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FMFilieres\dev_terriflux\mfadata\Filières\Agricole\Vin\"/>
    </mc:Choice>
  </mc:AlternateContent>
  <xr:revisionPtr revIDLastSave="0" documentId="8_{4A8AA556-AE1B-415A-9627-810B200683DB}" xr6:coauthVersionLast="47" xr6:coauthVersionMax="47" xr10:uidLastSave="{00000000-0000-0000-0000-000000000000}"/>
  <bookViews>
    <workbookView xWindow="-98" yWindow="-98" windowWidth="28996" windowHeight="15796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E24" i="1"/>
  <c r="D24" i="1"/>
  <c r="C24" i="1"/>
  <c r="B24" i="1"/>
  <c r="C9" i="1"/>
  <c r="F18" i="1"/>
  <c r="E18" i="1"/>
  <c r="D18" i="1"/>
  <c r="C18" i="1"/>
  <c r="D20" i="1"/>
  <c r="C21" i="1"/>
  <c r="D21" i="1"/>
  <c r="E21" i="1"/>
  <c r="F21" i="1"/>
  <c r="B21" i="1"/>
  <c r="C20" i="1"/>
  <c r="E20" i="1"/>
  <c r="F20" i="1"/>
  <c r="B20" i="1"/>
  <c r="F16" i="1"/>
  <c r="F7" i="1"/>
  <c r="G14" i="1" s="1"/>
  <c r="E7" i="1"/>
  <c r="D15" i="1" s="1"/>
  <c r="D16" i="1" s="1"/>
  <c r="D7" i="1"/>
  <c r="C15" i="1" s="1"/>
  <c r="C16" i="1" s="1"/>
  <c r="C7" i="1"/>
  <c r="B15" i="1" s="1"/>
  <c r="B16" i="1" s="1"/>
  <c r="B5" i="1"/>
  <c r="D5" i="1"/>
  <c r="E5" i="1"/>
  <c r="F5" i="1"/>
  <c r="C5" i="1"/>
  <c r="E9" i="1" l="1"/>
  <c r="D9" i="1"/>
  <c r="E15" i="1"/>
  <c r="E16" i="1" s="1"/>
  <c r="G5" i="1"/>
  <c r="G6" i="1"/>
  <c r="G3" i="1"/>
  <c r="G4" i="1"/>
  <c r="G11" i="1"/>
  <c r="G12" i="1"/>
  <c r="G8" i="1"/>
</calcChain>
</file>

<file path=xl/sharedStrings.xml><?xml version="1.0" encoding="utf-8"?>
<sst xmlns="http://schemas.openxmlformats.org/spreadsheetml/2006/main" count="19" uniqueCount="18">
  <si>
    <t>Récolte</t>
  </si>
  <si>
    <t>Disponibilités</t>
  </si>
  <si>
    <t>15/16</t>
  </si>
  <si>
    <t>16/17</t>
  </si>
  <si>
    <t>17/18</t>
  </si>
  <si>
    <t>18/19</t>
  </si>
  <si>
    <t>14/15</t>
  </si>
  <si>
    <t xml:space="preserve">Importation </t>
  </si>
  <si>
    <t>Exportation</t>
  </si>
  <si>
    <t>Stock début de campagne</t>
  </si>
  <si>
    <t>Consommation vin</t>
  </si>
  <si>
    <t>Cognac</t>
  </si>
  <si>
    <t>Sortie de chais</t>
  </si>
  <si>
    <t>Stocks à la propriété fin de campagne</t>
  </si>
  <si>
    <t>Stocks au commerce fin de campagne</t>
  </si>
  <si>
    <t>Total</t>
  </si>
  <si>
    <t>Stocks de fin de campagne</t>
  </si>
  <si>
    <t>Usages industriels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</si>
</sst>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9" fontId="0" fillId="0" borderId="0" xfId="0" applyNumberFormat="1"/>
    <xf numFmtId="0" fontId="0" fillId="0" borderId="0" xfId="0" applyFont="1"/>
    <xf numFmtId="10" fontId="0" fillId="0" borderId="0" xfId="0" applyNumberFormat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B24" sqref="B24:C24"/>
    </sheetView>
  </sheetViews>
  <sheetFormatPr baseColWidth="10" defaultRowHeight="14.25" x14ac:dyDescent="0.45"/>
  <cols>
    <col min="1" max="1" width="32.06640625" bestFit="1" customWidth="1"/>
    <col min="2" max="2" width="20.33203125" customWidth="1"/>
  </cols>
  <sheetData>
    <row r="1" spans="1:16" x14ac:dyDescent="0.45">
      <c r="C1" s="2"/>
      <c r="D1" s="2"/>
      <c r="E1" s="2"/>
      <c r="F1" s="2"/>
      <c r="H1" s="2"/>
      <c r="I1" s="2"/>
      <c r="J1" s="2"/>
      <c r="K1" s="2"/>
      <c r="M1" s="2"/>
      <c r="N1" s="2"/>
      <c r="O1" s="2"/>
      <c r="P1" s="2"/>
    </row>
    <row r="2" spans="1:16" x14ac:dyDescent="0.45">
      <c r="B2" s="1" t="s">
        <v>6</v>
      </c>
      <c r="C2" s="1" t="s">
        <v>2</v>
      </c>
      <c r="D2" s="1" t="s">
        <v>3</v>
      </c>
      <c r="E2" s="1" t="s">
        <v>4</v>
      </c>
      <c r="F2" s="1" t="s">
        <v>5</v>
      </c>
    </row>
    <row r="3" spans="1:16" x14ac:dyDescent="0.45">
      <c r="A3" t="s">
        <v>0</v>
      </c>
      <c r="B3">
        <v>45664</v>
      </c>
      <c r="C3">
        <v>46718</v>
      </c>
      <c r="D3">
        <v>44279</v>
      </c>
      <c r="E3">
        <v>36022</v>
      </c>
      <c r="F3">
        <v>47695</v>
      </c>
      <c r="G3" s="4">
        <f>F3/F7</f>
        <v>0.9217315682674655</v>
      </c>
    </row>
    <row r="4" spans="1:16" x14ac:dyDescent="0.45">
      <c r="A4" t="s">
        <v>13</v>
      </c>
      <c r="B4">
        <v>27320</v>
      </c>
      <c r="C4">
        <v>27634</v>
      </c>
      <c r="D4">
        <v>29831</v>
      </c>
      <c r="E4">
        <v>31541</v>
      </c>
      <c r="F4">
        <v>26422</v>
      </c>
      <c r="G4" s="4">
        <f>F4/F7</f>
        <v>0.51061938351531544</v>
      </c>
    </row>
    <row r="5" spans="1:16" x14ac:dyDescent="0.45">
      <c r="A5" t="s">
        <v>1</v>
      </c>
      <c r="B5">
        <f>SUM(B3:B4)</f>
        <v>72984</v>
      </c>
      <c r="C5">
        <f>SUM(C3:C4)</f>
        <v>74352</v>
      </c>
      <c r="D5">
        <f t="shared" ref="D5:F5" si="0">SUM(D3:D4)</f>
        <v>74110</v>
      </c>
      <c r="E5">
        <f t="shared" si="0"/>
        <v>67563</v>
      </c>
      <c r="F5">
        <f t="shared" si="0"/>
        <v>74117</v>
      </c>
      <c r="G5" s="4">
        <f>F5/F7</f>
        <v>1.432350951782781</v>
      </c>
    </row>
    <row r="6" spans="1:16" x14ac:dyDescent="0.45">
      <c r="A6" t="s">
        <v>14</v>
      </c>
      <c r="B6">
        <v>21326</v>
      </c>
      <c r="C6">
        <v>20022</v>
      </c>
      <c r="D6">
        <v>21368</v>
      </c>
      <c r="E6">
        <v>20204</v>
      </c>
      <c r="F6">
        <v>21038</v>
      </c>
      <c r="G6" s="4">
        <f>F6/F7</f>
        <v>0.40657068315779304</v>
      </c>
    </row>
    <row r="7" spans="1:16" x14ac:dyDescent="0.45">
      <c r="A7" s="3" t="s">
        <v>9</v>
      </c>
      <c r="B7" s="3"/>
      <c r="C7" s="5">
        <f>B4+B6</f>
        <v>48646</v>
      </c>
      <c r="D7" s="5">
        <f>C4+C6</f>
        <v>47656</v>
      </c>
      <c r="E7" s="5">
        <f>D4+D6</f>
        <v>51199</v>
      </c>
      <c r="F7" s="5">
        <f>E4+E6</f>
        <v>51745</v>
      </c>
      <c r="G7" s="4">
        <v>1</v>
      </c>
    </row>
    <row r="8" spans="1:16" x14ac:dyDescent="0.45">
      <c r="A8" t="s">
        <v>7</v>
      </c>
      <c r="B8">
        <v>7000</v>
      </c>
      <c r="C8">
        <v>7581</v>
      </c>
      <c r="D8">
        <v>7622</v>
      </c>
      <c r="E8">
        <v>7311</v>
      </c>
      <c r="F8">
        <v>6774</v>
      </c>
      <c r="G8" s="4">
        <f>F8/F7</f>
        <v>0.1309111991496763</v>
      </c>
    </row>
    <row r="9" spans="1:16" x14ac:dyDescent="0.45">
      <c r="A9" s="3" t="s">
        <v>15</v>
      </c>
      <c r="C9" s="3">
        <f>C3+C7+C8</f>
        <v>102945</v>
      </c>
      <c r="D9" s="3">
        <f t="shared" ref="D9:E9" si="1">D3+D7+D8</f>
        <v>99557</v>
      </c>
      <c r="E9" s="3">
        <f t="shared" si="1"/>
        <v>94532</v>
      </c>
      <c r="G9" s="4"/>
    </row>
    <row r="10" spans="1:16" x14ac:dyDescent="0.45">
      <c r="G10" s="4"/>
    </row>
    <row r="11" spans="1:16" x14ac:dyDescent="0.45">
      <c r="A11" t="s">
        <v>10</v>
      </c>
      <c r="B11">
        <v>27166</v>
      </c>
      <c r="C11">
        <v>25996</v>
      </c>
      <c r="D11">
        <v>28259</v>
      </c>
      <c r="E11">
        <v>27421</v>
      </c>
      <c r="F11">
        <v>26028</v>
      </c>
      <c r="G11" s="4">
        <f>F11/F7</f>
        <v>0.50300512126775532</v>
      </c>
    </row>
    <row r="12" spans="1:16" x14ac:dyDescent="0.45">
      <c r="A12" t="s">
        <v>11</v>
      </c>
      <c r="B12">
        <v>8313</v>
      </c>
      <c r="C12">
        <v>9288</v>
      </c>
      <c r="D12">
        <v>7528</v>
      </c>
      <c r="E12">
        <v>6633</v>
      </c>
      <c r="F12">
        <v>9648</v>
      </c>
      <c r="G12" s="4">
        <f>F12/F7</f>
        <v>0.18645279737172674</v>
      </c>
    </row>
    <row r="13" spans="1:16" x14ac:dyDescent="0.45">
      <c r="A13" t="s">
        <v>17</v>
      </c>
      <c r="G13" s="4"/>
    </row>
    <row r="14" spans="1:16" x14ac:dyDescent="0.45">
      <c r="A14" t="s">
        <v>8</v>
      </c>
      <c r="B14">
        <v>14303</v>
      </c>
      <c r="C14">
        <v>13979</v>
      </c>
      <c r="D14">
        <v>14540</v>
      </c>
      <c r="E14">
        <v>14848</v>
      </c>
      <c r="F14">
        <v>14219</v>
      </c>
      <c r="G14" s="4">
        <f>F14/F7</f>
        <v>0.27478983476664415</v>
      </c>
    </row>
    <row r="15" spans="1:16" x14ac:dyDescent="0.45">
      <c r="A15" t="s">
        <v>16</v>
      </c>
      <c r="B15">
        <f>C7</f>
        <v>48646</v>
      </c>
      <c r="C15">
        <f t="shared" ref="C15:E15" si="2">D7</f>
        <v>47656</v>
      </c>
      <c r="D15">
        <f t="shared" si="2"/>
        <v>51199</v>
      </c>
      <c r="E15">
        <f t="shared" si="2"/>
        <v>51745</v>
      </c>
      <c r="G15" s="4"/>
    </row>
    <row r="16" spans="1:16" x14ac:dyDescent="0.45">
      <c r="A16" s="3" t="s">
        <v>15</v>
      </c>
      <c r="B16" s="3">
        <f>B11+B12+B14+B15</f>
        <v>98428</v>
      </c>
      <c r="C16" s="3">
        <f>C11+C12+C14+C15</f>
        <v>96919</v>
      </c>
      <c r="D16" s="3">
        <f>D11+D12+D14+D15</f>
        <v>101526</v>
      </c>
      <c r="E16" s="3">
        <f>E11+E12+E14+E15</f>
        <v>100647</v>
      </c>
      <c r="F16" s="3">
        <f>F11+F12+F14+F15</f>
        <v>49895</v>
      </c>
    </row>
    <row r="18" spans="1:7" x14ac:dyDescent="0.45">
      <c r="B18">
        <f>B11+B12+B14-B8</f>
        <v>42782</v>
      </c>
      <c r="C18">
        <f t="shared" ref="C18:F18" si="3">C11+C12+C14-C8</f>
        <v>41682</v>
      </c>
      <c r="D18">
        <f t="shared" si="3"/>
        <v>42705</v>
      </c>
      <c r="E18">
        <f t="shared" si="3"/>
        <v>41591</v>
      </c>
      <c r="F18">
        <f t="shared" si="3"/>
        <v>43121</v>
      </c>
    </row>
    <row r="19" spans="1:7" x14ac:dyDescent="0.45">
      <c r="A19" t="s">
        <v>12</v>
      </c>
      <c r="B19">
        <v>42401</v>
      </c>
      <c r="C19">
        <v>43748</v>
      </c>
      <c r="D19" s="7">
        <v>51088</v>
      </c>
      <c r="E19" s="7">
        <v>53485</v>
      </c>
      <c r="F19" s="7">
        <v>51374</v>
      </c>
      <c r="G19" s="4"/>
    </row>
    <row r="20" spans="1:7" x14ac:dyDescent="0.45">
      <c r="B20" s="6">
        <f>B11/B19</f>
        <v>0.64069243649913921</v>
      </c>
      <c r="C20" s="6">
        <f>C11/C19</f>
        <v>0.59422145012343419</v>
      </c>
      <c r="D20" s="6">
        <f>D11/D19</f>
        <v>0.55314359536486069</v>
      </c>
      <c r="E20" s="6">
        <f>E11/E19</f>
        <v>0.51268579975694117</v>
      </c>
      <c r="F20" s="6">
        <f>F11/F19</f>
        <v>0.50663759878537784</v>
      </c>
    </row>
    <row r="21" spans="1:7" x14ac:dyDescent="0.45">
      <c r="B21" s="6">
        <f>B6/B11</f>
        <v>0.78502539939630422</v>
      </c>
      <c r="C21" s="6">
        <f t="shared" ref="C21:F21" si="4">C6/C11</f>
        <v>0.7701954146791814</v>
      </c>
      <c r="D21" s="6">
        <f t="shared" si="4"/>
        <v>0.75614848366891962</v>
      </c>
      <c r="E21" s="6">
        <f t="shared" si="4"/>
        <v>0.73680755625250716</v>
      </c>
      <c r="F21" s="6">
        <f t="shared" si="4"/>
        <v>0.80828338712156145</v>
      </c>
    </row>
    <row r="24" spans="1:7" x14ac:dyDescent="0.45">
      <c r="B24">
        <f>B5-C4</f>
        <v>45350</v>
      </c>
      <c r="C24">
        <f t="shared" ref="C24:F24" si="5">C5-D4</f>
        <v>44521</v>
      </c>
      <c r="D24">
        <f t="shared" si="5"/>
        <v>42569</v>
      </c>
      <c r="E24">
        <f t="shared" si="5"/>
        <v>41141</v>
      </c>
    </row>
  </sheetData>
  <mergeCells count="3">
    <mergeCell ref="C1:F1"/>
    <mergeCell ref="H1:K1"/>
    <mergeCell ref="M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Julien Alapetite</cp:lastModifiedBy>
  <dcterms:created xsi:type="dcterms:W3CDTF">2022-12-21T14:40:30Z</dcterms:created>
  <dcterms:modified xsi:type="dcterms:W3CDTF">2022-12-21T18:35:31Z</dcterms:modified>
</cp:coreProperties>
</file>