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D:\AFMFilieres\dev_terriflux\mfadata\Projets\ORBE\"/>
    </mc:Choice>
  </mc:AlternateContent>
  <xr:revisionPtr revIDLastSave="0" documentId="13_ncr:1_{DD271A71-89FD-4E84-99EA-9675F9DA8DDD}" xr6:coauthVersionLast="47" xr6:coauthVersionMax="47" xr10:uidLastSave="{00000000-0000-0000-0000-000000000000}"/>
  <bookViews>
    <workbookView xWindow="-120" yWindow="-120" windowWidth="29040" windowHeight="15840" tabRatio="688" firstSheet="1" activeTab="7" xr2:uid="{00000000-000D-0000-FFFF-FFFF00000000}"/>
  </bookViews>
  <sheets>
    <sheet name="READ ME" sheetId="1" r:id="rId1"/>
    <sheet name="Fonctionnalités" sheetId="2" r:id="rId2"/>
    <sheet name="Etiquettes" sheetId="3" r:id="rId3"/>
    <sheet name="Produits" sheetId="4" r:id="rId4"/>
    <sheet name="Secteurs" sheetId="5" r:id="rId5"/>
    <sheet name="Structure des flux" sheetId="6" r:id="rId6"/>
    <sheet name="Données" sheetId="7" r:id="rId7"/>
    <sheet name="Contraintes" sheetId="15" r:id="rId8"/>
    <sheet name="Source1" sheetId="9" r:id="rId9"/>
    <sheet name="Source2" sheetId="11" r:id="rId10"/>
    <sheet name="Source3" sheetId="12" r:id="rId11"/>
    <sheet name="Source4" sheetId="13" r:id="rId12"/>
    <sheet name="Source5" sheetId="14" r:id="rId1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2" i="13" l="1"/>
  <c r="F17" i="13"/>
  <c r="C7" i="12" l="1"/>
  <c r="I7" i="12" s="1"/>
  <c r="K7" i="12" s="1"/>
  <c r="B7" i="12"/>
  <c r="H7" i="12" s="1"/>
  <c r="J7" i="12" s="1"/>
  <c r="I14" i="11"/>
  <c r="I5" i="11"/>
  <c r="F5" i="11" l="1"/>
  <c r="L5" i="11"/>
  <c r="O5" i="11"/>
  <c r="F10" i="11"/>
  <c r="I10" i="11"/>
  <c r="N10" i="11" s="1"/>
  <c r="L10" i="11"/>
  <c r="F14" i="11"/>
  <c r="N14" i="11" s="1"/>
  <c r="L14" i="11"/>
  <c r="C5" i="7"/>
  <c r="C4" i="7"/>
  <c r="C3" i="7"/>
  <c r="C2" i="7"/>
  <c r="G11" i="9"/>
  <c r="G7" i="9"/>
  <c r="G6" i="9"/>
  <c r="G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scheme val="minor"/>
          </rPr>
          <t>Le niveau d'aggrégation rend compte du détail d'un produit. Il faut le lire comme étant, pour un niveau d’agrégation donné d'un produit n, la somme de ses produits désagrégés au niveau n+1.</t>
        </r>
      </text>
    </comment>
    <comment ref="B1" authorId="0" shapeId="0" xr:uid="{00000000-0006-0000-0300-000002000000}">
      <text>
        <r>
          <rPr>
            <sz val="11"/>
            <color theme="1"/>
            <rFont val="Calibri"/>
            <family val="2"/>
            <scheme val="minor"/>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scheme val="minor"/>
          </rPr>
          <t>Le niveau d'aggrégation rend compte du détail d'un secteur. Il faut le lire comme étant, pour un niveau d’agrégation donné d'un secteur n, la somme de ses secteurs désagrégés au niveau n+1.</t>
        </r>
      </text>
    </comment>
    <comment ref="B1" authorId="0" shapeId="0" xr:uid="{00000000-0006-0000-0400-000002000000}">
      <text>
        <r>
          <rPr>
            <sz val="11"/>
            <color theme="1"/>
            <rFont val="Calibri"/>
            <family val="2"/>
            <scheme val="minor"/>
          </rPr>
          <t>Liste des secteurs présents dans l'analyse de flux matière. 
Ceux-ci doivent être conformes aux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Valeur du flux dans l'unité de référence de l'AFM.
Donnée obligatoire pour réaliser l'AFM.</t>
        </r>
      </text>
    </comment>
    <comment ref="D1" authorId="0" shapeId="0" xr:uid="{00000000-0006-0000-06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G1" authorId="0" shapeId="0" xr:uid="{00000000-0006-0000-0600-000004000000}">
      <text>
        <r>
          <rPr>
            <sz val="11"/>
            <color theme="1"/>
            <rFont val="Calibri"/>
          </rPr>
          <t>La période est l'unité temporelle de décompte du flux utilisée pour la donnée renseignée.</t>
        </r>
      </text>
    </comment>
    <comment ref="H1" authorId="0" shapeId="0" xr:uid="{00000000-0006-0000-0600-000005000000}">
      <text>
        <r>
          <rPr>
            <sz val="11"/>
            <color theme="1"/>
            <rFont val="Calibri"/>
          </rPr>
          <t>L'unité naturelle fait référence à l'unité utilisée dans la source de données.</t>
        </r>
      </text>
    </comment>
    <comment ref="I1" authorId="0" shapeId="0" xr:uid="{00000000-0006-0000-0600-000006000000}">
      <text>
        <r>
          <rPr>
            <sz val="11"/>
            <color theme="1"/>
            <rFont val="Calibri"/>
          </rPr>
          <t xml:space="preserve">Le facteur de conversion (Fc) est le facteur permettant de passer de l'unité naturelle (Un) à l'unité de référence (Ur) grâce à l'équation:
Ur = Fc * Un
</t>
        </r>
      </text>
    </comment>
    <comment ref="J1" authorId="0" shapeId="0" xr:uid="{00000000-0006-0000-0600-000008000000}">
      <text>
        <r>
          <rPr>
            <sz val="11"/>
            <color theme="1"/>
            <rFont val="Calibri"/>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K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L1" authorId="0" shapeId="0" xr:uid="{00000000-0006-0000-0600-00000A000000}">
      <text>
        <r>
          <rPr>
            <sz val="11"/>
            <color theme="1"/>
            <rFont val="Calibri"/>
          </rPr>
          <t xml:space="preserve">La colonne hypothèse permet de renseinger les hypothèses prises pour obtenir la donnée en unité de référence.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70FBBEA6-30E6-45CD-8AA8-4891B3ABC8E0}">
      <text>
        <r>
          <rPr>
            <sz val="11"/>
            <color theme="1"/>
            <rFont val="Calibri"/>
          </rPr>
          <t>L'identifiant permet de lier les flux appartenant à la même relation contrainte.</t>
        </r>
      </text>
    </comment>
    <comment ref="B1" authorId="0" shapeId="0" xr:uid="{61918D86-6A62-4283-A980-519A168350D3}">
      <text>
        <r>
          <rPr>
            <sz val="11"/>
            <color theme="1"/>
            <rFont val="Calibri"/>
          </rPr>
          <t>Origine du flux.
Donnée obligatoire pour réaliser l'AFM.</t>
        </r>
      </text>
    </comment>
    <comment ref="C1" authorId="0" shapeId="0" xr:uid="{4BDF10C7-3A55-4B20-B161-EEFC60F6D81B}">
      <text>
        <r>
          <rPr>
            <sz val="11"/>
            <color theme="1"/>
            <rFont val="Calibri"/>
          </rPr>
          <t>Destination du flux.
Donnée obligatoire pour réaliser l'AFM.</t>
        </r>
      </text>
    </comment>
    <comment ref="D1" authorId="0" shapeId="0" xr:uid="{23E1A143-7630-46F3-9D3A-5571754E0E9E}">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G1" authorId="0" shapeId="0" xr:uid="{C8232CC1-E9BD-4A5D-8DE5-75750DAF51F5}">
      <text>
        <r>
          <rPr>
            <sz val="11"/>
            <color theme="1"/>
            <rFont val="Calibri"/>
          </rPr>
          <t>La période est l'unité temporelle de décompte du flux utilisée pour la donnée renseignée.</t>
        </r>
      </text>
    </comment>
    <comment ref="H1" authorId="0" shapeId="0" xr:uid="{A8434B05-F8C6-4823-B51A-3BBFB474D0DD}">
      <text>
        <r>
          <rPr>
            <sz val="11"/>
            <color theme="1"/>
            <rFont val="Calibri"/>
          </rPr>
          <t xml:space="preserve">Colonne permettant d'expliciter de manière écrite la relation décrite dans les cinq cases sur la gauche.
</t>
        </r>
      </text>
    </comment>
    <comment ref="I1" authorId="0" shapeId="0" xr:uid="{50DC623C-74B8-4C9B-B6E2-BAE6FDDFC849}">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B5CB28E3-F94C-4566-9A55-958BA725E3F8}">
      <text>
        <r>
          <rPr>
            <sz val="11"/>
            <color theme="1"/>
            <rFont val="Calibri"/>
          </rPr>
          <t xml:space="preserve">La colonne hypothèse permet de renseinger les hypothèses prises pour obtenir la donnée en unité de référence.
</t>
        </r>
      </text>
    </comment>
    <comment ref="K1" authorId="0" shapeId="0" xr:uid="{E42126BF-2B60-4F8A-A6F7-032C077B9A71}">
      <text>
        <r>
          <rPr>
            <sz val="11"/>
            <color theme="1"/>
            <rFont val="Calibri"/>
          </rPr>
          <t>La région est la zone géographique considérée pour la donnée.</t>
        </r>
      </text>
    </comment>
  </commentList>
</comments>
</file>

<file path=xl/sharedStrings.xml><?xml version="1.0" encoding="utf-8"?>
<sst xmlns="http://schemas.openxmlformats.org/spreadsheetml/2006/main" count="723" uniqueCount="291">
  <si>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</si>
  <si>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</si>
  <si>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</si>
  <si>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</si>
  <si>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</si>
  <si>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</si>
  <si>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</si>
  <si>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</si>
  <si>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</si>
  <si>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</si>
  <si>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</si>
  <si>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</si>
  <si>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</si>
  <si>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</si>
  <si>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</si>
  <si>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</si>
  <si>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</si>
  <si>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</si>
  <si>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</si>
  <si>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</si>
  <si>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</si>
  <si>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</si>
  <si>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</si>
  <si>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</si>
  <si>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</si>
  <si>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</si>
  <si>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</si>
  <si>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</si>
  <si>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</si>
  <si>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</si>
  <si>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</si>
  <si>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</si>
  <si>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</si>
  <si>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</si>
  <si>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</si>
  <si>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</si>
  <si>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</si>
  <si>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</si>
  <si>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</si>
  <si>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</si>
  <si>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</si>
  <si>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</si>
  <si>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</si>
  <si>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</si>
  <si>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</si>
  <si>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</si>
  <si>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</si>
  <si>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</si>
  <si>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</si>
  <si>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</si>
  <si>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</si>
  <si>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</si>
  <si>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</si>
  <si>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</si>
  <si>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</si>
  <si>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</si>
  <si>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</si>
  <si>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</si>
  <si>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</si>
  <si>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</si>
  <si>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</si>
  <si>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</si>
  <si>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</si>
  <si>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</si>
  <si>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</si>
  <si>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</si>
  <si>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</si>
  <si>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</si>
  <si>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Blé tendre</t>
  </si>
  <si>
    <t>Maïs</t>
  </si>
  <si>
    <t>Pois</t>
  </si>
  <si>
    <t xml:space="preserve">Amidon de blé </t>
  </si>
  <si>
    <t>Amidon de maïs</t>
  </si>
  <si>
    <t>Amidon de pois</t>
  </si>
  <si>
    <t>Fécule de PDT</t>
  </si>
  <si>
    <t>Amidon/Fécule</t>
  </si>
  <si>
    <t>Gluten de blé</t>
  </si>
  <si>
    <t>Wheat gluten feed, solubles de blé</t>
  </si>
  <si>
    <t>Son de blé</t>
  </si>
  <si>
    <t>Corn gluten feed, solubles de maïs</t>
  </si>
  <si>
    <t>Huile de maïs</t>
  </si>
  <si>
    <t>Gluten de maïs</t>
  </si>
  <si>
    <t>Solubles de céréales et de féculerie</t>
  </si>
  <si>
    <t>Protéines de pois</t>
  </si>
  <si>
    <t>Liste des secteurs</t>
  </si>
  <si>
    <t>Récolte</t>
  </si>
  <si>
    <t>Amidonnerie/Féculerie</t>
  </si>
  <si>
    <t>Papeterie</t>
  </si>
  <si>
    <t>Industries pharmaceutiques et chimiques</t>
  </si>
  <si>
    <t>Autres industries non alimentaires</t>
  </si>
  <si>
    <t>Autres industries alimentaires</t>
  </si>
  <si>
    <t>Confiseries, chocolaterie</t>
  </si>
  <si>
    <t>Boissons</t>
  </si>
  <si>
    <t>Conserves de fruits et confitures</t>
  </si>
  <si>
    <t>Alimentation humaine</t>
  </si>
  <si>
    <t>Alimentation animale</t>
  </si>
  <si>
    <t>Valorisation non alimentaire</t>
  </si>
  <si>
    <t>Valorisation agronomique</t>
  </si>
  <si>
    <t>Cartons ondulés</t>
  </si>
  <si>
    <t>Amidon de blé</t>
  </si>
  <si>
    <t>Table ressource (ce qui entre, est utile pour le secteur)</t>
  </si>
  <si>
    <t>Table emploi ( ce qui sort, qui est produit par tel secteur)</t>
  </si>
  <si>
    <t>Source</t>
  </si>
  <si>
    <t>Origine</t>
  </si>
  <si>
    <t>Destination</t>
  </si>
  <si>
    <t>Périodes</t>
  </si>
  <si>
    <t>Facteur de conversion</t>
  </si>
  <si>
    <t>Incertitude</t>
  </si>
  <si>
    <t>Contrainte</t>
  </si>
  <si>
    <t>Identifiant</t>
  </si>
  <si>
    <t>Equation d'égalité (eq = 0)</t>
  </si>
  <si>
    <t>Traduction</t>
  </si>
  <si>
    <t>Hypothèses</t>
  </si>
  <si>
    <t>Région</t>
  </si>
  <si>
    <t>Valeur exprimée en unité de référence</t>
  </si>
  <si>
    <t>Source 1</t>
  </si>
  <si>
    <t>Données Hauts-de-France</t>
  </si>
  <si>
    <t xml:space="preserve">Source : FAM et Agreste SAP </t>
  </si>
  <si>
    <t>Récolte en tonnes (fichier "STA-GRC-surface_prod_rend_reg-A22.xlsx")</t>
  </si>
  <si>
    <t xml:space="preserve">Moyenne sur 5 ans </t>
  </si>
  <si>
    <t xml:space="preserve">Production en tonnes </t>
  </si>
  <si>
    <t>(source : Mémentos statistique agricole 2016 à 2020, Draaf Hauts-de-France)</t>
  </si>
  <si>
    <t>PDT féculière</t>
  </si>
  <si>
    <t>2017-2021</t>
  </si>
  <si>
    <t>2015-2019</t>
  </si>
  <si>
    <t>tonnes</t>
  </si>
  <si>
    <t>Source 2</t>
  </si>
  <si>
    <t>Source 3</t>
  </si>
  <si>
    <t>Unité</t>
  </si>
  <si>
    <t>Blé tendre récolté</t>
  </si>
  <si>
    <t>Maïs récolté</t>
  </si>
  <si>
    <t>Pois récolté</t>
  </si>
  <si>
    <t>13% des pois récoltés est utilisé en amidonnerie</t>
  </si>
  <si>
    <t>7% du blé tendre récolté est utilisé en amidonnerie</t>
  </si>
  <si>
    <t>14% du maïs récolté est utilisé en amidonnerie</t>
  </si>
  <si>
    <t>f</t>
  </si>
  <si>
    <t>Gitep http://www.gipt.net/page.php?theme=3</t>
  </si>
  <si>
    <t>% production France (Source Agreste 2019)</t>
  </si>
  <si>
    <t>PDT Fécul. HdF</t>
  </si>
  <si>
    <t>* 5 tonnes de PDT féculière pour 1 tonne d'amidon (source : Horizon Eco Nord Pas-de-Calais Picardie, Analyses filières n°220, 2016)</t>
  </si>
  <si>
    <t xml:space="preserve">1 millions de tonnes valorisé /an </t>
  </si>
  <si>
    <t>Filière PDT, CA HDF, 2017</t>
  </si>
  <si>
    <t>chiffres-clés_Draaf_2019-2020</t>
  </si>
  <si>
    <t>Impossible (somme dépasse 100%)</t>
  </si>
  <si>
    <t xml:space="preserve">En Hdf </t>
  </si>
  <si>
    <t>PDT Féculière</t>
  </si>
  <si>
    <t>Chimie/Pharmacie</t>
  </si>
  <si>
    <t>Industrie non alimentaire</t>
  </si>
  <si>
    <t xml:space="preserve">Papeterie </t>
  </si>
  <si>
    <t>IAA</t>
  </si>
  <si>
    <t>Fouchette Haute</t>
  </si>
  <si>
    <t xml:space="preserve">Fourchette base </t>
  </si>
  <si>
    <t xml:space="preserve">Au prorata de la collecte </t>
  </si>
  <si>
    <t xml:space="preserve">Au prorata de la récolte </t>
  </si>
  <si>
    <t xml:space="preserve">Fourchette haute </t>
  </si>
  <si>
    <t>Fourchette base</t>
  </si>
  <si>
    <t>Usage de l'amidon 
(Bilan fécule 2020 - GITP)</t>
  </si>
  <si>
    <t>Amidon 
Estimation d'après*</t>
  </si>
  <si>
    <t>Volume d'usage en féculerie</t>
  </si>
  <si>
    <t>en %</t>
  </si>
  <si>
    <t xml:space="preserve">Volume en kt </t>
  </si>
  <si>
    <t>Volume en kt</t>
  </si>
  <si>
    <t xml:space="preserve">Volume en Kt </t>
  </si>
  <si>
    <t>Au prorata du volume collecté en amidonnerie/glutennerie</t>
  </si>
  <si>
    <t>https://www.flux-biomasse.fr/resultats/sankey_pois/France</t>
  </si>
  <si>
    <t>Autre usage ou perte</t>
  </si>
  <si>
    <t>Amidon usage alimentaire non alimentaire</t>
  </si>
  <si>
    <t>Amidon usage alimentaire</t>
  </si>
  <si>
    <t>Tonnage en amidonnerie 
(Collecté vers amidonnerie/glutennerie)</t>
  </si>
  <si>
    <t>https://www.flux-biomasse.fr/resultats/sankey_mais/France</t>
  </si>
  <si>
    <t>Corn gluten feed et solubles</t>
  </si>
  <si>
    <t>Amidon</t>
  </si>
  <si>
    <t>Tonnage en amidonnerie
(Collecté vers amidonnerie/glutennerie)</t>
  </si>
  <si>
    <t xml:space="preserve">Blé National </t>
  </si>
  <si>
    <t>Source : https://www.flux-biomasse.fr/resultats/sankey_ble_tendre/France</t>
  </si>
  <si>
    <t>Wheat food gluten feed +sons</t>
  </si>
  <si>
    <t>Gluten</t>
  </si>
  <si>
    <t>Répartition des usages en amidonnerie/glutennerie</t>
  </si>
  <si>
    <t>Source2</t>
  </si>
  <si>
    <t>Source3</t>
  </si>
  <si>
    <t>53% du blé utilisé en amidonnerie devient de l'amidon de blé</t>
  </si>
  <si>
    <t>63% du maïs utilisé en amidonnerie devient de l'amidon de maïs</t>
  </si>
  <si>
    <t>40 % de pois utilisé en amidonenrie devient de l'amidon de pois</t>
  </si>
  <si>
    <t>20 % des PDT fécule utilisées en féculerie deviennent de la fécule</t>
  </si>
  <si>
    <t>Tonnage en féculerie
(Collecté vers féculerie)</t>
  </si>
  <si>
    <t>soit ratio de 20%</t>
  </si>
  <si>
    <t xml:space="preserve">5 tonnes de PDT féculière pour obtenir 1 tonne de fécule </t>
  </si>
  <si>
    <t>1,9 tonnes de blé pour 1 tonne d'amidon de blé</t>
  </si>
  <si>
    <t>1,6 tonne de maïs pour 1 tonne d'amidon de maïs</t>
  </si>
  <si>
    <t>2,5 tonnes de pois pour 1 tonne d'amidon de pois</t>
  </si>
  <si>
    <t>55% de l'amidon et de ses dérivés est utilisé en agroalimentaire</t>
  </si>
  <si>
    <t>41% de l'amidon à usage non alimentaire est utilisé en papeterie</t>
  </si>
  <si>
    <t>Cartonnerie</t>
  </si>
  <si>
    <t xml:space="preserve">17% de l'amidon non alimentaire est utilisé en cartonnerie </t>
  </si>
  <si>
    <t>14% de l'amidon non alimentaire est utilisé en autres industries non alimentaires</t>
  </si>
  <si>
    <t>27% de l'amidon à usage alimentaire est utilisé par d'autres industries agro alimentaires</t>
  </si>
  <si>
    <t>14% de l'amidon à usage alimentaire est utilisé en confiseries, chocolateries</t>
  </si>
  <si>
    <t>Brasseries et industries BRNA</t>
  </si>
  <si>
    <t>13% de l'amidon à usage alimentaire est utilisé en brasseries et en industries de boissons rafraichissantes non alcoolisées</t>
  </si>
  <si>
    <t>Industries des entremets et crèmes glacées</t>
  </si>
  <si>
    <t>11% de l'amidon à usage alimenataire est utilisé en industries des entremets et crèmes glacées</t>
  </si>
  <si>
    <t>Autres industries agroalimentaires</t>
  </si>
  <si>
    <t>Industries de Boulangeries, patisseries, biscuiteries</t>
  </si>
  <si>
    <t>10% de l'amidon à usage alimentaire est utilisé par le secteur boulangeries, patisseries, biscuiteries des IAA</t>
  </si>
  <si>
    <t>Industries des conserves de fruits et confitures</t>
  </si>
  <si>
    <t>7% de l'amidon à usage alimenataire est utilise en industrie des conserves de fruits et confitures</t>
  </si>
  <si>
    <t>Industrie de charcuterie et conserves de viande</t>
  </si>
  <si>
    <t>3% de l'amidon à usage alimentaire est utilisé en industrie de charcuterie et conserves de viande</t>
  </si>
  <si>
    <t xml:space="preserve">Industrie de potages et conserves de légumes </t>
  </si>
  <si>
    <t>1% de l'amidon à usage alimentaire est utilisé en industrie de potages et conserves de légumes</t>
  </si>
  <si>
    <t>Source4</t>
  </si>
  <si>
    <t>Source 4</t>
  </si>
  <si>
    <t>Edition 2021 - L’essentiel de la filière- Des chiffres et des céréales- Intercéréales</t>
  </si>
  <si>
    <t>Les utilisations en 2020 de l'amidon et des ses dérivés surle marché (source USIPA)</t>
  </si>
  <si>
    <t>Usages Amidon</t>
  </si>
  <si>
    <t>Ratios en %</t>
  </si>
  <si>
    <t>Alimentaire</t>
  </si>
  <si>
    <t>Non Alimentaire</t>
  </si>
  <si>
    <t xml:space="preserve">Répartition usage Amidon alimentaire </t>
  </si>
  <si>
    <t xml:space="preserve">Confiserie, chocolaterie </t>
  </si>
  <si>
    <t>Entremets, crémes glacées</t>
  </si>
  <si>
    <t>Boulangerie, patisserie, biscuiterie</t>
  </si>
  <si>
    <t xml:space="preserve">Potage </t>
  </si>
  <si>
    <t xml:space="preserve">Charcuterie, et conserves de viande </t>
  </si>
  <si>
    <t>Secteurs IAA</t>
  </si>
  <si>
    <t>Chimie, pharmacie</t>
  </si>
  <si>
    <t>Autres (cosmétiques, adhésifs, matériaux de  construction…)</t>
  </si>
  <si>
    <t>Ratio en %</t>
  </si>
  <si>
    <t>45% de l'amidon et de ses dérivés est utilisé en industries non alimentaires</t>
  </si>
  <si>
    <t xml:space="preserve">Wheat gluten feed, solubles de blé </t>
  </si>
  <si>
    <t>Industrie d'aliments pour animaux</t>
  </si>
  <si>
    <t xml:space="preserve">Aliments pour animaux </t>
  </si>
  <si>
    <t xml:space="preserve">Ratios confirmés par « Guide de la bioéconomie », LCA, 2022,p.80
</t>
  </si>
  <si>
    <t>21% du blé utilisé en amidonnerie est transformé en co-produits (brisures, solubles, sons, germes) valorisés en sons de blé</t>
  </si>
  <si>
    <t>7% du blé utilisé en amidonnerie est transformé en gluten de blé</t>
  </si>
  <si>
    <t>100 % des PDT fécules récoltées sont utilisées en féculerie</t>
  </si>
  <si>
    <t xml:space="preserve">Autres usages ou pertes </t>
  </si>
  <si>
    <t xml:space="preserve">autres usages dont gluten de maïs et huile de maïs </t>
  </si>
  <si>
    <t xml:space="preserve">16% du maïs utilisé en amidonnerie est transformé en gluten de maïs, huile de maïs et autres </t>
  </si>
  <si>
    <t>22% du maïs utilisé en amidonnerie est transformé en corn glten feed et solubles de maïs</t>
  </si>
  <si>
    <t>21% du blé utilisé en amidonnerie est transformé en co-produits (brisures, solubles, sons, germes) valorisés en wheat gluten feed et solubles de blé</t>
  </si>
  <si>
    <t xml:space="preserve">Pulpes et solubles de féculeries </t>
  </si>
  <si>
    <t xml:space="preserve">10% de la PDT fécule utilisée en féculerie est transformé en pulpes et solubles </t>
  </si>
  <si>
    <t>autres usages dont protéines de pois et pulpes,sons, solubles</t>
  </si>
  <si>
    <t xml:space="preserve">86% du pois utilisé en amidonnerie est transformé en Protéines, pulpes, sons, solubles et autres </t>
  </si>
  <si>
    <t>Source 5</t>
  </si>
  <si>
    <t>Source5</t>
  </si>
  <si>
    <t>100 % wheat gluten feed est valorisé en alimentation animale</t>
  </si>
  <si>
    <t>100 % du son de blé est valorisé en alimentation animale</t>
  </si>
  <si>
    <t xml:space="preserve">Gluten de blé </t>
  </si>
  <si>
    <t>100% du corn gluten feed, solubles de maïs est valorisé en Alimentation animale</t>
  </si>
  <si>
    <t>La répartition de l'huile de maïs entre alimentation humaine et la valorisation non alimentaire (savonnerie, cosmétique,…) est de 50/50</t>
  </si>
  <si>
    <t>100% du gluten de blé est valorisé en alimentation humaine</t>
  </si>
  <si>
    <t xml:space="preserve">100% du gluten de maïs est valorisé en alimentation animale </t>
  </si>
  <si>
    <t>100% des pulpes et solubles de féculerie est valorisé en alimentation animale</t>
  </si>
  <si>
    <t>Pulpes, sons, solubles de pois</t>
  </si>
  <si>
    <t xml:space="preserve">28% de l'amidon non alimentaire est utilisé en industries pharmaceutiques et chimiques </t>
  </si>
  <si>
    <t xml:space="preserve">Récolte </t>
  </si>
  <si>
    <t>Industrie agroalimentaire</t>
  </si>
  <si>
    <t xml:space="preserve">Pulpes, sons, solubles de pois </t>
  </si>
  <si>
    <t>Pomme de terre récoltée</t>
  </si>
  <si>
    <t>Autres usages</t>
  </si>
  <si>
    <t xml:space="preserve">Son de blé </t>
  </si>
  <si>
    <t>Pulpes et solubles de féculeries</t>
  </si>
  <si>
    <t>Industrie de potages et conserves de légumes</t>
  </si>
  <si>
    <t>Autres produits de maïs hors huile et gluten</t>
  </si>
  <si>
    <t>Autres de pois</t>
  </si>
  <si>
    <t>Huile de maïs non alimentaire</t>
  </si>
  <si>
    <t>Huile de maïs alimentaire</t>
  </si>
  <si>
    <t>Son de blé alimentation humaine</t>
  </si>
  <si>
    <t>Son de blé alimentation animale</t>
  </si>
  <si>
    <t>Amidon des industries agroalimentaire</t>
  </si>
  <si>
    <t>Amidon des industries animales</t>
  </si>
  <si>
    <t>Amidon des industries non alimentaire</t>
  </si>
  <si>
    <t xml:space="preserve">Répartition usage Amidon non alimentaire </t>
  </si>
  <si>
    <t>Type d'amidon</t>
  </si>
  <si>
    <t>blé tendre:pois:maïs:pomme de terre</t>
  </si>
  <si>
    <t>green:orange:blue:brown</t>
  </si>
  <si>
    <t>blé tendre</t>
  </si>
  <si>
    <t>maïs</t>
  </si>
  <si>
    <t>pomme de terre</t>
  </si>
  <si>
    <t>pois</t>
  </si>
  <si>
    <t>Coproduits</t>
  </si>
  <si>
    <t>Blé+maïs+pdt+pois récolté</t>
  </si>
  <si>
    <t>Coproduits pomme de terre</t>
  </si>
  <si>
    <t>Bilan matière</t>
  </si>
  <si>
    <t>Fonctionnalité pour le diagramme de Sankey qui, au-delà de la valeur indiquée, ne représente plus l'épaisseur du flux en fonction de sa valeur, et s'arrête donc à une épaisseur maximum fixée grâce à la valeur renseignée ci-contre et met une étoile dans le nom.</t>
  </si>
  <si>
    <t>Flux Maximum</t>
  </si>
  <si>
    <t>Coproduits maïs</t>
  </si>
  <si>
    <t>Coproduits pois</t>
  </si>
  <si>
    <t>Coproduits blé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</si>
</sst>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3"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b/>
      <sz val="11"/>
      <color rgb="FFFFFFFF"/>
      <name val="Calibri"/>
    </font>
    <font>
      <b/>
      <sz val="11"/>
      <color theme="1"/>
      <name val="Calibri"/>
      <family val="2"/>
      <scheme val="minor"/>
    </font>
    <font>
      <sz val="11"/>
      <color theme="0"/>
      <name val="Calibri"/>
      <family val="2"/>
      <scheme val="minor"/>
    </font>
    <font>
      <sz val="11"/>
      <color theme="1"/>
      <name val="Calibri"/>
    </font>
    <font>
      <sz val="11"/>
      <name val="Calibri"/>
      <family val="2"/>
      <scheme val="minor"/>
    </font>
    <font>
      <b/>
      <sz val="11"/>
      <color rgb="FFFFFFFF"/>
      <name val="Calibri"/>
      <family val="2"/>
    </font>
    <font>
      <sz val="11"/>
      <color rgb="FFFF0000"/>
      <name val="Calibri"/>
      <family val="2"/>
      <scheme val="minor"/>
    </font>
    <font>
      <sz val="10"/>
      <name val="Verdana"/>
      <family val="2"/>
    </font>
  </fonts>
  <fills count="28">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theme="2"/>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59999389629810485"/>
        <bgColor indexed="64"/>
      </patternFill>
    </fill>
    <fill>
      <patternFill patternType="solid">
        <fgColor theme="5"/>
        <bgColor indexed="64"/>
      </patternFill>
    </fill>
    <fill>
      <patternFill patternType="solid">
        <fgColor theme="4" tint="0.39997558519241921"/>
        <bgColor indexed="64"/>
      </patternFill>
    </fill>
    <fill>
      <patternFill patternType="solid">
        <fgColor rgb="FFC00000"/>
        <bgColor indexed="64"/>
      </patternFill>
    </fill>
    <fill>
      <patternFill patternType="solid">
        <fgColor theme="7"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21" fillId="0" borderId="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0" fillId="0" borderId="0" xfId="0" applyAlignment="1">
      <alignment wrapText="1"/>
    </xf>
    <xf numFmtId="0" fontId="24" fillId="6" borderId="2"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xf>
    <xf numFmtId="0" fontId="25" fillId="7" borderId="4" xfId="0" applyFont="1" applyFill="1" applyBorder="1" applyAlignment="1">
      <alignment vertical="top" wrapText="1" shrinkToFit="1"/>
    </xf>
    <xf numFmtId="0" fontId="25" fillId="8" borderId="0" xfId="0" applyFont="1" applyFill="1" applyAlignment="1">
      <alignment wrapText="1"/>
    </xf>
    <xf numFmtId="0" fontId="24" fillId="9" borderId="5" xfId="0" applyFont="1" applyFill="1" applyBorder="1" applyAlignment="1">
      <alignment horizontal="center" vertical="center"/>
    </xf>
    <xf numFmtId="0" fontId="24" fillId="10" borderId="2" xfId="0" applyFont="1" applyFill="1" applyBorder="1" applyAlignment="1">
      <alignment horizontal="center" vertical="center" wrapText="1"/>
    </xf>
    <xf numFmtId="0" fontId="24" fillId="10" borderId="2" xfId="0" applyFont="1" applyFill="1" applyBorder="1" applyAlignment="1">
      <alignment horizontal="center" vertical="center"/>
    </xf>
    <xf numFmtId="0" fontId="24" fillId="9" borderId="6" xfId="0" applyFont="1" applyFill="1" applyBorder="1" applyAlignment="1">
      <alignment horizontal="center" vertical="center"/>
    </xf>
    <xf numFmtId="0" fontId="24" fillId="9" borderId="7" xfId="0" applyFont="1" applyFill="1" applyBorder="1" applyAlignment="1">
      <alignment horizontal="center" vertical="center" wrapText="1"/>
    </xf>
    <xf numFmtId="0" fontId="24" fillId="10" borderId="8" xfId="0" applyFont="1" applyFill="1" applyBorder="1" applyAlignment="1">
      <alignment horizontal="center" vertical="center"/>
    </xf>
    <xf numFmtId="0" fontId="26" fillId="0" borderId="0" xfId="0" applyFont="1"/>
    <xf numFmtId="0" fontId="0" fillId="0" borderId="4" xfId="0" applyBorder="1"/>
    <xf numFmtId="0" fontId="0" fillId="11" borderId="4" xfId="0" applyFill="1" applyBorder="1" applyAlignment="1">
      <alignment horizontal="center" wrapText="1"/>
    </xf>
    <xf numFmtId="0" fontId="29" fillId="12" borderId="4" xfId="0" applyFont="1" applyFill="1" applyBorder="1"/>
    <xf numFmtId="3" fontId="0" fillId="0" borderId="4" xfId="0" applyNumberFormat="1" applyBorder="1"/>
    <xf numFmtId="3" fontId="0" fillId="11" borderId="4" xfId="0" applyNumberFormat="1" applyFill="1" applyBorder="1"/>
    <xf numFmtId="0" fontId="0" fillId="13" borderId="4" xfId="0" applyFill="1" applyBorder="1"/>
    <xf numFmtId="0" fontId="0" fillId="14" borderId="4" xfId="0" applyFill="1" applyBorder="1"/>
    <xf numFmtId="0" fontId="0" fillId="15" borderId="4" xfId="0" applyFill="1" applyBorder="1"/>
    <xf numFmtId="3" fontId="0" fillId="0" borderId="0" xfId="0" applyNumberFormat="1"/>
    <xf numFmtId="9" fontId="0" fillId="0" borderId="0" xfId="0" applyNumberFormat="1"/>
    <xf numFmtId="0" fontId="0" fillId="0" borderId="0" xfId="0" applyFill="1" applyBorder="1"/>
    <xf numFmtId="164" fontId="0" fillId="0" borderId="0" xfId="0" applyNumberFormat="1"/>
    <xf numFmtId="164" fontId="0" fillId="0" borderId="0" xfId="3" applyFont="1"/>
    <xf numFmtId="9" fontId="0" fillId="0" borderId="0" xfId="4" applyFont="1"/>
    <xf numFmtId="0" fontId="0" fillId="0" borderId="0" xfId="0" applyBorder="1"/>
    <xf numFmtId="9" fontId="0" fillId="16" borderId="4" xfId="0" applyNumberFormat="1" applyFill="1" applyBorder="1" applyAlignment="1">
      <alignment horizontal="center" vertical="center"/>
    </xf>
    <xf numFmtId="164" fontId="0" fillId="0" borderId="4" xfId="0" applyNumberFormat="1" applyBorder="1"/>
    <xf numFmtId="0" fontId="0" fillId="17" borderId="0" xfId="0" applyFill="1"/>
    <xf numFmtId="0" fontId="0" fillId="0" borderId="0"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wrapText="1"/>
    </xf>
    <xf numFmtId="0" fontId="0" fillId="0" borderId="4" xfId="0" applyBorder="1" applyAlignment="1">
      <alignment horizontal="center" vertical="center" wrapText="1"/>
    </xf>
    <xf numFmtId="0" fontId="0" fillId="0" borderId="10" xfId="0" applyBorder="1" applyAlignment="1">
      <alignment wrapText="1"/>
    </xf>
    <xf numFmtId="0" fontId="0" fillId="0" borderId="4" xfId="0" applyBorder="1" applyAlignment="1">
      <alignment wrapText="1"/>
    </xf>
    <xf numFmtId="9" fontId="0" fillId="0" borderId="4" xfId="4" applyNumberFormat="1" applyFont="1" applyFill="1" applyBorder="1"/>
    <xf numFmtId="0" fontId="29" fillId="14" borderId="0" xfId="0" applyFont="1" applyFill="1"/>
    <xf numFmtId="0" fontId="0" fillId="0" borderId="4" xfId="0" applyFill="1" applyBorder="1" applyAlignment="1">
      <alignment horizontal="center" wrapText="1"/>
    </xf>
    <xf numFmtId="9" fontId="0" fillId="0" borderId="4" xfId="4" applyNumberFormat="1" applyFont="1" applyBorder="1"/>
    <xf numFmtId="0" fontId="0" fillId="13" borderId="0" xfId="0" applyFill="1"/>
    <xf numFmtId="9" fontId="0" fillId="0" borderId="0" xfId="4" applyNumberFormat="1" applyFont="1" applyBorder="1"/>
    <xf numFmtId="9" fontId="0" fillId="0" borderId="0" xfId="4" applyNumberFormat="1" applyFont="1" applyFill="1" applyBorder="1"/>
    <xf numFmtId="0" fontId="0" fillId="0" borderId="11" xfId="0" applyBorder="1"/>
    <xf numFmtId="0" fontId="0" fillId="0" borderId="12" xfId="0" applyBorder="1"/>
    <xf numFmtId="9" fontId="0" fillId="0" borderId="13" xfId="4" applyNumberFormat="1" applyFont="1" applyFill="1" applyBorder="1"/>
    <xf numFmtId="0" fontId="0" fillId="0" borderId="13" xfId="0" applyBorder="1"/>
    <xf numFmtId="0" fontId="29" fillId="18" borderId="0" xfId="0" applyFont="1" applyFill="1" applyBorder="1"/>
    <xf numFmtId="0" fontId="29" fillId="18" borderId="4" xfId="0" applyFont="1" applyFill="1" applyBorder="1"/>
    <xf numFmtId="0" fontId="24" fillId="9"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0" borderId="16" xfId="0" applyFont="1" applyFill="1" applyBorder="1" applyAlignment="1">
      <alignment horizontal="center" vertical="center" wrapText="1"/>
    </xf>
    <xf numFmtId="0" fontId="24" fillId="10" borderId="16" xfId="0" applyFont="1" applyFill="1" applyBorder="1" applyAlignment="1">
      <alignment horizontal="center" vertical="center"/>
    </xf>
    <xf numFmtId="0" fontId="0" fillId="0" borderId="9" xfId="0" applyBorder="1"/>
    <xf numFmtId="0" fontId="0" fillId="0" borderId="14" xfId="0" applyBorder="1"/>
    <xf numFmtId="0" fontId="0" fillId="0" borderId="4"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9" fontId="0" fillId="0" borderId="0" xfId="4" applyFont="1" applyFill="1"/>
    <xf numFmtId="0" fontId="0" fillId="0" borderId="0" xfId="0" applyFill="1"/>
    <xf numFmtId="9" fontId="27" fillId="20" borderId="4" xfId="4" applyNumberFormat="1" applyFont="1" applyFill="1" applyBorder="1"/>
    <xf numFmtId="9" fontId="27" fillId="20" borderId="10" xfId="4" applyNumberFormat="1" applyFont="1" applyFill="1" applyBorder="1"/>
    <xf numFmtId="0" fontId="0" fillId="19" borderId="0" xfId="0" applyFill="1"/>
    <xf numFmtId="0" fontId="0" fillId="0" borderId="4" xfId="0" applyBorder="1" applyAlignment="1">
      <alignment horizontal="right"/>
    </xf>
    <xf numFmtId="0" fontId="0" fillId="0" borderId="4" xfId="0" applyFill="1" applyBorder="1" applyAlignment="1">
      <alignment wrapText="1"/>
    </xf>
    <xf numFmtId="0" fontId="24" fillId="10" borderId="17" xfId="0" applyFont="1" applyFill="1" applyBorder="1" applyAlignment="1">
      <alignment horizontal="center" vertical="center" wrapText="1"/>
    </xf>
    <xf numFmtId="0" fontId="0" fillId="0" borderId="9" xfId="0" applyBorder="1" applyAlignment="1">
      <alignment wrapText="1"/>
    </xf>
    <xf numFmtId="0" fontId="0" fillId="0" borderId="14" xfId="0" applyBorder="1" applyAlignment="1">
      <alignment wrapText="1"/>
    </xf>
    <xf numFmtId="0" fontId="26" fillId="0" borderId="0" xfId="0" applyFont="1" applyAlignment="1"/>
    <xf numFmtId="9" fontId="27" fillId="21" borderId="0" xfId="4" applyFont="1" applyFill="1"/>
    <xf numFmtId="9" fontId="27" fillId="13" borderId="4" xfId="4" applyFont="1" applyFill="1" applyBorder="1"/>
    <xf numFmtId="9" fontId="27" fillId="13" borderId="4" xfId="4" applyNumberFormat="1" applyFont="1" applyFill="1" applyBorder="1"/>
    <xf numFmtId="9" fontId="0" fillId="0" borderId="0" xfId="4" applyNumberFormat="1" applyFont="1" applyFill="1"/>
    <xf numFmtId="9" fontId="29" fillId="0" borderId="4" xfId="4" applyNumberFormat="1" applyFont="1" applyFill="1" applyBorder="1"/>
    <xf numFmtId="9" fontId="27" fillId="14" borderId="4" xfId="4" applyFont="1" applyFill="1" applyBorder="1"/>
    <xf numFmtId="9" fontId="27" fillId="14" borderId="0" xfId="4" applyFont="1" applyFill="1"/>
    <xf numFmtId="0" fontId="0" fillId="16" borderId="0" xfId="0" applyFill="1"/>
    <xf numFmtId="0" fontId="30" fillId="8" borderId="0" xfId="0" applyFont="1" applyFill="1" applyAlignment="1">
      <alignment wrapText="1"/>
    </xf>
    <xf numFmtId="0" fontId="12" fillId="16" borderId="0" xfId="0" applyFont="1" applyFill="1" applyAlignment="1">
      <alignment wrapText="1"/>
    </xf>
    <xf numFmtId="0" fontId="0" fillId="16" borderId="0" xfId="0" applyFill="1" applyBorder="1"/>
    <xf numFmtId="0" fontId="23" fillId="8" borderId="0" xfId="0" applyFont="1" applyFill="1" applyAlignment="1">
      <alignment wrapText="1"/>
    </xf>
    <xf numFmtId="0" fontId="24" fillId="9" borderId="18" xfId="0" applyFont="1" applyFill="1" applyBorder="1" applyAlignment="1">
      <alignment horizontal="center" vertical="center"/>
    </xf>
    <xf numFmtId="0" fontId="0" fillId="2" borderId="0" xfId="0" applyFill="1"/>
    <xf numFmtId="0" fontId="0" fillId="2" borderId="0" xfId="0" applyFill="1" applyBorder="1"/>
    <xf numFmtId="0" fontId="0" fillId="2" borderId="9" xfId="0" applyFill="1" applyBorder="1"/>
    <xf numFmtId="0" fontId="12" fillId="16" borderId="19" xfId="0" applyFont="1" applyFill="1" applyBorder="1" applyAlignment="1">
      <alignment wrapText="1"/>
    </xf>
    <xf numFmtId="0" fontId="0" fillId="0" borderId="19" xfId="0" applyBorder="1"/>
    <xf numFmtId="0" fontId="0" fillId="0" borderId="20" xfId="0" applyBorder="1"/>
    <xf numFmtId="0" fontId="25" fillId="8" borderId="21" xfId="0" applyFont="1" applyFill="1" applyBorder="1" applyAlignment="1">
      <alignment wrapText="1"/>
    </xf>
    <xf numFmtId="0" fontId="0" fillId="0" borderId="21" xfId="0" applyBorder="1"/>
    <xf numFmtId="0" fontId="0" fillId="0" borderId="17" xfId="0" applyBorder="1"/>
    <xf numFmtId="0" fontId="0" fillId="0" borderId="22" xfId="0" applyBorder="1"/>
    <xf numFmtId="0" fontId="0" fillId="2" borderId="0" xfId="0" applyFill="1" applyBorder="1" applyAlignment="1">
      <alignment wrapText="1"/>
    </xf>
    <xf numFmtId="0" fontId="0" fillId="2" borderId="14" xfId="0" applyFill="1" applyBorder="1"/>
    <xf numFmtId="0" fontId="0" fillId="2" borderId="14" xfId="0" applyFill="1" applyBorder="1" applyAlignment="1">
      <alignment wrapText="1"/>
    </xf>
    <xf numFmtId="0" fontId="0" fillId="2" borderId="9" xfId="0" applyFill="1" applyBorder="1" applyAlignment="1">
      <alignment wrapText="1"/>
    </xf>
    <xf numFmtId="0" fontId="0" fillId="2" borderId="9" xfId="0" applyFill="1" applyBorder="1" applyAlignment="1">
      <alignment horizontal="center" wrapText="1"/>
    </xf>
    <xf numFmtId="0" fontId="31" fillId="2" borderId="14" xfId="0" applyFont="1" applyFill="1" applyBorder="1"/>
    <xf numFmtId="0" fontId="0" fillId="22" borderId="9" xfId="0" applyFill="1" applyBorder="1"/>
    <xf numFmtId="0" fontId="0" fillId="22" borderId="9" xfId="0" applyFill="1" applyBorder="1" applyAlignment="1">
      <alignment wrapText="1"/>
    </xf>
    <xf numFmtId="0" fontId="0" fillId="22" borderId="14" xfId="0" applyFill="1" applyBorder="1"/>
    <xf numFmtId="0" fontId="0" fillId="22" borderId="14" xfId="0" applyFill="1" applyBorder="1" applyAlignment="1">
      <alignment wrapText="1"/>
    </xf>
    <xf numFmtId="0" fontId="0" fillId="23" borderId="9" xfId="0" applyFill="1" applyBorder="1"/>
    <xf numFmtId="0" fontId="0" fillId="23" borderId="9" xfId="0" applyFill="1" applyBorder="1" applyAlignment="1">
      <alignment wrapText="1"/>
    </xf>
    <xf numFmtId="0" fontId="0" fillId="23" borderId="14" xfId="0" applyFill="1" applyBorder="1"/>
    <xf numFmtId="0" fontId="0" fillId="23" borderId="14" xfId="0" applyFill="1" applyBorder="1" applyAlignment="1">
      <alignment wrapText="1"/>
    </xf>
    <xf numFmtId="9" fontId="0" fillId="23" borderId="9" xfId="0" applyNumberFormat="1" applyFill="1" applyBorder="1" applyAlignment="1">
      <alignment wrapText="1"/>
    </xf>
    <xf numFmtId="0" fontId="0" fillId="23" borderId="0" xfId="0" applyFill="1" applyBorder="1"/>
    <xf numFmtId="0" fontId="0" fillId="23" borderId="0" xfId="0" applyFill="1" applyBorder="1" applyAlignment="1">
      <alignment wrapText="1"/>
    </xf>
    <xf numFmtId="0" fontId="0" fillId="24" borderId="9" xfId="0" applyFill="1" applyBorder="1"/>
    <xf numFmtId="0" fontId="0" fillId="24" borderId="9" xfId="0" applyFill="1" applyBorder="1" applyAlignment="1">
      <alignment wrapText="1"/>
    </xf>
    <xf numFmtId="0" fontId="0" fillId="24" borderId="0" xfId="0" applyFill="1" applyBorder="1"/>
    <xf numFmtId="0" fontId="0" fillId="24" borderId="14" xfId="0" applyFill="1" applyBorder="1"/>
    <xf numFmtId="0" fontId="0" fillId="24" borderId="14" xfId="0" applyFill="1" applyBorder="1" applyAlignment="1">
      <alignment wrapText="1"/>
    </xf>
    <xf numFmtId="0" fontId="0" fillId="25" borderId="9" xfId="0" applyFill="1" applyBorder="1"/>
    <xf numFmtId="0" fontId="0" fillId="25" borderId="0" xfId="0" applyFill="1"/>
    <xf numFmtId="0" fontId="0" fillId="25" borderId="0" xfId="0" applyFill="1" applyBorder="1"/>
    <xf numFmtId="0" fontId="0" fillId="25" borderId="14" xfId="0" applyFill="1" applyBorder="1"/>
    <xf numFmtId="0" fontId="26" fillId="25" borderId="9" xfId="0" applyFont="1" applyFill="1" applyBorder="1"/>
    <xf numFmtId="0" fontId="26" fillId="26" borderId="9" xfId="0" applyFont="1" applyFill="1" applyBorder="1"/>
    <xf numFmtId="0" fontId="0" fillId="26" borderId="0" xfId="0" applyFill="1"/>
    <xf numFmtId="0" fontId="0" fillId="26" borderId="9" xfId="0" applyFill="1" applyBorder="1"/>
    <xf numFmtId="0" fontId="0" fillId="27" borderId="0" xfId="0" applyFill="1"/>
    <xf numFmtId="0" fontId="0" fillId="2" borderId="0" xfId="0" applyFill="1" applyAlignment="1">
      <alignment vertical="top" wrapText="1"/>
    </xf>
    <xf numFmtId="0" fontId="32" fillId="0" borderId="18" xfId="0" applyFont="1" applyBorder="1" applyAlignment="1">
      <alignment horizontal="center" vertical="center" wrapText="1"/>
    </xf>
    <xf numFmtId="0" fontId="32" fillId="0" borderId="18" xfId="0" applyFont="1" applyBorder="1" applyAlignment="1">
      <alignment horizontal="left" vertical="center" wrapText="1"/>
    </xf>
    <xf numFmtId="0" fontId="0" fillId="0" borderId="14" xfId="0" applyBorder="1" applyAlignment="1">
      <alignment horizontal="center" vertical="center" wrapText="1"/>
    </xf>
    <xf numFmtId="0" fontId="0" fillId="0" borderId="0" xfId="0" applyBorder="1" applyAlignment="1">
      <alignment horizontal="center" vertical="center" wrapText="1"/>
    </xf>
    <xf numFmtId="0" fontId="0" fillId="15" borderId="4" xfId="0" applyFill="1" applyBorder="1" applyAlignment="1">
      <alignment horizontal="center" wrapText="1"/>
    </xf>
    <xf numFmtId="0" fontId="0" fillId="15" borderId="12" xfId="0" applyFill="1" applyBorder="1" applyAlignment="1">
      <alignment horizontal="center"/>
    </xf>
    <xf numFmtId="0" fontId="0" fillId="15" borderId="13" xfId="0" applyFill="1" applyBorder="1" applyAlignment="1">
      <alignment horizontal="center"/>
    </xf>
    <xf numFmtId="0" fontId="0" fillId="15" borderId="12" xfId="0" applyFill="1" applyBorder="1" applyAlignment="1">
      <alignment horizontal="center" wrapText="1"/>
    </xf>
    <xf numFmtId="0" fontId="0" fillId="15" borderId="13" xfId="0" applyFill="1" applyBorder="1" applyAlignment="1">
      <alignment horizontal="center" wrapText="1"/>
    </xf>
    <xf numFmtId="0" fontId="0" fillId="0" borderId="4" xfId="0" applyBorder="1" applyAlignment="1">
      <alignment horizontal="center"/>
    </xf>
    <xf numFmtId="0" fontId="0" fillId="0" borderId="10" xfId="0" applyBorder="1" applyAlignment="1">
      <alignment horizontal="center"/>
    </xf>
    <xf numFmtId="0" fontId="0" fillId="15" borderId="4" xfId="0" applyFill="1" applyBorder="1" applyAlignment="1">
      <alignment horizontal="center"/>
    </xf>
    <xf numFmtId="0" fontId="0" fillId="15" borderId="11" xfId="0" applyFill="1" applyBorder="1" applyAlignment="1">
      <alignment horizontal="center"/>
    </xf>
    <xf numFmtId="0" fontId="0" fillId="0" borderId="9" xfId="0" applyBorder="1" applyAlignment="1">
      <alignment horizontal="center" vertical="center"/>
    </xf>
    <xf numFmtId="0" fontId="0" fillId="0" borderId="0" xfId="0" applyAlignment="1">
      <alignment horizontal="center" wrapText="1"/>
    </xf>
    <xf numFmtId="0" fontId="0" fillId="0" borderId="9" xfId="0" applyBorder="1" applyAlignment="1">
      <alignment horizontal="center"/>
    </xf>
    <xf numFmtId="0" fontId="0" fillId="19" borderId="0" xfId="0" applyFill="1" applyAlignment="1">
      <alignment horizontal="center" wrapText="1"/>
    </xf>
    <xf numFmtId="0" fontId="26" fillId="0" borderId="0" xfId="0" applyFont="1" applyBorder="1" applyAlignment="1">
      <alignment horizontal="center"/>
    </xf>
  </cellXfs>
  <cellStyles count="5">
    <cellStyle name="Lien hypertexte" xfId="1" builtinId="8"/>
    <cellStyle name="Milliers" xfId="3" builtinId="3"/>
    <cellStyle name="Normal" xfId="0" builtinId="0"/>
    <cellStyle name="Normal 3 2" xfId="2" xr:uid="{00000000-0005-0000-0000-000003000000}"/>
    <cellStyle name="Pourcentage" xfId="4" builtinId="5"/>
  </cellStyles>
  <dxfs count="5">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2</xdr:row>
      <xdr:rowOff>0</xdr:rowOff>
    </xdr:from>
    <xdr:to>
      <xdr:col>26</xdr:col>
      <xdr:colOff>309488</xdr:colOff>
      <xdr:row>7</xdr:row>
      <xdr:rowOff>1035858</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3906500" y="853440"/>
          <a:ext cx="8219048" cy="36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481965</xdr:colOff>
      <xdr:row>37</xdr:row>
      <xdr:rowOff>160020</xdr:rowOff>
    </xdr:to>
    <xdr:pic>
      <xdr:nvPicPr>
        <xdr:cNvPr id="3" name="Image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a:stretch>
          <a:fillRect/>
        </a:stretch>
      </xdr:blipFill>
      <xdr:spPr>
        <a:xfrm>
          <a:off x="0" y="182880"/>
          <a:ext cx="9991725" cy="6743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workbookViewId="0">
      <selection activeCell="N10" sqref="N10"/>
    </sheetView>
  </sheetViews>
  <sheetFormatPr baseColWidth="10" defaultColWidth="9.140625" defaultRowHeight="15" x14ac:dyDescent="0.25"/>
  <cols>
    <col min="1" max="1" width="12.28515625" style="5" customWidth="1"/>
    <col min="2" max="2" width="16.5703125" style="5" customWidth="1"/>
    <col min="3" max="1024" width="9.140625" style="5" customWidth="1"/>
  </cols>
  <sheetData>
    <row r="1" spans="1:21" s="2" customFormat="1" ht="16.350000000000001" customHeight="1" x14ac:dyDescent="0.2">
      <c r="A1" s="1" t="s">
        <v>0</v>
      </c>
    </row>
    <row r="2" spans="1:21" ht="14.1" customHeight="1" x14ac:dyDescent="0.3">
      <c r="A2" s="3"/>
      <c r="B2" s="4"/>
      <c r="J2" s="6"/>
      <c r="P2" s="6"/>
      <c r="Q2" s="6"/>
      <c r="R2" s="6"/>
      <c r="S2" s="6"/>
      <c r="T2" s="6"/>
      <c r="U2" s="6"/>
    </row>
    <row r="3" spans="1:21" ht="14.1" customHeight="1" x14ac:dyDescent="0.3">
      <c r="A3" s="3" t="s">
        <v>1</v>
      </c>
      <c r="B3" s="4"/>
      <c r="J3" s="6"/>
      <c r="P3" s="6"/>
      <c r="Q3" s="6"/>
      <c r="R3" s="6"/>
      <c r="S3" s="6"/>
      <c r="U3" s="6"/>
    </row>
    <row r="4" spans="1:21" ht="14.1" customHeight="1" x14ac:dyDescent="0.3">
      <c r="A4" s="3" t="s">
        <v>2</v>
      </c>
      <c r="B4" s="4"/>
      <c r="J4" s="6"/>
      <c r="P4" s="6"/>
      <c r="Q4" s="6"/>
      <c r="R4" s="6"/>
      <c r="S4" s="6"/>
      <c r="U4" s="6"/>
    </row>
    <row r="5" spans="1:21" ht="14.1" customHeight="1" x14ac:dyDescent="0.3">
      <c r="A5" s="3" t="s">
        <v>3</v>
      </c>
      <c r="B5" s="4"/>
      <c r="J5" s="6"/>
      <c r="P5" s="6"/>
      <c r="Q5" s="6"/>
      <c r="R5" s="6"/>
      <c r="S5" s="6"/>
      <c r="U5" s="6"/>
    </row>
    <row r="6" spans="1:21" ht="14.1" customHeight="1" x14ac:dyDescent="0.25">
      <c r="A6" s="3" t="s">
        <v>4</v>
      </c>
      <c r="B6" s="7"/>
      <c r="J6" s="6"/>
      <c r="P6" s="6"/>
      <c r="Q6" s="6"/>
      <c r="R6" s="6"/>
      <c r="S6" s="6"/>
      <c r="U6" s="6"/>
    </row>
    <row r="7" spans="1:21" x14ac:dyDescent="0.25">
      <c r="J7" s="6"/>
      <c r="N7" s="8"/>
      <c r="P7" s="6"/>
      <c r="Q7" s="6"/>
      <c r="R7" s="6"/>
      <c r="S7" s="6"/>
      <c r="T7" s="6"/>
      <c r="U7" s="6"/>
    </row>
    <row r="8" spans="1:21" s="10" customFormat="1" ht="14.1" customHeight="1" x14ac:dyDescent="0.2">
      <c r="A8" s="9" t="s">
        <v>5</v>
      </c>
    </row>
    <row r="9" spans="1:21" x14ac:dyDescent="0.25">
      <c r="B9" s="11"/>
      <c r="C9" s="11"/>
      <c r="D9" s="11"/>
      <c r="E9" s="11"/>
      <c r="F9" s="11"/>
      <c r="G9" s="11"/>
      <c r="H9" s="11"/>
      <c r="N9" s="8"/>
      <c r="P9" s="6"/>
      <c r="Q9" s="6"/>
      <c r="R9" s="6"/>
      <c r="S9" s="6"/>
      <c r="T9" s="6"/>
      <c r="U9" s="6"/>
    </row>
    <row r="10" spans="1:21" ht="14.85" customHeight="1" x14ac:dyDescent="0.25">
      <c r="A10" s="11" t="s">
        <v>6</v>
      </c>
      <c r="N10" s="8"/>
      <c r="P10" s="6"/>
      <c r="Q10" s="6"/>
      <c r="R10" s="6"/>
      <c r="S10" s="6"/>
      <c r="T10" s="6"/>
      <c r="U10" s="6"/>
    </row>
    <row r="11" spans="1:21" ht="14.1" customHeight="1" x14ac:dyDescent="0.25">
      <c r="P11" s="6"/>
      <c r="Q11" s="6"/>
      <c r="R11" s="6"/>
      <c r="S11" s="6"/>
      <c r="T11" s="6"/>
      <c r="U11" s="6"/>
    </row>
    <row r="12" spans="1:21" ht="14.1" customHeight="1" x14ac:dyDescent="0.25">
      <c r="A12" s="11" t="s">
        <v>7</v>
      </c>
    </row>
    <row r="13" spans="1:21" ht="14.1" customHeight="1" x14ac:dyDescent="0.25"/>
    <row r="14" spans="1:21" ht="14.1" customHeight="1" x14ac:dyDescent="0.25">
      <c r="A14" s="12" t="s">
        <v>8</v>
      </c>
      <c r="B14" s="7"/>
    </row>
    <row r="15" spans="1:21" ht="15.6" customHeight="1" x14ac:dyDescent="0.25">
      <c r="A15" s="3" t="s">
        <v>9</v>
      </c>
      <c r="B15" s="11"/>
      <c r="C15" s="11"/>
      <c r="D15" s="11"/>
      <c r="E15" s="11"/>
      <c r="F15" s="11"/>
    </row>
    <row r="16" spans="1:21" s="13" customFormat="1" ht="14.1" customHeight="1" x14ac:dyDescent="0.25">
      <c r="A16" s="3" t="s">
        <v>10</v>
      </c>
      <c r="B16" s="5"/>
      <c r="C16" s="5"/>
      <c r="D16" s="5"/>
      <c r="E16" s="5"/>
      <c r="F16" s="5"/>
      <c r="G16" s="5"/>
      <c r="H16" s="5"/>
      <c r="I16" s="5"/>
      <c r="J16" s="5"/>
    </row>
    <row r="17" spans="1:10" ht="15.6" customHeight="1" x14ac:dyDescent="0.25">
      <c r="A17" s="3" t="s">
        <v>11</v>
      </c>
      <c r="B17" s="13"/>
      <c r="C17" s="13"/>
      <c r="D17" s="13"/>
      <c r="E17" s="13"/>
      <c r="F17" s="13"/>
      <c r="G17" s="13"/>
      <c r="H17" s="13"/>
      <c r="I17" s="13"/>
      <c r="J17" s="13"/>
    </row>
    <row r="18" spans="1:10" ht="14.1" customHeight="1" x14ac:dyDescent="0.25">
      <c r="A18" s="3" t="s">
        <v>12</v>
      </c>
    </row>
    <row r="19" spans="1:10" ht="14.1" customHeight="1" x14ac:dyDescent="0.25">
      <c r="A19" s="8"/>
      <c r="B19" s="14"/>
    </row>
    <row r="20" spans="1:10" ht="15.6" customHeight="1" x14ac:dyDescent="0.25">
      <c r="A20" s="15" t="s">
        <v>13</v>
      </c>
    </row>
    <row r="21" spans="1:10" ht="14.1" customHeight="1" x14ac:dyDescent="0.25">
      <c r="A21" s="3" t="s">
        <v>14</v>
      </c>
    </row>
    <row r="22" spans="1:10" ht="14.1" customHeight="1" x14ac:dyDescent="0.25">
      <c r="A22" s="3" t="s">
        <v>15</v>
      </c>
    </row>
    <row r="23" spans="1:10" ht="14.1" customHeight="1" x14ac:dyDescent="0.25">
      <c r="A23" s="3" t="s">
        <v>16</v>
      </c>
    </row>
    <row r="24" spans="1:10" ht="15.6" customHeight="1" x14ac:dyDescent="0.25">
      <c r="A24" s="15" t="s">
        <v>17</v>
      </c>
    </row>
    <row r="25" spans="1:10" ht="14.1" customHeight="1" x14ac:dyDescent="0.25">
      <c r="A25" s="15" t="s">
        <v>18</v>
      </c>
    </row>
    <row r="26" spans="1:10" s="10" customFormat="1" ht="14.1" customHeight="1" x14ac:dyDescent="0.2"/>
    <row r="27" spans="1:10" ht="14.1" customHeight="1" x14ac:dyDescent="0.25">
      <c r="A27" s="16" t="s">
        <v>19</v>
      </c>
    </row>
    <row r="28" spans="1:10" ht="14.1" customHeight="1" x14ac:dyDescent="0.25">
      <c r="A28" s="3" t="s">
        <v>20</v>
      </c>
    </row>
    <row r="29" spans="1:10" ht="14.1" customHeight="1" x14ac:dyDescent="0.25">
      <c r="A29" s="3" t="s">
        <v>21</v>
      </c>
      <c r="B29" s="7"/>
    </row>
    <row r="30" spans="1:10" ht="14.1" customHeight="1" x14ac:dyDescent="0.25">
      <c r="A30" s="3" t="s">
        <v>22</v>
      </c>
    </row>
    <row r="31" spans="1:10" ht="14.1" customHeight="1" x14ac:dyDescent="0.25">
      <c r="A31" s="3" t="s">
        <v>23</v>
      </c>
    </row>
    <row r="32" spans="1:10" s="10" customFormat="1" ht="14.1" customHeight="1" x14ac:dyDescent="0.2">
      <c r="A32" s="17"/>
    </row>
    <row r="33" spans="1:10" ht="14.1" customHeight="1" x14ac:dyDescent="0.25">
      <c r="A33" s="18" t="s">
        <v>24</v>
      </c>
      <c r="B33" s="13"/>
    </row>
    <row r="34" spans="1:10" ht="14.1" customHeight="1" x14ac:dyDescent="0.25">
      <c r="A34" s="10"/>
      <c r="B34" s="7"/>
      <c r="J34" s="19"/>
    </row>
    <row r="35" spans="1:10" ht="14.1" customHeight="1" x14ac:dyDescent="0.25">
      <c r="A35" s="9" t="s">
        <v>25</v>
      </c>
      <c r="B35" s="14"/>
      <c r="J35" s="19"/>
    </row>
    <row r="36" spans="1:10" ht="14.1" customHeight="1" x14ac:dyDescent="0.25">
      <c r="B36" s="8"/>
      <c r="J36" s="19"/>
    </row>
    <row r="37" spans="1:10" ht="14.1" customHeight="1" x14ac:dyDescent="0.25">
      <c r="A37" s="3" t="s">
        <v>26</v>
      </c>
      <c r="J37" s="19"/>
    </row>
    <row r="38" spans="1:10" ht="14.1" customHeight="1" x14ac:dyDescent="0.25">
      <c r="A38" s="3" t="s">
        <v>27</v>
      </c>
      <c r="B38" s="7"/>
      <c r="J38" s="19"/>
    </row>
    <row r="39" spans="1:10" ht="14.1" customHeight="1" x14ac:dyDescent="0.25">
      <c r="A39" s="3" t="s">
        <v>28</v>
      </c>
      <c r="J39" s="19"/>
    </row>
    <row r="40" spans="1:10" ht="14.1" customHeight="1" x14ac:dyDescent="0.25">
      <c r="A40" s="20"/>
      <c r="F40" s="8"/>
      <c r="J40" s="19"/>
    </row>
    <row r="41" spans="1:10" ht="14.1" customHeight="1" x14ac:dyDescent="0.25">
      <c r="A41" s="9" t="s">
        <v>29</v>
      </c>
      <c r="F41" s="8"/>
    </row>
    <row r="42" spans="1:10" ht="15.6" customHeight="1" x14ac:dyDescent="0.25">
      <c r="A42" s="3"/>
    </row>
    <row r="43" spans="1:10" ht="14.85" customHeight="1" x14ac:dyDescent="0.25">
      <c r="A43" s="3" t="s">
        <v>30</v>
      </c>
    </row>
    <row r="44" spans="1:10" ht="14.85" customHeight="1" x14ac:dyDescent="0.25">
      <c r="A44" s="3"/>
    </row>
    <row r="45" spans="1:10" ht="15.6" customHeight="1" x14ac:dyDescent="0.25">
      <c r="A45" s="21" t="s">
        <v>31</v>
      </c>
    </row>
    <row r="46" spans="1:10" ht="14.1" customHeight="1" x14ac:dyDescent="0.25">
      <c r="A46" s="22" t="s">
        <v>32</v>
      </c>
    </row>
    <row r="47" spans="1:10" ht="14.1" customHeight="1" x14ac:dyDescent="0.25">
      <c r="A47" s="3"/>
    </row>
    <row r="48" spans="1:10" ht="15.6" customHeight="1" x14ac:dyDescent="0.25">
      <c r="A48" s="21" t="s">
        <v>33</v>
      </c>
    </row>
    <row r="49" spans="1:7" ht="14.1" customHeight="1" x14ac:dyDescent="0.25">
      <c r="A49" s="3" t="s">
        <v>34</v>
      </c>
    </row>
    <row r="50" spans="1:7" ht="14.1" customHeight="1" x14ac:dyDescent="0.25">
      <c r="A50" s="3"/>
    </row>
    <row r="51" spans="1:7" ht="14.1" customHeight="1" x14ac:dyDescent="0.25">
      <c r="A51" s="21" t="s">
        <v>35</v>
      </c>
      <c r="G51" s="8"/>
    </row>
    <row r="52" spans="1:7" ht="14.1" customHeight="1" x14ac:dyDescent="0.25">
      <c r="A52" s="3" t="s">
        <v>36</v>
      </c>
    </row>
    <row r="53" spans="1:7" ht="14.1" customHeight="1" x14ac:dyDescent="0.25">
      <c r="A53" s="3"/>
      <c r="G53" s="8"/>
    </row>
    <row r="54" spans="1:7" ht="15.6" customHeight="1" x14ac:dyDescent="0.25">
      <c r="A54" s="23" t="s">
        <v>37</v>
      </c>
    </row>
    <row r="55" spans="1:7" ht="14.1" customHeight="1" x14ac:dyDescent="0.25">
      <c r="A55" s="3"/>
    </row>
    <row r="56" spans="1:7" ht="15.6" customHeight="1" x14ac:dyDescent="0.25">
      <c r="A56" s="21" t="s">
        <v>38</v>
      </c>
    </row>
    <row r="57" spans="1:7" ht="14.1" customHeight="1" x14ac:dyDescent="0.25">
      <c r="A57" s="22" t="s">
        <v>39</v>
      </c>
    </row>
    <row r="58" spans="1:7" ht="14.1" customHeight="1" x14ac:dyDescent="0.25">
      <c r="A58" s="3" t="s">
        <v>40</v>
      </c>
    </row>
    <row r="59" spans="1:7" ht="14.1" customHeight="1" x14ac:dyDescent="0.25">
      <c r="A59" s="3" t="s">
        <v>41</v>
      </c>
    </row>
    <row r="60" spans="1:7" ht="14.1" customHeight="1" x14ac:dyDescent="0.25">
      <c r="A60" s="3" t="s">
        <v>42</v>
      </c>
    </row>
    <row r="61" spans="1:7" ht="15.6" customHeight="1" x14ac:dyDescent="0.25">
      <c r="A61" s="24" t="s">
        <v>43</v>
      </c>
    </row>
    <row r="62" spans="1:7" ht="14.1" customHeight="1" x14ac:dyDescent="0.25">
      <c r="A62" s="3"/>
    </row>
    <row r="63" spans="1:7" ht="15.6" customHeight="1" x14ac:dyDescent="0.25">
      <c r="A63" s="25" t="s">
        <v>44</v>
      </c>
    </row>
    <row r="64" spans="1:7" ht="14.1" customHeight="1" x14ac:dyDescent="0.25">
      <c r="A64" s="3" t="s">
        <v>45</v>
      </c>
    </row>
    <row r="65" spans="1:1" ht="14.1" customHeight="1" x14ac:dyDescent="0.25">
      <c r="A65" s="3"/>
    </row>
    <row r="66" spans="1:1" ht="14.1" customHeight="1" x14ac:dyDescent="0.25">
      <c r="A66" s="21"/>
    </row>
    <row r="67" spans="1:1" ht="14.1" customHeight="1" x14ac:dyDescent="0.25">
      <c r="A67" s="22"/>
    </row>
    <row r="68" spans="1:1" ht="14.1" customHeight="1" x14ac:dyDescent="0.25">
      <c r="A68" s="3"/>
    </row>
    <row r="69" spans="1:1" ht="14.1" customHeight="1" x14ac:dyDescent="0.25">
      <c r="A69" s="21" t="s">
        <v>46</v>
      </c>
    </row>
    <row r="70" spans="1:1" ht="15.6" customHeight="1" x14ac:dyDescent="0.25">
      <c r="A70" s="22" t="s">
        <v>39</v>
      </c>
    </row>
    <row r="71" spans="1:1" ht="14.1" customHeight="1" x14ac:dyDescent="0.25">
      <c r="A71" s="3" t="s">
        <v>47</v>
      </c>
    </row>
    <row r="72" spans="1:1" ht="15.6" customHeight="1" x14ac:dyDescent="0.25">
      <c r="A72" s="3" t="s">
        <v>48</v>
      </c>
    </row>
    <row r="73" spans="1:1" ht="14.1" customHeight="1" x14ac:dyDescent="0.25">
      <c r="A73" s="3" t="s">
        <v>42</v>
      </c>
    </row>
    <row r="74" spans="1:1" ht="14.1" customHeight="1" x14ac:dyDescent="0.25">
      <c r="A74" s="24" t="s">
        <v>43</v>
      </c>
    </row>
    <row r="75" spans="1:1" ht="14.1" customHeight="1" x14ac:dyDescent="0.25">
      <c r="A75" s="3"/>
    </row>
    <row r="76" spans="1:1" ht="14.1" customHeight="1" x14ac:dyDescent="0.25">
      <c r="A76" s="25" t="s">
        <v>44</v>
      </c>
    </row>
    <row r="77" spans="1:1" ht="14.1" customHeight="1" x14ac:dyDescent="0.25">
      <c r="A77" s="3" t="s">
        <v>45</v>
      </c>
    </row>
    <row r="78" spans="1:1" ht="15.6" customHeight="1" x14ac:dyDescent="0.25">
      <c r="A78" s="3"/>
    </row>
    <row r="79" spans="1:1" ht="14.1" customHeight="1" x14ac:dyDescent="0.25">
      <c r="A79" s="3"/>
    </row>
    <row r="80" spans="1:1" ht="14.1" customHeight="1" x14ac:dyDescent="0.25">
      <c r="A80" s="3"/>
    </row>
    <row r="81" spans="1:1" ht="14.1" customHeight="1" x14ac:dyDescent="0.25">
      <c r="A81" s="3"/>
    </row>
    <row r="82" spans="1:1" ht="14.1" customHeight="1" x14ac:dyDescent="0.25">
      <c r="A82" s="21" t="s">
        <v>49</v>
      </c>
    </row>
    <row r="83" spans="1:1" ht="14.1" customHeight="1" x14ac:dyDescent="0.25">
      <c r="A83" s="22" t="s">
        <v>39</v>
      </c>
    </row>
    <row r="84" spans="1:1" ht="14.1" customHeight="1" x14ac:dyDescent="0.25">
      <c r="A84" s="3" t="s">
        <v>50</v>
      </c>
    </row>
    <row r="85" spans="1:1" ht="15.6" customHeight="1" x14ac:dyDescent="0.25">
      <c r="A85" s="3" t="s">
        <v>51</v>
      </c>
    </row>
    <row r="86" spans="1:1" ht="14.1" customHeight="1" x14ac:dyDescent="0.25">
      <c r="A86" s="3" t="s">
        <v>42</v>
      </c>
    </row>
    <row r="87" spans="1:1" ht="15.6" customHeight="1" x14ac:dyDescent="0.25">
      <c r="A87" s="24" t="s">
        <v>43</v>
      </c>
    </row>
    <row r="88" spans="1:1" ht="14.1" customHeight="1" x14ac:dyDescent="0.25">
      <c r="A88" s="3"/>
    </row>
    <row r="89" spans="1:1" ht="14.1" customHeight="1" x14ac:dyDescent="0.25">
      <c r="A89" s="25" t="s">
        <v>44</v>
      </c>
    </row>
    <row r="90" spans="1:1" ht="15.6" customHeight="1" x14ac:dyDescent="0.25">
      <c r="A90" s="3" t="s">
        <v>45</v>
      </c>
    </row>
    <row r="91" spans="1:1" ht="14.1" customHeight="1" x14ac:dyDescent="0.25">
      <c r="A91" s="3"/>
    </row>
    <row r="92" spans="1:1" ht="15.6" customHeight="1" x14ac:dyDescent="0.25">
      <c r="A92" s="3"/>
    </row>
    <row r="93" spans="1:1" ht="14.1" customHeight="1" x14ac:dyDescent="0.25">
      <c r="A93" s="3"/>
    </row>
    <row r="94" spans="1:1" ht="14.1" customHeight="1" x14ac:dyDescent="0.25">
      <c r="A94" s="3"/>
    </row>
    <row r="95" spans="1:1" ht="15.6" customHeight="1" x14ac:dyDescent="0.25">
      <c r="A95" s="3"/>
    </row>
    <row r="96" spans="1:1" ht="14.1" customHeight="1" x14ac:dyDescent="0.25">
      <c r="A96" s="3"/>
    </row>
    <row r="97" spans="1:1" ht="15.6" customHeight="1" x14ac:dyDescent="0.25">
      <c r="A97" s="3"/>
    </row>
    <row r="98" spans="1:1" ht="14.1" customHeight="1" x14ac:dyDescent="0.25">
      <c r="A98" s="3"/>
    </row>
    <row r="99" spans="1:1" ht="14.1" customHeight="1" x14ac:dyDescent="0.25">
      <c r="A99" s="3"/>
    </row>
    <row r="100" spans="1:1" ht="14.1" customHeight="1" x14ac:dyDescent="0.25">
      <c r="A100" s="3"/>
    </row>
    <row r="101" spans="1:1" ht="14.1" customHeight="1" x14ac:dyDescent="0.25"/>
    <row r="103" spans="1:1" ht="14.1" customHeight="1" x14ac:dyDescent="0.25"/>
    <row r="104" spans="1:1" ht="14.1" customHeight="1" x14ac:dyDescent="0.25"/>
    <row r="105" spans="1:1" ht="14.1" customHeight="1" x14ac:dyDescent="0.25"/>
    <row r="106" spans="1:1" ht="14.1" customHeight="1" x14ac:dyDescent="0.25"/>
    <row r="107" spans="1:1" ht="14.1" customHeight="1" x14ac:dyDescent="0.25"/>
    <row r="108" spans="1:1" ht="14.1" customHeight="1"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499984740745262"/>
  </sheetPr>
  <dimension ref="A1:S20"/>
  <sheetViews>
    <sheetView workbookViewId="0">
      <selection activeCell="M5" activeCellId="2" sqref="G5 J5 M5"/>
    </sheetView>
  </sheetViews>
  <sheetFormatPr baseColWidth="10" defaultColWidth="11.5703125" defaultRowHeight="15" x14ac:dyDescent="0.25"/>
  <cols>
    <col min="1" max="1" width="20.5703125" style="26" customWidth="1"/>
    <col min="2" max="2" width="11.5703125" style="26"/>
    <col min="3" max="3" width="10.140625" style="26" customWidth="1"/>
    <col min="4" max="9" width="11.5703125" style="26"/>
    <col min="10" max="10" width="16.85546875" style="26" customWidth="1"/>
    <col min="11" max="12" width="11.5703125" style="26"/>
    <col min="13" max="13" width="16.5703125" style="26" customWidth="1"/>
    <col min="14" max="16" width="11.5703125" style="26"/>
    <col min="17" max="17" width="11.28515625" style="26" customWidth="1"/>
    <col min="18" max="16384" width="11.5703125" style="26"/>
  </cols>
  <sheetData>
    <row r="1" spans="1:19" ht="28.9" customHeight="1" x14ac:dyDescent="0.25">
      <c r="G1" s="155" t="s">
        <v>177</v>
      </c>
      <c r="H1" s="155"/>
      <c r="I1" s="155"/>
      <c r="J1" s="155"/>
      <c r="K1" s="155"/>
      <c r="L1" s="155"/>
      <c r="M1" s="156"/>
      <c r="N1" s="156"/>
      <c r="Q1" s="97" t="s">
        <v>232</v>
      </c>
    </row>
    <row r="2" spans="1:19" ht="38.450000000000003" customHeight="1" x14ac:dyDescent="0.25">
      <c r="B2" s="157" t="s">
        <v>85</v>
      </c>
      <c r="C2" s="157"/>
      <c r="D2" s="157" t="s">
        <v>172</v>
      </c>
      <c r="E2" s="157"/>
      <c r="F2" s="157"/>
      <c r="G2" s="158" t="s">
        <v>171</v>
      </c>
      <c r="H2" s="159"/>
      <c r="I2" s="159"/>
      <c r="J2" s="160" t="s">
        <v>176</v>
      </c>
      <c r="K2" s="161"/>
      <c r="L2" s="161"/>
      <c r="M2" s="157" t="s">
        <v>175</v>
      </c>
      <c r="N2" s="157"/>
      <c r="O2" s="157"/>
    </row>
    <row r="3" spans="1:19" ht="71.45" customHeight="1" x14ac:dyDescent="0.25">
      <c r="A3" s="28" t="s">
        <v>174</v>
      </c>
      <c r="B3" s="64" t="s">
        <v>155</v>
      </c>
      <c r="C3" s="64" t="s">
        <v>154</v>
      </c>
      <c r="D3" s="64" t="s">
        <v>151</v>
      </c>
      <c r="E3" s="64" t="s">
        <v>150</v>
      </c>
      <c r="F3" s="64" t="s">
        <v>153</v>
      </c>
      <c r="G3" s="63" t="s">
        <v>151</v>
      </c>
      <c r="H3" s="63" t="s">
        <v>150</v>
      </c>
      <c r="I3" s="62" t="s">
        <v>163</v>
      </c>
      <c r="J3" s="64" t="s">
        <v>151</v>
      </c>
      <c r="K3" s="64" t="s">
        <v>150</v>
      </c>
      <c r="L3" s="62" t="s">
        <v>163</v>
      </c>
      <c r="M3" s="64" t="s">
        <v>151</v>
      </c>
      <c r="N3" s="64" t="s">
        <v>150</v>
      </c>
      <c r="O3" s="62" t="s">
        <v>163</v>
      </c>
    </row>
    <row r="4" spans="1:19" x14ac:dyDescent="0.25">
      <c r="B4" s="162" t="s">
        <v>162</v>
      </c>
      <c r="C4" s="162"/>
      <c r="D4" s="162" t="s">
        <v>162</v>
      </c>
      <c r="E4" s="162"/>
      <c r="F4" s="84" t="s">
        <v>159</v>
      </c>
      <c r="G4" s="162" t="s">
        <v>161</v>
      </c>
      <c r="H4" s="162"/>
      <c r="I4" s="85"/>
      <c r="J4" s="162" t="s">
        <v>160</v>
      </c>
      <c r="K4" s="162"/>
      <c r="L4" s="85"/>
      <c r="M4" s="163" t="s">
        <v>160</v>
      </c>
      <c r="N4" s="163"/>
      <c r="O4" s="86"/>
    </row>
    <row r="5" spans="1:19" x14ac:dyDescent="0.25">
      <c r="A5" s="77" t="s">
        <v>173</v>
      </c>
      <c r="B5" s="41">
        <v>39306</v>
      </c>
      <c r="C5" s="41">
        <v>39539</v>
      </c>
      <c r="D5" s="41">
        <v>2623</v>
      </c>
      <c r="E5" s="41">
        <v>2914</v>
      </c>
      <c r="F5" s="68">
        <f>(D5+E5)/(B5+C5)</f>
        <v>7.0226393556978878E-2</v>
      </c>
      <c r="G5" s="41">
        <v>1390</v>
      </c>
      <c r="H5" s="41">
        <v>1545</v>
      </c>
      <c r="I5" s="89">
        <f>(G5+H5)/(D5+E5)</f>
        <v>0.53007043525374753</v>
      </c>
      <c r="J5" s="41">
        <v>186</v>
      </c>
      <c r="K5" s="41">
        <v>206</v>
      </c>
      <c r="L5" s="89">
        <f>(J5+K5)/(D5+E5)</f>
        <v>7.0796460176991149E-2</v>
      </c>
      <c r="M5" s="41">
        <v>1142</v>
      </c>
      <c r="N5" s="41">
        <v>1200</v>
      </c>
      <c r="O5" s="90">
        <f>(M5+N5)/(D5+E5)</f>
        <v>0.42297272891457466</v>
      </c>
    </row>
    <row r="6" spans="1:19" x14ac:dyDescent="0.25">
      <c r="A6" s="76"/>
      <c r="B6" s="41"/>
      <c r="C6" s="41"/>
      <c r="D6" s="41"/>
      <c r="E6" s="41"/>
      <c r="F6" s="68"/>
      <c r="G6" s="41"/>
      <c r="H6" s="41"/>
      <c r="I6" s="65"/>
      <c r="J6" s="73"/>
      <c r="K6" s="75"/>
      <c r="L6" s="74"/>
      <c r="M6" s="73"/>
      <c r="N6" s="72"/>
      <c r="O6" s="71"/>
    </row>
    <row r="7" spans="1:19" ht="94.9" customHeight="1" x14ac:dyDescent="0.25">
      <c r="A7" s="55"/>
      <c r="B7" s="157" t="s">
        <v>85</v>
      </c>
      <c r="C7" s="157"/>
      <c r="D7" s="157" t="s">
        <v>172</v>
      </c>
      <c r="E7" s="157"/>
      <c r="F7" s="157"/>
      <c r="G7" s="164" t="s">
        <v>171</v>
      </c>
      <c r="H7" s="164"/>
      <c r="I7" s="164"/>
      <c r="J7" s="158" t="s">
        <v>170</v>
      </c>
      <c r="K7" s="159"/>
      <c r="L7" s="159"/>
      <c r="M7" s="158" t="s">
        <v>236</v>
      </c>
      <c r="N7" s="165"/>
      <c r="O7" s="70"/>
    </row>
    <row r="8" spans="1:19" ht="94.9" customHeight="1" x14ac:dyDescent="0.25">
      <c r="A8" s="28" t="s">
        <v>169</v>
      </c>
      <c r="B8" s="64" t="s">
        <v>155</v>
      </c>
      <c r="C8" s="64" t="s">
        <v>154</v>
      </c>
      <c r="D8" s="64" t="s">
        <v>151</v>
      </c>
      <c r="E8" s="64" t="s">
        <v>150</v>
      </c>
      <c r="F8" s="64" t="s">
        <v>153</v>
      </c>
      <c r="G8" s="63" t="s">
        <v>151</v>
      </c>
      <c r="H8" s="63" t="s">
        <v>150</v>
      </c>
      <c r="I8" s="62" t="s">
        <v>163</v>
      </c>
      <c r="J8" s="64" t="s">
        <v>151</v>
      </c>
      <c r="K8" s="64" t="s">
        <v>150</v>
      </c>
      <c r="L8" s="62" t="s">
        <v>163</v>
      </c>
      <c r="M8" s="67"/>
      <c r="N8" s="62"/>
    </row>
    <row r="9" spans="1:19" ht="39" customHeight="1" x14ac:dyDescent="0.25">
      <c r="A9" s="55"/>
      <c r="B9" s="162" t="s">
        <v>162</v>
      </c>
      <c r="C9" s="162"/>
      <c r="D9" s="162" t="s">
        <v>162</v>
      </c>
      <c r="E9" s="162"/>
      <c r="F9" s="84" t="s">
        <v>159</v>
      </c>
      <c r="G9" s="162" t="s">
        <v>161</v>
      </c>
      <c r="H9" s="162"/>
      <c r="I9" s="85"/>
      <c r="J9" s="162" t="s">
        <v>160</v>
      </c>
      <c r="K9" s="162"/>
      <c r="L9" s="166"/>
      <c r="M9" s="166"/>
      <c r="N9" s="166"/>
      <c r="O9" s="70"/>
    </row>
    <row r="10" spans="1:19" x14ac:dyDescent="0.25">
      <c r="A10" s="69" t="s">
        <v>69</v>
      </c>
      <c r="B10" s="41">
        <v>16293</v>
      </c>
      <c r="C10" s="41">
        <v>16470</v>
      </c>
      <c r="D10" s="41">
        <v>2211</v>
      </c>
      <c r="E10" s="41">
        <v>2429</v>
      </c>
      <c r="F10" s="68">
        <f>(D10+E10)/(B10+C10)</f>
        <v>0.14162317248115253</v>
      </c>
      <c r="G10" s="41">
        <v>1382</v>
      </c>
      <c r="H10" s="41">
        <v>1518</v>
      </c>
      <c r="I10" s="100">
        <f>(G10+H10)/(D10+E10)</f>
        <v>0.625</v>
      </c>
      <c r="J10" s="41">
        <v>478</v>
      </c>
      <c r="K10" s="41">
        <v>522</v>
      </c>
      <c r="L10" s="99">
        <f>(J10+K10)/(D10+E10)</f>
        <v>0.21551724137931033</v>
      </c>
      <c r="M10" s="87"/>
      <c r="N10" s="98">
        <f>1-(I10+L10)</f>
        <v>0.15948275862068972</v>
      </c>
      <c r="O10" s="26" t="s">
        <v>237</v>
      </c>
    </row>
    <row r="11" spans="1:19" ht="35.450000000000003" customHeight="1" x14ac:dyDescent="0.25">
      <c r="B11" s="157" t="s">
        <v>85</v>
      </c>
      <c r="C11" s="157"/>
      <c r="D11" s="157" t="s">
        <v>168</v>
      </c>
      <c r="E11" s="157"/>
      <c r="F11" s="157"/>
      <c r="G11" s="164" t="s">
        <v>167</v>
      </c>
      <c r="H11" s="164"/>
      <c r="I11" s="164"/>
      <c r="J11" s="158" t="s">
        <v>166</v>
      </c>
      <c r="K11" s="159"/>
      <c r="L11" s="159"/>
      <c r="M11" s="158" t="s">
        <v>165</v>
      </c>
      <c r="N11" s="165"/>
    </row>
    <row r="12" spans="1:19" ht="90" x14ac:dyDescent="0.25">
      <c r="A12" s="28" t="s">
        <v>164</v>
      </c>
      <c r="B12" s="64" t="s">
        <v>155</v>
      </c>
      <c r="C12" s="64" t="s">
        <v>154</v>
      </c>
      <c r="D12" s="64" t="s">
        <v>151</v>
      </c>
      <c r="E12" s="64" t="s">
        <v>150</v>
      </c>
      <c r="F12" s="64" t="s">
        <v>153</v>
      </c>
      <c r="G12" s="63" t="s">
        <v>151</v>
      </c>
      <c r="H12" s="63" t="s">
        <v>150</v>
      </c>
      <c r="I12" s="62" t="s">
        <v>163</v>
      </c>
      <c r="J12" s="64" t="s">
        <v>151</v>
      </c>
      <c r="K12" s="64" t="s">
        <v>150</v>
      </c>
      <c r="L12" s="62" t="s">
        <v>163</v>
      </c>
      <c r="M12" s="67"/>
      <c r="N12" s="62"/>
      <c r="O12" s="61"/>
      <c r="P12" s="59"/>
      <c r="Q12" s="60"/>
      <c r="R12" s="59"/>
      <c r="S12" s="55"/>
    </row>
    <row r="13" spans="1:19" x14ac:dyDescent="0.25">
      <c r="B13" s="162" t="s">
        <v>162</v>
      </c>
      <c r="C13" s="162"/>
      <c r="D13" s="162" t="s">
        <v>162</v>
      </c>
      <c r="E13" s="162"/>
      <c r="F13" s="84" t="s">
        <v>159</v>
      </c>
      <c r="G13" s="162" t="s">
        <v>161</v>
      </c>
      <c r="H13" s="162"/>
      <c r="I13" s="85"/>
      <c r="J13" s="162" t="s">
        <v>160</v>
      </c>
      <c r="K13" s="162"/>
      <c r="L13" s="166"/>
      <c r="M13" s="166"/>
      <c r="N13" s="166"/>
    </row>
    <row r="14" spans="1:19" x14ac:dyDescent="0.25">
      <c r="A14" s="66" t="s">
        <v>70</v>
      </c>
      <c r="B14" s="41">
        <v>592</v>
      </c>
      <c r="C14" s="41">
        <v>600</v>
      </c>
      <c r="D14" s="41">
        <v>73</v>
      </c>
      <c r="E14" s="41">
        <v>79</v>
      </c>
      <c r="F14" s="103">
        <f>(D14+E14)/(B14+C14)</f>
        <v>0.12751677852348994</v>
      </c>
      <c r="G14" s="41">
        <v>16</v>
      </c>
      <c r="H14" s="41">
        <v>30</v>
      </c>
      <c r="I14" s="101">
        <f>(G14+H14)/(D14+E14)</f>
        <v>0.30263157894736842</v>
      </c>
      <c r="J14" s="41">
        <v>0</v>
      </c>
      <c r="K14" s="41">
        <v>14</v>
      </c>
      <c r="L14" s="102">
        <f>(J14+K14)/(D14+E14)</f>
        <v>9.2105263157894732E-2</v>
      </c>
      <c r="M14" s="87"/>
      <c r="N14" s="104">
        <f>1-F14</f>
        <v>0.87248322147651003</v>
      </c>
      <c r="O14" s="88" t="s">
        <v>243</v>
      </c>
    </row>
    <row r="15" spans="1:19" x14ac:dyDescent="0.25">
      <c r="O15" s="50"/>
    </row>
    <row r="16" spans="1:19" ht="95.45" customHeight="1" x14ac:dyDescent="0.25">
      <c r="B16" s="28"/>
      <c r="C16" s="28"/>
      <c r="G16" s="167"/>
      <c r="H16" s="167"/>
    </row>
    <row r="17" spans="2:9" x14ac:dyDescent="0.25">
      <c r="B17" s="53"/>
    </row>
    <row r="20" spans="2:9" x14ac:dyDescent="0.25">
      <c r="C20" s="52"/>
      <c r="I20" s="26" t="s">
        <v>135</v>
      </c>
    </row>
  </sheetData>
  <mergeCells count="32">
    <mergeCell ref="L13:N13"/>
    <mergeCell ref="B13:C13"/>
    <mergeCell ref="D13:E13"/>
    <mergeCell ref="G13:H13"/>
    <mergeCell ref="G16:H16"/>
    <mergeCell ref="J13:K13"/>
    <mergeCell ref="B11:C11"/>
    <mergeCell ref="D11:F11"/>
    <mergeCell ref="G11:I11"/>
    <mergeCell ref="J11:L11"/>
    <mergeCell ref="M11:N11"/>
    <mergeCell ref="B9:C9"/>
    <mergeCell ref="D9:E9"/>
    <mergeCell ref="G9:H9"/>
    <mergeCell ref="J9:K9"/>
    <mergeCell ref="L9:N9"/>
    <mergeCell ref="B7:C7"/>
    <mergeCell ref="D7:F7"/>
    <mergeCell ref="G7:I7"/>
    <mergeCell ref="J7:L7"/>
    <mergeCell ref="M7:N7"/>
    <mergeCell ref="B4:C4"/>
    <mergeCell ref="D4:E4"/>
    <mergeCell ref="G4:H4"/>
    <mergeCell ref="J4:K4"/>
    <mergeCell ref="M4:N4"/>
    <mergeCell ref="G1:N1"/>
    <mergeCell ref="B2:C2"/>
    <mergeCell ref="D2:F2"/>
    <mergeCell ref="G2:I2"/>
    <mergeCell ref="J2:L2"/>
    <mergeCell ref="M2:O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tint="-0.499984740745262"/>
  </sheetPr>
  <dimension ref="A5:O10"/>
  <sheetViews>
    <sheetView workbookViewId="0">
      <selection activeCell="K11" sqref="K11"/>
    </sheetView>
  </sheetViews>
  <sheetFormatPr baseColWidth="10" defaultRowHeight="15" x14ac:dyDescent="0.25"/>
  <sheetData>
    <row r="5" spans="1:15" ht="38.450000000000003" customHeight="1" x14ac:dyDescent="0.25">
      <c r="A5" s="26"/>
      <c r="B5" s="157" t="s">
        <v>85</v>
      </c>
      <c r="C5" s="157"/>
      <c r="D5" s="157" t="s">
        <v>184</v>
      </c>
      <c r="E5" s="157"/>
      <c r="F5" s="157"/>
      <c r="G5" s="157"/>
      <c r="H5" s="157" t="s">
        <v>158</v>
      </c>
      <c r="I5" s="157"/>
      <c r="J5" s="160" t="s">
        <v>157</v>
      </c>
      <c r="K5" s="165"/>
      <c r="L5" s="157" t="s">
        <v>156</v>
      </c>
      <c r="M5" s="164"/>
      <c r="N5" s="164"/>
      <c r="O5" s="164"/>
    </row>
    <row r="6" spans="1:15" ht="45" x14ac:dyDescent="0.25">
      <c r="A6" s="26"/>
      <c r="B6" s="64" t="s">
        <v>155</v>
      </c>
      <c r="C6" s="64" t="s">
        <v>154</v>
      </c>
      <c r="D6" s="64" t="s">
        <v>151</v>
      </c>
      <c r="E6" s="64" t="s">
        <v>150</v>
      </c>
      <c r="F6" s="64" t="s">
        <v>153</v>
      </c>
      <c r="G6" s="64" t="s">
        <v>152</v>
      </c>
      <c r="H6" s="64" t="s">
        <v>151</v>
      </c>
      <c r="I6" s="64" t="s">
        <v>150</v>
      </c>
      <c r="J6" s="63" t="s">
        <v>151</v>
      </c>
      <c r="K6" s="63" t="s">
        <v>150</v>
      </c>
      <c r="L6" s="62" t="s">
        <v>149</v>
      </c>
      <c r="M6" s="62" t="s">
        <v>148</v>
      </c>
      <c r="N6" s="62" t="s">
        <v>147</v>
      </c>
      <c r="O6" s="62" t="s">
        <v>146</v>
      </c>
    </row>
    <row r="7" spans="1:15" x14ac:dyDescent="0.25">
      <c r="A7" s="58" t="s">
        <v>145</v>
      </c>
      <c r="B7" s="57">
        <f>B8/B10*100</f>
        <v>937.93103448275872</v>
      </c>
      <c r="C7" s="57">
        <f>C8/B10*100</f>
        <v>983.80747126436802</v>
      </c>
      <c r="D7" s="41"/>
      <c r="E7" s="41"/>
      <c r="F7" s="41"/>
      <c r="G7" s="41"/>
      <c r="H7" s="57">
        <f>B7</f>
        <v>937.93103448275872</v>
      </c>
      <c r="I7" s="57">
        <f>C7</f>
        <v>983.80747126436802</v>
      </c>
      <c r="J7" s="57">
        <f>H7/5</f>
        <v>187.58620689655174</v>
      </c>
      <c r="K7" s="57">
        <f>I7/5</f>
        <v>196.7614942528736</v>
      </c>
      <c r="L7" s="56">
        <v>0.75</v>
      </c>
      <c r="M7" s="56">
        <v>0.24</v>
      </c>
      <c r="N7" s="56">
        <v>0.18</v>
      </c>
      <c r="O7" s="56">
        <v>0.02</v>
      </c>
    </row>
    <row r="8" spans="1:15" x14ac:dyDescent="0.25">
      <c r="A8" s="41" t="s">
        <v>144</v>
      </c>
      <c r="B8" s="41">
        <v>652.79999999999995</v>
      </c>
      <c r="C8" s="41">
        <v>684.73</v>
      </c>
      <c r="D8" s="26"/>
      <c r="E8" s="26"/>
      <c r="F8" s="26"/>
      <c r="G8" s="26"/>
      <c r="H8" s="26"/>
      <c r="I8" s="54"/>
      <c r="J8" s="168"/>
      <c r="K8" s="168"/>
      <c r="L8" s="26"/>
      <c r="M8" s="26" t="s">
        <v>143</v>
      </c>
      <c r="N8" s="26"/>
      <c r="O8" s="26"/>
    </row>
    <row r="9" spans="1:15" ht="45" x14ac:dyDescent="0.25">
      <c r="A9" s="26"/>
      <c r="B9" s="28" t="s">
        <v>141</v>
      </c>
      <c r="C9" s="28" t="s">
        <v>142</v>
      </c>
      <c r="D9" s="26"/>
      <c r="E9" s="26"/>
      <c r="F9" s="26"/>
      <c r="G9" s="26"/>
      <c r="H9" s="28" t="s">
        <v>141</v>
      </c>
      <c r="I9" s="167" t="s">
        <v>140</v>
      </c>
      <c r="J9" s="169" t="s">
        <v>139</v>
      </c>
      <c r="K9" s="169"/>
      <c r="L9" s="91" t="s">
        <v>185</v>
      </c>
      <c r="M9" s="91"/>
      <c r="N9" s="26"/>
      <c r="O9" s="26"/>
    </row>
    <row r="10" spans="1:15" ht="75" x14ac:dyDescent="0.25">
      <c r="A10" s="26" t="s">
        <v>138</v>
      </c>
      <c r="B10" s="53">
        <v>69.599999999999994</v>
      </c>
      <c r="C10" s="26" t="s">
        <v>137</v>
      </c>
      <c r="D10" s="26"/>
      <c r="E10" s="26"/>
      <c r="F10" s="26"/>
      <c r="G10" s="26"/>
      <c r="H10" s="28" t="s">
        <v>136</v>
      </c>
      <c r="I10" s="167"/>
      <c r="J10" s="26"/>
      <c r="K10" s="26"/>
      <c r="L10" s="26"/>
      <c r="M10" s="26"/>
      <c r="N10" s="26"/>
      <c r="O10" s="26"/>
    </row>
  </sheetData>
  <mergeCells count="8">
    <mergeCell ref="L5:O5"/>
    <mergeCell ref="J8:K8"/>
    <mergeCell ref="I9:I10"/>
    <mergeCell ref="J9:K9"/>
    <mergeCell ref="B5:C5"/>
    <mergeCell ref="D5:G5"/>
    <mergeCell ref="H5:I5"/>
    <mergeCell ref="J5:K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tint="-0.499984740745262"/>
  </sheetPr>
  <dimension ref="A2:I17"/>
  <sheetViews>
    <sheetView workbookViewId="0">
      <selection activeCell="I19" sqref="I19"/>
    </sheetView>
  </sheetViews>
  <sheetFormatPr baseColWidth="10" defaultRowHeight="15" x14ac:dyDescent="0.25"/>
  <cols>
    <col min="2" max="2" width="14" customWidth="1"/>
    <col min="5" max="5" width="29.140625" customWidth="1"/>
    <col min="6" max="6" width="25.5703125" customWidth="1"/>
    <col min="8" max="8" width="22.7109375" customWidth="1"/>
  </cols>
  <sheetData>
    <row r="2" spans="1:9" x14ac:dyDescent="0.25">
      <c r="A2" t="s">
        <v>212</v>
      </c>
    </row>
    <row r="3" spans="1:9" x14ac:dyDescent="0.25">
      <c r="A3" s="50"/>
    </row>
    <row r="4" spans="1:9" x14ac:dyDescent="0.25">
      <c r="A4" t="s">
        <v>213</v>
      </c>
    </row>
    <row r="6" spans="1:9" x14ac:dyDescent="0.25">
      <c r="A6" s="170" t="s">
        <v>214</v>
      </c>
      <c r="B6" s="170"/>
      <c r="C6" s="41" t="s">
        <v>215</v>
      </c>
      <c r="E6" s="40" t="s">
        <v>218</v>
      </c>
      <c r="F6" s="26"/>
      <c r="H6" s="40" t="s">
        <v>274</v>
      </c>
      <c r="I6" s="26"/>
    </row>
    <row r="7" spans="1:9" x14ac:dyDescent="0.25">
      <c r="A7" s="26"/>
      <c r="B7" s="92" t="s">
        <v>216</v>
      </c>
      <c r="C7" s="41">
        <v>55</v>
      </c>
      <c r="E7" s="26" t="s">
        <v>224</v>
      </c>
      <c r="F7" s="26" t="s">
        <v>227</v>
      </c>
      <c r="H7" s="26"/>
      <c r="I7" s="41" t="s">
        <v>227</v>
      </c>
    </row>
    <row r="8" spans="1:9" x14ac:dyDescent="0.25">
      <c r="A8" s="26"/>
      <c r="B8" s="92" t="s">
        <v>217</v>
      </c>
      <c r="C8" s="41">
        <v>45</v>
      </c>
      <c r="E8" s="41" t="s">
        <v>219</v>
      </c>
      <c r="F8" s="41">
        <v>15</v>
      </c>
      <c r="H8" s="64" t="s">
        <v>148</v>
      </c>
      <c r="I8" s="41">
        <v>41</v>
      </c>
    </row>
    <row r="9" spans="1:9" x14ac:dyDescent="0.25">
      <c r="E9" s="41" t="s">
        <v>92</v>
      </c>
      <c r="F9" s="41">
        <v>13</v>
      </c>
      <c r="H9" s="64" t="s">
        <v>225</v>
      </c>
      <c r="I9" s="41">
        <v>28</v>
      </c>
    </row>
    <row r="10" spans="1:9" x14ac:dyDescent="0.25">
      <c r="E10" s="93" t="s">
        <v>220</v>
      </c>
      <c r="F10" s="41">
        <v>11</v>
      </c>
      <c r="H10" s="64" t="s">
        <v>98</v>
      </c>
      <c r="I10" s="41">
        <v>17</v>
      </c>
    </row>
    <row r="11" spans="1:9" ht="45" x14ac:dyDescent="0.25">
      <c r="E11" s="41" t="s">
        <v>221</v>
      </c>
      <c r="F11" s="41">
        <v>10</v>
      </c>
      <c r="H11" s="64" t="s">
        <v>226</v>
      </c>
      <c r="I11" s="41">
        <v>14</v>
      </c>
    </row>
    <row r="12" spans="1:9" x14ac:dyDescent="0.25">
      <c r="E12" s="41" t="s">
        <v>93</v>
      </c>
      <c r="F12" s="41">
        <v>7</v>
      </c>
      <c r="H12" s="26"/>
      <c r="I12" s="41">
        <f>SUM(I8:I11)</f>
        <v>100</v>
      </c>
    </row>
    <row r="13" spans="1:9" x14ac:dyDescent="0.25">
      <c r="E13" s="41" t="s">
        <v>222</v>
      </c>
      <c r="F13" s="41">
        <v>1</v>
      </c>
    </row>
    <row r="14" spans="1:9" x14ac:dyDescent="0.25">
      <c r="E14" s="41" t="s">
        <v>223</v>
      </c>
      <c r="F14" s="41">
        <v>3</v>
      </c>
    </row>
    <row r="15" spans="1:9" x14ac:dyDescent="0.25">
      <c r="E15" s="41" t="s">
        <v>231</v>
      </c>
      <c r="F15" s="41">
        <v>14</v>
      </c>
    </row>
    <row r="16" spans="1:9" x14ac:dyDescent="0.25">
      <c r="E16" s="41" t="s">
        <v>90</v>
      </c>
      <c r="F16" s="41">
        <v>26</v>
      </c>
    </row>
    <row r="17" spans="5:6" x14ac:dyDescent="0.25">
      <c r="E17" s="26"/>
      <c r="F17" s="26">
        <f>SUM(F8:F16)</f>
        <v>100</v>
      </c>
    </row>
  </sheetData>
  <mergeCells count="1">
    <mergeCell ref="A6:B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tint="-0.499984740745262"/>
  </sheetPr>
  <dimension ref="A1"/>
  <sheetViews>
    <sheetView topLeftCell="A7" workbookViewId="0">
      <selection activeCell="O34" sqref="O34"/>
    </sheetView>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G3" sqref="G3"/>
    </sheetView>
  </sheetViews>
  <sheetFormatPr baseColWidth="10" defaultColWidth="9.140625" defaultRowHeight="15" x14ac:dyDescent="0.25"/>
  <cols>
    <col min="1" max="3" width="20" style="26" customWidth="1"/>
  </cols>
  <sheetData>
    <row r="1" spans="1:3" ht="28.9" customHeight="1" x14ac:dyDescent="0.25">
      <c r="A1" s="27" t="s">
        <v>52</v>
      </c>
      <c r="B1" s="27" t="s">
        <v>53</v>
      </c>
      <c r="C1" s="27" t="s">
        <v>54</v>
      </c>
    </row>
    <row r="2" spans="1:3" ht="115.35" customHeight="1" x14ac:dyDescent="0.25">
      <c r="A2" t="s">
        <v>55</v>
      </c>
      <c r="B2">
        <v>0.8</v>
      </c>
      <c r="C2" s="28" t="s">
        <v>56</v>
      </c>
    </row>
    <row r="3" spans="1:3" ht="191.25" x14ac:dyDescent="0.25">
      <c r="A3" s="153" t="s">
        <v>287</v>
      </c>
      <c r="B3" s="153">
        <v>2000000</v>
      </c>
      <c r="C3" s="154" t="s">
        <v>286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F3"/>
  <sheetViews>
    <sheetView workbookViewId="0">
      <selection activeCell="A3" sqref="A3"/>
    </sheetView>
  </sheetViews>
  <sheetFormatPr baseColWidth="10" defaultColWidth="8.85546875" defaultRowHeight="15" x14ac:dyDescent="0.25"/>
  <cols>
    <col min="1" max="2" width="20" style="26" customWidth="1"/>
    <col min="3" max="3" width="34.7109375" style="26" bestFit="1" customWidth="1"/>
    <col min="4" max="5" width="20" style="26" customWidth="1"/>
    <col min="6" max="6" width="24" style="26" bestFit="1" customWidth="1"/>
  </cols>
  <sheetData>
    <row r="1" spans="1:6" ht="30" x14ac:dyDescent="0.25">
      <c r="A1" s="32" t="s">
        <v>57</v>
      </c>
      <c r="B1" s="32" t="s">
        <v>58</v>
      </c>
      <c r="C1" s="32" t="s">
        <v>59</v>
      </c>
      <c r="D1" s="32" t="s">
        <v>60</v>
      </c>
      <c r="E1" s="32" t="s">
        <v>61</v>
      </c>
      <c r="F1" s="32" t="s">
        <v>62</v>
      </c>
    </row>
    <row r="2" spans="1:6" x14ac:dyDescent="0.25">
      <c r="A2" t="s">
        <v>63</v>
      </c>
      <c r="B2" t="s">
        <v>64</v>
      </c>
      <c r="C2" t="s">
        <v>65</v>
      </c>
      <c r="D2"/>
      <c r="E2"/>
      <c r="F2"/>
    </row>
    <row r="3" spans="1:6" x14ac:dyDescent="0.25">
      <c r="A3" s="26" t="s">
        <v>275</v>
      </c>
      <c r="B3" s="26" t="s">
        <v>64</v>
      </c>
      <c r="C3" s="26" t="s">
        <v>276</v>
      </c>
      <c r="F3" s="26" t="s">
        <v>277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D35"/>
  <sheetViews>
    <sheetView workbookViewId="0">
      <selection activeCell="B26" sqref="B26"/>
    </sheetView>
  </sheetViews>
  <sheetFormatPr baseColWidth="10" defaultColWidth="9.140625" defaultRowHeight="15" x14ac:dyDescent="0.25"/>
  <cols>
    <col min="1" max="1" width="20" style="26" customWidth="1"/>
    <col min="2" max="3" width="54.5703125" style="26" customWidth="1"/>
    <col min="4" max="4" width="16.5703125" bestFit="1" customWidth="1"/>
  </cols>
  <sheetData>
    <row r="1" spans="1:4" ht="25.9" customHeight="1" thickBot="1" x14ac:dyDescent="0.3">
      <c r="A1" s="29" t="s">
        <v>66</v>
      </c>
      <c r="B1" s="30" t="s">
        <v>67</v>
      </c>
      <c r="C1" s="30" t="s">
        <v>285</v>
      </c>
      <c r="D1" s="30" t="s">
        <v>275</v>
      </c>
    </row>
    <row r="2" spans="1:4" s="26" customFormat="1" ht="25.9" customHeight="1" thickTop="1" x14ac:dyDescent="0.25">
      <c r="A2" s="151">
        <v>1</v>
      </c>
      <c r="B2" s="151" t="s">
        <v>283</v>
      </c>
      <c r="C2" s="151">
        <v>1</v>
      </c>
      <c r="D2" s="151"/>
    </row>
    <row r="3" spans="1:4" ht="15" customHeight="1" x14ac:dyDescent="0.25">
      <c r="A3" s="151">
        <v>2</v>
      </c>
      <c r="B3" s="151" t="s">
        <v>129</v>
      </c>
      <c r="C3" s="151">
        <v>1</v>
      </c>
      <c r="D3" s="151" t="s">
        <v>278</v>
      </c>
    </row>
    <row r="4" spans="1:4" x14ac:dyDescent="0.25">
      <c r="A4" s="151">
        <v>2</v>
      </c>
      <c r="B4" s="151" t="s">
        <v>130</v>
      </c>
      <c r="C4" s="151">
        <v>1</v>
      </c>
      <c r="D4" s="151" t="s">
        <v>279</v>
      </c>
    </row>
    <row r="5" spans="1:4" x14ac:dyDescent="0.25">
      <c r="A5" s="151">
        <v>2</v>
      </c>
      <c r="B5" s="151" t="s">
        <v>260</v>
      </c>
      <c r="C5" s="151">
        <v>1</v>
      </c>
      <c r="D5" s="151" t="s">
        <v>280</v>
      </c>
    </row>
    <row r="6" spans="1:4" x14ac:dyDescent="0.25">
      <c r="A6" s="151">
        <v>2</v>
      </c>
      <c r="B6" s="151" t="s">
        <v>131</v>
      </c>
      <c r="C6" s="151">
        <v>1</v>
      </c>
      <c r="D6" s="151" t="s">
        <v>281</v>
      </c>
    </row>
    <row r="7" spans="1:4" x14ac:dyDescent="0.25">
      <c r="A7" s="148">
        <v>1</v>
      </c>
      <c r="B7" s="148" t="s">
        <v>75</v>
      </c>
      <c r="C7" s="148">
        <v>1</v>
      </c>
      <c r="D7" s="148"/>
    </row>
    <row r="8" spans="1:4" x14ac:dyDescent="0.25">
      <c r="A8" s="150">
        <v>2</v>
      </c>
      <c r="B8" s="150" t="s">
        <v>71</v>
      </c>
      <c r="C8" s="150">
        <v>1</v>
      </c>
      <c r="D8" s="150" t="s">
        <v>278</v>
      </c>
    </row>
    <row r="9" spans="1:4" x14ac:dyDescent="0.25">
      <c r="A9" s="149">
        <v>2</v>
      </c>
      <c r="B9" s="149" t="s">
        <v>72</v>
      </c>
      <c r="C9" s="149">
        <v>1</v>
      </c>
      <c r="D9" s="149" t="s">
        <v>279</v>
      </c>
    </row>
    <row r="10" spans="1:4" x14ac:dyDescent="0.25">
      <c r="A10" s="149">
        <v>2</v>
      </c>
      <c r="B10" s="149" t="s">
        <v>73</v>
      </c>
      <c r="C10" s="149">
        <v>1</v>
      </c>
      <c r="D10" s="149" t="s">
        <v>280</v>
      </c>
    </row>
    <row r="11" spans="1:4" x14ac:dyDescent="0.25">
      <c r="A11" s="149">
        <v>2</v>
      </c>
      <c r="B11" s="149" t="s">
        <v>74</v>
      </c>
      <c r="C11" s="149">
        <v>1</v>
      </c>
      <c r="D11" s="149" t="s">
        <v>281</v>
      </c>
    </row>
    <row r="12" spans="1:4" s="26" customFormat="1" x14ac:dyDescent="0.25">
      <c r="A12" s="147">
        <v>1</v>
      </c>
      <c r="B12" s="147" t="s">
        <v>282</v>
      </c>
      <c r="C12" s="147">
        <v>1</v>
      </c>
      <c r="D12" s="147"/>
    </row>
    <row r="13" spans="1:4" s="26" customFormat="1" x14ac:dyDescent="0.25">
      <c r="A13" s="143">
        <v>2</v>
      </c>
      <c r="B13" s="143" t="s">
        <v>289</v>
      </c>
      <c r="C13" s="143">
        <v>1</v>
      </c>
      <c r="D13" s="143" t="s">
        <v>281</v>
      </c>
    </row>
    <row r="14" spans="1:4" x14ac:dyDescent="0.25">
      <c r="A14" s="144">
        <v>3</v>
      </c>
      <c r="B14" s="144" t="s">
        <v>83</v>
      </c>
      <c r="C14" s="144">
        <v>1</v>
      </c>
      <c r="D14" s="144" t="s">
        <v>281</v>
      </c>
    </row>
    <row r="15" spans="1:4" s="26" customFormat="1" x14ac:dyDescent="0.25">
      <c r="A15" s="144">
        <v>3</v>
      </c>
      <c r="B15" s="144" t="s">
        <v>259</v>
      </c>
      <c r="C15" s="144">
        <v>1</v>
      </c>
      <c r="D15" s="144" t="s">
        <v>281</v>
      </c>
    </row>
    <row r="16" spans="1:4" s="26" customFormat="1" x14ac:dyDescent="0.25">
      <c r="A16" s="144">
        <v>3</v>
      </c>
      <c r="B16" s="144" t="s">
        <v>266</v>
      </c>
      <c r="C16" s="144">
        <v>1</v>
      </c>
      <c r="D16" s="144" t="s">
        <v>281</v>
      </c>
    </row>
    <row r="17" spans="1:4" x14ac:dyDescent="0.25">
      <c r="A17" s="143">
        <v>2</v>
      </c>
      <c r="B17" s="143" t="s">
        <v>288</v>
      </c>
      <c r="C17" s="143">
        <v>1</v>
      </c>
      <c r="D17" s="143" t="s">
        <v>279</v>
      </c>
    </row>
    <row r="18" spans="1:4" x14ac:dyDescent="0.25">
      <c r="A18" s="144">
        <v>3</v>
      </c>
      <c r="B18" s="144" t="s">
        <v>80</v>
      </c>
      <c r="C18" s="144">
        <v>1</v>
      </c>
      <c r="D18" s="144" t="s">
        <v>279</v>
      </c>
    </row>
    <row r="19" spans="1:4" s="26" customFormat="1" x14ac:dyDescent="0.25">
      <c r="A19" s="144">
        <v>4</v>
      </c>
      <c r="B19" s="144" t="s">
        <v>268</v>
      </c>
      <c r="C19" s="144">
        <v>1</v>
      </c>
      <c r="D19" s="144" t="s">
        <v>279</v>
      </c>
    </row>
    <row r="20" spans="1:4" s="26" customFormat="1" x14ac:dyDescent="0.25">
      <c r="A20" s="144">
        <v>4</v>
      </c>
      <c r="B20" s="144" t="s">
        <v>267</v>
      </c>
      <c r="C20" s="144">
        <v>1</v>
      </c>
      <c r="D20" s="144" t="s">
        <v>279</v>
      </c>
    </row>
    <row r="21" spans="1:4" x14ac:dyDescent="0.25">
      <c r="A21" s="144">
        <v>3</v>
      </c>
      <c r="B21" s="144" t="s">
        <v>81</v>
      </c>
      <c r="C21" s="144">
        <v>1</v>
      </c>
      <c r="D21" s="144" t="s">
        <v>279</v>
      </c>
    </row>
    <row r="22" spans="1:4" x14ac:dyDescent="0.25">
      <c r="A22" s="144">
        <v>3</v>
      </c>
      <c r="B22" s="144" t="s">
        <v>79</v>
      </c>
      <c r="C22" s="144">
        <v>1</v>
      </c>
      <c r="D22" s="144" t="s">
        <v>279</v>
      </c>
    </row>
    <row r="23" spans="1:4" x14ac:dyDescent="0.25">
      <c r="A23" s="144">
        <v>3</v>
      </c>
      <c r="B23" s="144" t="s">
        <v>265</v>
      </c>
      <c r="C23" s="144">
        <v>1</v>
      </c>
      <c r="D23" s="144" t="s">
        <v>279</v>
      </c>
    </row>
    <row r="24" spans="1:4" s="26" customFormat="1" x14ac:dyDescent="0.25">
      <c r="A24" s="143">
        <v>2</v>
      </c>
      <c r="B24" s="143" t="s">
        <v>290</v>
      </c>
      <c r="C24" s="143">
        <v>1</v>
      </c>
      <c r="D24" s="143" t="s">
        <v>278</v>
      </c>
    </row>
    <row r="25" spans="1:4" x14ac:dyDescent="0.25">
      <c r="A25" s="145">
        <v>3</v>
      </c>
      <c r="B25" s="145" t="s">
        <v>76</v>
      </c>
      <c r="C25" s="145">
        <v>1</v>
      </c>
      <c r="D25" s="145" t="s">
        <v>278</v>
      </c>
    </row>
    <row r="26" spans="1:4" x14ac:dyDescent="0.25">
      <c r="A26" s="145">
        <v>3</v>
      </c>
      <c r="B26" s="145" t="s">
        <v>77</v>
      </c>
      <c r="C26" s="145">
        <v>1</v>
      </c>
      <c r="D26" s="145" t="s">
        <v>278</v>
      </c>
    </row>
    <row r="27" spans="1:4" x14ac:dyDescent="0.25">
      <c r="A27" s="145">
        <v>3</v>
      </c>
      <c r="B27" s="145" t="s">
        <v>78</v>
      </c>
      <c r="C27" s="145">
        <v>1</v>
      </c>
      <c r="D27" s="145" t="s">
        <v>278</v>
      </c>
    </row>
    <row r="28" spans="1:4" x14ac:dyDescent="0.25">
      <c r="A28" s="145">
        <v>4</v>
      </c>
      <c r="B28" s="145" t="s">
        <v>270</v>
      </c>
      <c r="C28" s="145">
        <v>1</v>
      </c>
      <c r="D28" s="144" t="s">
        <v>278</v>
      </c>
    </row>
    <row r="29" spans="1:4" x14ac:dyDescent="0.25">
      <c r="A29" s="145">
        <v>4</v>
      </c>
      <c r="B29" s="145" t="s">
        <v>269</v>
      </c>
      <c r="C29" s="145">
        <v>1</v>
      </c>
      <c r="D29" s="146" t="s">
        <v>278</v>
      </c>
    </row>
    <row r="30" spans="1:4" s="26" customFormat="1" x14ac:dyDescent="0.25">
      <c r="A30" s="143">
        <v>2</v>
      </c>
      <c r="B30" s="143" t="s">
        <v>284</v>
      </c>
      <c r="C30" s="143">
        <v>1</v>
      </c>
      <c r="D30" s="145" t="s">
        <v>280</v>
      </c>
    </row>
    <row r="31" spans="1:4" s="26" customFormat="1" x14ac:dyDescent="0.25">
      <c r="A31" s="145">
        <v>3</v>
      </c>
      <c r="B31" s="145" t="s">
        <v>82</v>
      </c>
      <c r="C31" s="145">
        <v>1</v>
      </c>
      <c r="D31" s="145" t="s">
        <v>280</v>
      </c>
    </row>
    <row r="32" spans="1:4" s="26" customFormat="1" x14ac:dyDescent="0.25">
      <c r="A32" s="146">
        <v>3</v>
      </c>
      <c r="B32" s="146" t="s">
        <v>263</v>
      </c>
      <c r="C32" s="146">
        <v>1</v>
      </c>
      <c r="D32" s="146" t="s">
        <v>280</v>
      </c>
    </row>
    <row r="33" spans="1:4" x14ac:dyDescent="0.25">
      <c r="A33" s="111">
        <v>1</v>
      </c>
      <c r="B33" s="111" t="s">
        <v>273</v>
      </c>
      <c r="C33" s="26">
        <v>1</v>
      </c>
    </row>
    <row r="34" spans="1:4" s="26" customFormat="1" x14ac:dyDescent="0.25">
      <c r="A34" s="111">
        <v>1</v>
      </c>
      <c r="B34" s="111" t="s">
        <v>271</v>
      </c>
      <c r="C34" s="26">
        <v>1</v>
      </c>
      <c r="D34"/>
    </row>
    <row r="35" spans="1:4" x14ac:dyDescent="0.25">
      <c r="A35" s="111">
        <v>1</v>
      </c>
      <c r="B35" s="111" t="s">
        <v>272</v>
      </c>
      <c r="C35" s="26">
        <v>1</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Q23"/>
  <sheetViews>
    <sheetView workbookViewId="0">
      <selection activeCell="I10" sqref="I10"/>
    </sheetView>
  </sheetViews>
  <sheetFormatPr baseColWidth="10" defaultColWidth="9.140625" defaultRowHeight="15" x14ac:dyDescent="0.25"/>
  <cols>
    <col min="1" max="1" width="20" style="26" customWidth="1"/>
    <col min="2" max="2" width="47.42578125" style="26" bestFit="1" customWidth="1"/>
    <col min="3" max="3" width="40.7109375" style="26" customWidth="1"/>
    <col min="4" max="4" width="16.5703125" style="26" bestFit="1" customWidth="1"/>
    <col min="10" max="10" width="28" bestFit="1" customWidth="1"/>
    <col min="16" max="16" width="15.7109375" customWidth="1"/>
    <col min="17" max="17" width="16.85546875" customWidth="1"/>
  </cols>
  <sheetData>
    <row r="1" spans="1:17" ht="25.9" customHeight="1" thickBot="1" x14ac:dyDescent="0.3">
      <c r="A1" s="29" t="s">
        <v>66</v>
      </c>
      <c r="B1" s="31" t="s">
        <v>84</v>
      </c>
      <c r="C1" s="31" t="s">
        <v>285</v>
      </c>
      <c r="D1" s="30" t="s">
        <v>275</v>
      </c>
    </row>
    <row r="2" spans="1:17" ht="15" customHeight="1" thickTop="1" x14ac:dyDescent="0.25">
      <c r="A2">
        <v>1</v>
      </c>
      <c r="B2" t="s">
        <v>85</v>
      </c>
    </row>
    <row r="3" spans="1:17" s="26" customFormat="1" ht="15" customHeight="1" x14ac:dyDescent="0.25">
      <c r="A3" s="26">
        <v>1</v>
      </c>
      <c r="B3" s="26" t="s">
        <v>261</v>
      </c>
    </row>
    <row r="4" spans="1:17" x14ac:dyDescent="0.25">
      <c r="A4" s="82">
        <v>1</v>
      </c>
      <c r="B4" s="82" t="s">
        <v>86</v>
      </c>
      <c r="C4" s="82">
        <v>1</v>
      </c>
      <c r="D4" s="82"/>
    </row>
    <row r="5" spans="1:17" s="26" customFormat="1" x14ac:dyDescent="0.25">
      <c r="A5" s="108">
        <v>1</v>
      </c>
      <c r="B5" s="108" t="s">
        <v>147</v>
      </c>
      <c r="C5" s="26">
        <v>1</v>
      </c>
    </row>
    <row r="6" spans="1:17" s="26" customFormat="1" x14ac:dyDescent="0.25">
      <c r="A6">
        <v>2</v>
      </c>
      <c r="B6" t="s">
        <v>88</v>
      </c>
      <c r="C6" s="26">
        <v>1</v>
      </c>
    </row>
    <row r="7" spans="1:17" s="26" customFormat="1" x14ac:dyDescent="0.25">
      <c r="A7">
        <v>2</v>
      </c>
      <c r="B7" t="s">
        <v>89</v>
      </c>
      <c r="C7" s="26">
        <v>1</v>
      </c>
    </row>
    <row r="8" spans="1:17" x14ac:dyDescent="0.25">
      <c r="A8">
        <v>2</v>
      </c>
      <c r="B8" t="s">
        <v>87</v>
      </c>
      <c r="C8" s="26">
        <v>1</v>
      </c>
    </row>
    <row r="9" spans="1:17" x14ac:dyDescent="0.25">
      <c r="A9">
        <v>2</v>
      </c>
      <c r="B9" t="s">
        <v>192</v>
      </c>
      <c r="C9" s="26">
        <v>1</v>
      </c>
      <c r="J9" s="26"/>
      <c r="K9" s="26"/>
      <c r="L9" s="26"/>
      <c r="M9" s="26"/>
      <c r="N9" s="26"/>
      <c r="O9" s="26"/>
      <c r="P9" s="26"/>
      <c r="Q9" s="26"/>
    </row>
    <row r="10" spans="1:17" x14ac:dyDescent="0.25">
      <c r="A10" s="105">
        <v>1</v>
      </c>
      <c r="B10" s="105" t="s">
        <v>258</v>
      </c>
      <c r="C10" s="26">
        <v>1</v>
      </c>
    </row>
    <row r="11" spans="1:17" x14ac:dyDescent="0.25">
      <c r="A11" s="26">
        <v>2</v>
      </c>
      <c r="B11" t="s">
        <v>201</v>
      </c>
      <c r="C11" s="26">
        <v>1</v>
      </c>
    </row>
    <row r="12" spans="1:17" x14ac:dyDescent="0.25">
      <c r="A12" s="26">
        <v>2</v>
      </c>
      <c r="B12" t="s">
        <v>91</v>
      </c>
      <c r="C12" s="26">
        <v>1</v>
      </c>
    </row>
    <row r="13" spans="1:17" x14ac:dyDescent="0.25">
      <c r="A13" s="26">
        <v>2</v>
      </c>
      <c r="B13" t="s">
        <v>197</v>
      </c>
      <c r="C13" s="26">
        <v>1</v>
      </c>
    </row>
    <row r="14" spans="1:17" x14ac:dyDescent="0.25">
      <c r="A14" s="26">
        <v>2</v>
      </c>
      <c r="B14" t="s">
        <v>199</v>
      </c>
      <c r="C14" s="26">
        <v>1</v>
      </c>
    </row>
    <row r="15" spans="1:17" x14ac:dyDescent="0.25">
      <c r="A15" s="26">
        <v>2</v>
      </c>
      <c r="B15" t="s">
        <v>202</v>
      </c>
      <c r="C15" s="26">
        <v>1</v>
      </c>
    </row>
    <row r="16" spans="1:17" x14ac:dyDescent="0.25">
      <c r="A16" s="26">
        <v>2</v>
      </c>
      <c r="B16" t="s">
        <v>204</v>
      </c>
      <c r="C16" s="26">
        <v>1</v>
      </c>
    </row>
    <row r="17" spans="1:4" x14ac:dyDescent="0.25">
      <c r="A17" s="26">
        <v>2</v>
      </c>
      <c r="B17" t="s">
        <v>206</v>
      </c>
      <c r="C17" s="26">
        <v>1</v>
      </c>
    </row>
    <row r="18" spans="1:4" x14ac:dyDescent="0.25">
      <c r="A18" s="26">
        <v>2</v>
      </c>
      <c r="B18" t="s">
        <v>264</v>
      </c>
      <c r="C18" s="26">
        <v>1</v>
      </c>
    </row>
    <row r="19" spans="1:4" x14ac:dyDescent="0.25">
      <c r="A19" s="105">
        <v>1</v>
      </c>
      <c r="B19" s="105" t="s">
        <v>230</v>
      </c>
      <c r="C19" s="26">
        <v>1</v>
      </c>
    </row>
    <row r="20" spans="1:4" x14ac:dyDescent="0.25">
      <c r="A20" s="82">
        <v>1</v>
      </c>
      <c r="B20" s="82" t="s">
        <v>94</v>
      </c>
      <c r="C20" s="82"/>
      <c r="D20" s="82"/>
    </row>
    <row r="21" spans="1:4" x14ac:dyDescent="0.25">
      <c r="A21">
        <v>1</v>
      </c>
      <c r="B21" t="s">
        <v>95</v>
      </c>
    </row>
    <row r="22" spans="1:4" x14ac:dyDescent="0.25">
      <c r="A22" s="105">
        <v>1</v>
      </c>
      <c r="B22" s="105" t="s">
        <v>96</v>
      </c>
    </row>
    <row r="23" spans="1:4" x14ac:dyDescent="0.25">
      <c r="A23" s="105">
        <v>1</v>
      </c>
      <c r="B23" s="105" t="s">
        <v>97</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Z73"/>
  <sheetViews>
    <sheetView topLeftCell="A22" zoomScale="60" zoomScaleNormal="60" workbookViewId="0">
      <selection activeCell="B64" sqref="B64"/>
    </sheetView>
  </sheetViews>
  <sheetFormatPr baseColWidth="10" defaultColWidth="8.85546875" defaultRowHeight="15" x14ac:dyDescent="0.25"/>
  <cols>
    <col min="1" max="1" width="9.42578125" customWidth="1"/>
    <col min="2" max="2" width="64.28515625" style="28" customWidth="1"/>
    <col min="3" max="4" width="23.42578125" style="26" customWidth="1"/>
    <col min="5" max="5" width="25.5703125" customWidth="1"/>
    <col min="6" max="7" width="15.140625" style="26" customWidth="1"/>
    <col min="8" max="8" width="14.5703125" customWidth="1"/>
    <col min="9" max="9" width="19.140625" customWidth="1"/>
    <col min="10" max="10" width="23.85546875" customWidth="1"/>
    <col min="11" max="11" width="28.28515625" customWidth="1"/>
    <col min="12" max="12" width="22.85546875" customWidth="1"/>
    <col min="13" max="13" width="22.42578125" customWidth="1"/>
    <col min="14" max="14" width="17.85546875" customWidth="1"/>
    <col min="15" max="15" width="19.5703125" customWidth="1"/>
    <col min="16" max="16" width="21.7109375" customWidth="1"/>
    <col min="17" max="17" width="19.28515625" customWidth="1"/>
    <col min="18" max="18" width="17.42578125" customWidth="1"/>
    <col min="19" max="19" width="18.140625" customWidth="1"/>
    <col min="20" max="20" width="22.140625" customWidth="1"/>
    <col min="21" max="21" width="21.85546875" customWidth="1"/>
    <col min="22" max="22" width="24" customWidth="1"/>
    <col min="23" max="23" width="29.28515625" customWidth="1"/>
    <col min="24" max="24" width="31" customWidth="1"/>
  </cols>
  <sheetData>
    <row r="1" spans="1:26" x14ac:dyDescent="0.25">
      <c r="A1" t="s">
        <v>101</v>
      </c>
    </row>
    <row r="2" spans="1:26" s="28" customFormat="1" ht="60" x14ac:dyDescent="0.25">
      <c r="C2" s="106" t="s">
        <v>85</v>
      </c>
      <c r="D2" s="106" t="s">
        <v>261</v>
      </c>
      <c r="E2" s="33" t="s">
        <v>86</v>
      </c>
      <c r="F2" s="114" t="s">
        <v>258</v>
      </c>
      <c r="G2" s="107" t="s">
        <v>147</v>
      </c>
      <c r="H2" s="33" t="s">
        <v>87</v>
      </c>
      <c r="I2" s="109" t="s">
        <v>192</v>
      </c>
      <c r="J2" s="109" t="s">
        <v>88</v>
      </c>
      <c r="K2" s="33" t="s">
        <v>89</v>
      </c>
      <c r="L2" s="33" t="s">
        <v>201</v>
      </c>
      <c r="M2" s="33" t="s">
        <v>91</v>
      </c>
      <c r="N2" s="33" t="s">
        <v>197</v>
      </c>
      <c r="O2" s="33" t="s">
        <v>199</v>
      </c>
      <c r="P2" s="33" t="s">
        <v>202</v>
      </c>
      <c r="Q2" s="33" t="s">
        <v>204</v>
      </c>
      <c r="R2" s="33" t="s">
        <v>206</v>
      </c>
      <c r="S2" s="33" t="s">
        <v>264</v>
      </c>
      <c r="T2" s="117" t="s">
        <v>230</v>
      </c>
      <c r="U2" s="33" t="s">
        <v>94</v>
      </c>
      <c r="V2" s="33" t="s">
        <v>95</v>
      </c>
      <c r="W2" s="33" t="s">
        <v>96</v>
      </c>
      <c r="X2" s="33" t="s">
        <v>97</v>
      </c>
    </row>
    <row r="3" spans="1:26" s="28" customFormat="1" x14ac:dyDescent="0.25">
      <c r="B3" s="28" t="s">
        <v>283</v>
      </c>
      <c r="C3" s="26">
        <v>1</v>
      </c>
      <c r="D3" s="26"/>
      <c r="E3" s="118"/>
      <c r="F3" s="55"/>
      <c r="G3" s="26"/>
      <c r="H3" s="26"/>
      <c r="I3" s="26"/>
      <c r="J3" s="26"/>
      <c r="K3" s="26"/>
      <c r="L3" s="26"/>
      <c r="M3" s="26"/>
      <c r="N3" s="26"/>
      <c r="O3" s="26"/>
      <c r="P3" s="26"/>
      <c r="Q3" s="26"/>
      <c r="R3" s="26"/>
      <c r="S3" s="26"/>
      <c r="T3" s="118"/>
      <c r="U3" s="26"/>
      <c r="V3" s="26"/>
      <c r="W3" s="26"/>
      <c r="X3" s="26"/>
    </row>
    <row r="4" spans="1:26" x14ac:dyDescent="0.25">
      <c r="B4" s="28" t="s">
        <v>129</v>
      </c>
      <c r="C4" s="26">
        <v>1</v>
      </c>
      <c r="E4" s="118"/>
      <c r="F4" s="55"/>
      <c r="T4" s="118"/>
    </row>
    <row r="5" spans="1:26" x14ac:dyDescent="0.25">
      <c r="B5" s="28" t="s">
        <v>130</v>
      </c>
      <c r="C5" s="26">
        <v>1</v>
      </c>
      <c r="E5" s="118"/>
      <c r="F5" s="55"/>
      <c r="T5" s="118"/>
    </row>
    <row r="6" spans="1:26" x14ac:dyDescent="0.25">
      <c r="B6" s="28" t="s">
        <v>260</v>
      </c>
      <c r="C6" s="26">
        <v>1</v>
      </c>
      <c r="E6" s="118"/>
      <c r="F6" s="55"/>
      <c r="T6" s="118"/>
    </row>
    <row r="7" spans="1:26" x14ac:dyDescent="0.25">
      <c r="B7" s="28" t="s">
        <v>131</v>
      </c>
      <c r="C7" s="26">
        <v>1</v>
      </c>
      <c r="E7" s="118"/>
      <c r="F7" s="55"/>
      <c r="T7" s="118"/>
    </row>
    <row r="8" spans="1:26" x14ac:dyDescent="0.25">
      <c r="A8" s="82"/>
      <c r="B8" s="95" t="s">
        <v>99</v>
      </c>
      <c r="C8" s="82"/>
      <c r="D8" s="82"/>
      <c r="E8" s="119">
        <v>1</v>
      </c>
      <c r="F8" s="82"/>
      <c r="G8" s="82"/>
      <c r="H8" s="82"/>
      <c r="I8" s="82"/>
      <c r="J8" s="82"/>
      <c r="K8" s="82"/>
      <c r="L8" s="82"/>
      <c r="M8" s="82"/>
      <c r="N8" s="82"/>
      <c r="O8" s="82"/>
      <c r="P8" s="82"/>
      <c r="Q8" s="82"/>
      <c r="R8" s="82"/>
      <c r="S8" s="82"/>
      <c r="T8" s="119"/>
      <c r="U8" s="82"/>
      <c r="V8" s="82"/>
      <c r="W8" s="82"/>
      <c r="X8" s="26"/>
      <c r="Y8" s="26"/>
      <c r="Z8" s="26"/>
    </row>
    <row r="9" spans="1:26" x14ac:dyDescent="0.25">
      <c r="A9" s="26"/>
      <c r="B9" s="28" t="s">
        <v>72</v>
      </c>
      <c r="E9" s="118">
        <v>1</v>
      </c>
      <c r="F9" s="55"/>
      <c r="H9" s="26"/>
      <c r="I9" s="26"/>
      <c r="J9" s="26"/>
      <c r="K9" s="26"/>
      <c r="L9" s="26"/>
      <c r="M9" s="26"/>
      <c r="N9" s="26"/>
      <c r="O9" s="26"/>
      <c r="P9" s="26"/>
      <c r="Q9" s="26"/>
      <c r="R9" s="26"/>
      <c r="S9" s="26"/>
      <c r="T9" s="118"/>
      <c r="U9" s="26"/>
      <c r="V9" s="26"/>
      <c r="W9" s="26"/>
      <c r="X9" s="26"/>
      <c r="Y9" s="26"/>
      <c r="Z9" s="26"/>
    </row>
    <row r="10" spans="1:26" x14ac:dyDescent="0.25">
      <c r="A10" s="26"/>
      <c r="B10" s="28" t="s">
        <v>73</v>
      </c>
      <c r="E10" s="118">
        <v>1</v>
      </c>
      <c r="F10" s="55"/>
      <c r="H10" s="26"/>
      <c r="I10" s="26"/>
      <c r="J10" s="26"/>
      <c r="K10" s="26"/>
      <c r="L10" s="26"/>
      <c r="M10" s="26"/>
      <c r="N10" s="26"/>
      <c r="O10" s="26"/>
      <c r="P10" s="26"/>
      <c r="Q10" s="26"/>
      <c r="R10" s="26"/>
      <c r="S10" s="26"/>
      <c r="T10" s="118"/>
      <c r="U10" s="26"/>
      <c r="V10" s="26"/>
      <c r="W10" s="26"/>
      <c r="X10" s="26"/>
      <c r="Y10" s="26"/>
      <c r="Z10" s="26"/>
    </row>
    <row r="11" spans="1:26" x14ac:dyDescent="0.25">
      <c r="A11" s="26"/>
      <c r="B11" s="28" t="s">
        <v>74</v>
      </c>
      <c r="E11" s="118">
        <v>1</v>
      </c>
      <c r="F11" s="55"/>
      <c r="H11" s="26"/>
      <c r="I11" s="26"/>
      <c r="J11" s="26"/>
      <c r="K11" s="26"/>
      <c r="L11" s="26"/>
      <c r="M11" s="26"/>
      <c r="N11" s="26"/>
      <c r="O11" s="26"/>
      <c r="P11" s="26"/>
      <c r="Q11" s="26"/>
      <c r="R11" s="26"/>
      <c r="S11" s="26"/>
      <c r="T11" s="118"/>
      <c r="U11" s="26"/>
      <c r="V11" s="26"/>
      <c r="W11" s="26"/>
      <c r="X11" s="26"/>
      <c r="Y11" s="26"/>
      <c r="Z11" s="26"/>
    </row>
    <row r="12" spans="1:26" x14ac:dyDescent="0.25">
      <c r="B12" s="28" t="s">
        <v>75</v>
      </c>
      <c r="E12" s="118">
        <v>1</v>
      </c>
      <c r="F12" s="55"/>
      <c r="T12" s="118"/>
    </row>
    <row r="13" spans="1:26" s="26" customFormat="1" x14ac:dyDescent="0.25">
      <c r="A13" s="82"/>
      <c r="B13" s="113" t="s">
        <v>273</v>
      </c>
      <c r="C13" s="82"/>
      <c r="D13" s="82"/>
      <c r="E13" s="82"/>
      <c r="F13" s="116"/>
      <c r="G13" s="82">
        <v>1</v>
      </c>
      <c r="H13" s="82">
        <v>1</v>
      </c>
      <c r="I13" s="82">
        <v>1</v>
      </c>
      <c r="J13" s="82">
        <v>1</v>
      </c>
      <c r="K13" s="82">
        <v>1</v>
      </c>
      <c r="L13" s="82"/>
      <c r="M13" s="82"/>
      <c r="N13" s="82"/>
      <c r="O13" s="82"/>
      <c r="P13" s="82"/>
      <c r="Q13" s="82"/>
      <c r="R13" s="82"/>
      <c r="S13" s="82"/>
      <c r="T13" s="119"/>
      <c r="U13" s="82"/>
      <c r="V13" s="82"/>
      <c r="W13" s="82"/>
      <c r="X13" s="82"/>
    </row>
    <row r="14" spans="1:26" s="26" customFormat="1" x14ac:dyDescent="0.25">
      <c r="B14" s="111" t="s">
        <v>271</v>
      </c>
      <c r="F14" s="115">
        <v>1</v>
      </c>
      <c r="L14" s="26">
        <v>1</v>
      </c>
      <c r="M14" s="26">
        <v>1</v>
      </c>
      <c r="N14" s="26">
        <v>1</v>
      </c>
      <c r="O14" s="26">
        <v>1</v>
      </c>
      <c r="P14" s="26">
        <v>1</v>
      </c>
      <c r="Q14" s="26">
        <v>1</v>
      </c>
      <c r="R14" s="26">
        <v>1</v>
      </c>
      <c r="S14" s="26">
        <v>1</v>
      </c>
      <c r="T14" s="118"/>
    </row>
    <row r="15" spans="1:26" ht="16.5" customHeight="1" x14ac:dyDescent="0.25">
      <c r="A15" s="26"/>
      <c r="B15" s="111" t="s">
        <v>272</v>
      </c>
      <c r="E15" s="26"/>
      <c r="F15" s="115"/>
      <c r="H15" s="26"/>
      <c r="I15" s="26"/>
      <c r="J15" s="26"/>
      <c r="K15" s="26"/>
      <c r="L15" s="26"/>
      <c r="M15" s="26"/>
      <c r="N15" s="26"/>
      <c r="O15" s="26"/>
      <c r="P15" s="26"/>
      <c r="Q15" s="26"/>
      <c r="R15" s="26"/>
      <c r="S15" s="26"/>
      <c r="T15" s="118">
        <v>1</v>
      </c>
      <c r="U15" s="26"/>
      <c r="V15" s="26"/>
      <c r="W15" s="26"/>
      <c r="X15" s="26"/>
    </row>
    <row r="16" spans="1:26" x14ac:dyDescent="0.25">
      <c r="A16" s="75"/>
      <c r="B16" s="75" t="s">
        <v>282</v>
      </c>
      <c r="C16" s="75"/>
      <c r="D16" s="75"/>
      <c r="E16" s="72">
        <v>1</v>
      </c>
      <c r="F16" s="75"/>
      <c r="G16" s="75"/>
      <c r="H16" s="75"/>
      <c r="I16" s="75"/>
      <c r="J16" s="75"/>
      <c r="K16" s="75"/>
      <c r="L16" s="75"/>
      <c r="M16" s="75"/>
      <c r="N16" s="75"/>
      <c r="O16" s="75"/>
      <c r="P16" s="75"/>
      <c r="Q16" s="75"/>
      <c r="R16" s="75"/>
      <c r="S16" s="75"/>
      <c r="T16" s="72"/>
      <c r="U16" s="75"/>
      <c r="V16" s="75"/>
      <c r="W16" s="75"/>
      <c r="X16" s="75"/>
    </row>
    <row r="17" spans="1:26" x14ac:dyDescent="0.25">
      <c r="A17" s="82"/>
      <c r="B17" s="95" t="s">
        <v>290</v>
      </c>
      <c r="C17" s="82"/>
      <c r="D17" s="82"/>
      <c r="E17" s="119">
        <v>1</v>
      </c>
      <c r="F17" s="82"/>
      <c r="G17" s="82"/>
      <c r="H17" s="82"/>
      <c r="I17" s="82"/>
      <c r="J17" s="82"/>
      <c r="K17" s="82"/>
      <c r="L17" s="82"/>
      <c r="M17" s="82"/>
      <c r="N17" s="82"/>
      <c r="O17" s="82"/>
      <c r="P17" s="82"/>
      <c r="Q17" s="82"/>
      <c r="R17" s="82"/>
      <c r="S17" s="82"/>
      <c r="T17" s="119"/>
      <c r="U17" s="82"/>
      <c r="V17" s="82"/>
      <c r="W17" s="82"/>
      <c r="X17" s="82"/>
    </row>
    <row r="18" spans="1:26" s="26" customFormat="1" x14ac:dyDescent="0.25">
      <c r="A18" s="55"/>
      <c r="B18" s="61" t="s">
        <v>76</v>
      </c>
      <c r="C18" s="55"/>
      <c r="D18" s="55"/>
      <c r="E18" s="118">
        <v>1</v>
      </c>
      <c r="F18" s="55"/>
      <c r="G18" s="55"/>
      <c r="H18" s="55"/>
      <c r="I18" s="55"/>
      <c r="J18" s="55"/>
      <c r="K18" s="55"/>
      <c r="L18" s="55"/>
      <c r="M18" s="55"/>
      <c r="N18" s="55"/>
      <c r="O18" s="55"/>
      <c r="P18" s="55"/>
      <c r="Q18" s="55"/>
      <c r="R18" s="55"/>
      <c r="S18" s="55"/>
      <c r="T18" s="118"/>
      <c r="U18" s="55"/>
      <c r="V18" s="55"/>
      <c r="W18" s="55"/>
      <c r="X18" s="55"/>
    </row>
    <row r="19" spans="1:26" s="26" customFormat="1" x14ac:dyDescent="0.25">
      <c r="A19" s="55"/>
      <c r="B19" s="61" t="s">
        <v>77</v>
      </c>
      <c r="C19" s="55"/>
      <c r="D19" s="55"/>
      <c r="E19" s="118">
        <v>1</v>
      </c>
      <c r="F19" s="55"/>
      <c r="G19" s="55"/>
      <c r="H19" s="55"/>
      <c r="I19" s="55"/>
      <c r="J19" s="55"/>
      <c r="K19" s="55"/>
      <c r="L19" s="55"/>
      <c r="M19" s="55"/>
      <c r="N19" s="55"/>
      <c r="O19" s="55"/>
      <c r="P19" s="55"/>
      <c r="Q19" s="55"/>
      <c r="R19" s="55"/>
      <c r="S19" s="55"/>
      <c r="T19" s="118"/>
      <c r="U19" s="55"/>
      <c r="V19" s="55"/>
      <c r="W19"/>
      <c r="X19"/>
    </row>
    <row r="20" spans="1:26" x14ac:dyDescent="0.25">
      <c r="B20" s="28" t="s">
        <v>78</v>
      </c>
      <c r="E20" s="118">
        <v>1</v>
      </c>
      <c r="F20" s="55"/>
      <c r="T20" s="118"/>
    </row>
    <row r="21" spans="1:26" x14ac:dyDescent="0.25">
      <c r="A21" s="26"/>
      <c r="B21" s="55" t="s">
        <v>270</v>
      </c>
      <c r="E21" s="118">
        <v>1</v>
      </c>
      <c r="F21" s="55"/>
      <c r="H21" s="26"/>
      <c r="I21" s="26"/>
      <c r="J21" s="26"/>
      <c r="K21" s="26"/>
      <c r="L21" s="26"/>
      <c r="M21" s="26"/>
      <c r="N21" s="26"/>
      <c r="O21" s="26"/>
      <c r="P21" s="26"/>
      <c r="Q21" s="26"/>
      <c r="R21" s="26"/>
      <c r="S21" s="26"/>
      <c r="T21" s="118"/>
      <c r="U21" s="26"/>
      <c r="V21" s="26"/>
      <c r="W21" s="26"/>
      <c r="X21" s="26"/>
    </row>
    <row r="22" spans="1:26" s="26" customFormat="1" x14ac:dyDescent="0.25">
      <c r="B22" s="83" t="s">
        <v>269</v>
      </c>
      <c r="E22" s="118">
        <v>1</v>
      </c>
      <c r="F22" s="55"/>
      <c r="T22" s="118"/>
      <c r="Y22"/>
      <c r="Z22"/>
    </row>
    <row r="23" spans="1:26" s="26" customFormat="1" x14ac:dyDescent="0.25">
      <c r="A23" s="82"/>
      <c r="B23" s="28" t="s">
        <v>289</v>
      </c>
      <c r="C23" s="82"/>
      <c r="D23" s="82"/>
      <c r="E23" s="119">
        <v>1</v>
      </c>
      <c r="F23" s="82"/>
      <c r="G23" s="82"/>
      <c r="H23" s="82"/>
      <c r="I23" s="82"/>
      <c r="J23" s="82"/>
      <c r="K23" s="82"/>
      <c r="L23" s="82"/>
      <c r="M23" s="82"/>
      <c r="N23" s="82"/>
      <c r="O23" s="82"/>
      <c r="P23" s="82"/>
      <c r="Q23" s="82"/>
      <c r="R23" s="82"/>
      <c r="S23" s="82"/>
      <c r="T23" s="119"/>
      <c r="U23" s="82"/>
      <c r="V23" s="82"/>
      <c r="W23" s="82"/>
      <c r="X23" s="82"/>
    </row>
    <row r="24" spans="1:26" s="26" customFormat="1" ht="46.9" customHeight="1" x14ac:dyDescent="0.25">
      <c r="A24"/>
      <c r="B24" s="28" t="s">
        <v>83</v>
      </c>
      <c r="E24" s="118">
        <v>1</v>
      </c>
      <c r="F24" s="55"/>
      <c r="H24"/>
      <c r="I24"/>
      <c r="J24"/>
      <c r="K24"/>
      <c r="L24"/>
      <c r="M24"/>
      <c r="N24"/>
      <c r="O24"/>
      <c r="P24"/>
      <c r="Q24"/>
      <c r="R24"/>
      <c r="S24"/>
      <c r="T24" s="118"/>
      <c r="U24"/>
      <c r="V24"/>
      <c r="W24"/>
      <c r="X24"/>
    </row>
    <row r="25" spans="1:26" x14ac:dyDescent="0.25">
      <c r="A25" s="55"/>
      <c r="B25" s="28" t="s">
        <v>255</v>
      </c>
      <c r="C25" s="55"/>
      <c r="D25" s="55"/>
      <c r="E25" s="118">
        <v>1</v>
      </c>
      <c r="F25" s="55"/>
      <c r="G25" s="55"/>
      <c r="H25" s="55"/>
      <c r="I25" s="55"/>
      <c r="J25" s="55"/>
      <c r="K25" s="55"/>
      <c r="L25" s="55"/>
      <c r="M25" s="55"/>
      <c r="N25" s="55"/>
      <c r="O25" s="55"/>
      <c r="P25" s="55"/>
      <c r="Q25" s="55"/>
      <c r="R25" s="55"/>
      <c r="S25" s="55"/>
      <c r="T25" s="118"/>
      <c r="U25" s="55"/>
      <c r="V25" s="55"/>
      <c r="W25" s="55"/>
      <c r="X25" s="55"/>
    </row>
    <row r="26" spans="1:26" s="26" customFormat="1" x14ac:dyDescent="0.25">
      <c r="A26" s="83"/>
      <c r="B26" s="96" t="s">
        <v>266</v>
      </c>
      <c r="C26" s="83"/>
      <c r="D26" s="83"/>
      <c r="E26" s="120">
        <v>1</v>
      </c>
      <c r="F26" s="83"/>
      <c r="G26" s="83"/>
      <c r="H26" s="83"/>
      <c r="I26" s="83"/>
      <c r="J26" s="83"/>
      <c r="K26" s="83"/>
      <c r="L26" s="83"/>
      <c r="M26" s="83"/>
      <c r="N26" s="83"/>
      <c r="O26" s="83"/>
      <c r="P26" s="83"/>
      <c r="Q26" s="83"/>
      <c r="R26" s="83"/>
      <c r="S26" s="83"/>
      <c r="T26" s="120"/>
      <c r="U26" s="83"/>
      <c r="V26" s="83"/>
    </row>
    <row r="27" spans="1:26" x14ac:dyDescent="0.25">
      <c r="A27" s="26"/>
      <c r="B27" s="152" t="s">
        <v>288</v>
      </c>
      <c r="E27" s="118">
        <v>1</v>
      </c>
      <c r="F27" s="55"/>
      <c r="H27" s="26"/>
      <c r="I27" s="26"/>
      <c r="J27" s="26"/>
      <c r="K27" s="26"/>
      <c r="L27" s="26"/>
      <c r="M27" s="26"/>
      <c r="N27" s="26"/>
      <c r="O27" s="26"/>
      <c r="P27" s="26"/>
      <c r="Q27" s="26"/>
      <c r="R27" s="26"/>
      <c r="S27" s="26"/>
      <c r="T27" s="118"/>
      <c r="U27" s="26"/>
      <c r="V27" s="26"/>
      <c r="W27" s="82"/>
      <c r="X27" s="82"/>
    </row>
    <row r="28" spans="1:26" s="26" customFormat="1" x14ac:dyDescent="0.25">
      <c r="A28"/>
      <c r="B28" s="28" t="s">
        <v>79</v>
      </c>
      <c r="E28" s="118">
        <v>1</v>
      </c>
      <c r="F28" s="55"/>
      <c r="H28"/>
      <c r="I28"/>
      <c r="J28"/>
      <c r="K28"/>
      <c r="L28"/>
      <c r="M28"/>
      <c r="N28"/>
      <c r="O28"/>
      <c r="P28"/>
      <c r="Q28"/>
      <c r="R28"/>
      <c r="S28"/>
      <c r="T28" s="118"/>
      <c r="U28"/>
      <c r="V28"/>
      <c r="W28"/>
      <c r="X28"/>
    </row>
    <row r="29" spans="1:26" s="26" customFormat="1" x14ac:dyDescent="0.25">
      <c r="B29" s="28" t="s">
        <v>265</v>
      </c>
      <c r="E29" s="118">
        <v>1</v>
      </c>
      <c r="F29" s="55"/>
      <c r="T29" s="118"/>
    </row>
    <row r="30" spans="1:26" x14ac:dyDescent="0.25">
      <c r="B30" s="28" t="s">
        <v>80</v>
      </c>
      <c r="E30" s="118">
        <v>1</v>
      </c>
      <c r="F30" s="55"/>
      <c r="T30" s="118"/>
    </row>
    <row r="31" spans="1:26" s="26" customFormat="1" x14ac:dyDescent="0.25">
      <c r="B31" s="55" t="s">
        <v>268</v>
      </c>
      <c r="E31" s="118">
        <v>1</v>
      </c>
      <c r="F31" s="55"/>
      <c r="T31" s="118"/>
    </row>
    <row r="32" spans="1:26" x14ac:dyDescent="0.25">
      <c r="A32" s="26"/>
      <c r="B32" s="55" t="s">
        <v>267</v>
      </c>
      <c r="E32" s="118">
        <v>1</v>
      </c>
      <c r="F32" s="55"/>
      <c r="H32" s="26"/>
      <c r="I32" s="26"/>
      <c r="J32" s="26"/>
      <c r="K32" s="26"/>
      <c r="L32" s="26"/>
      <c r="M32" s="26"/>
      <c r="N32" s="26"/>
      <c r="O32" s="26"/>
      <c r="P32" s="26"/>
      <c r="Q32" s="26"/>
      <c r="R32" s="26"/>
      <c r="S32" s="26"/>
      <c r="T32" s="118"/>
      <c r="U32" s="26"/>
      <c r="V32" s="26"/>
      <c r="W32" s="26"/>
      <c r="X32" s="26"/>
    </row>
    <row r="33" spans="1:26" ht="36.6" customHeight="1" x14ac:dyDescent="0.25">
      <c r="B33" s="28" t="s">
        <v>81</v>
      </c>
      <c r="E33" s="118">
        <v>1</v>
      </c>
      <c r="F33" s="55"/>
      <c r="T33" s="118"/>
      <c r="W33" s="83"/>
      <c r="X33" s="83"/>
    </row>
    <row r="34" spans="1:26" x14ac:dyDescent="0.25">
      <c r="A34" s="82"/>
      <c r="B34" s="95" t="s">
        <v>284</v>
      </c>
      <c r="C34" s="82"/>
      <c r="D34" s="82"/>
      <c r="E34" s="119">
        <v>1</v>
      </c>
      <c r="F34" s="82"/>
      <c r="G34" s="82"/>
      <c r="H34" s="82"/>
      <c r="I34" s="82"/>
      <c r="J34" s="82"/>
      <c r="K34" s="82"/>
      <c r="L34" s="82"/>
      <c r="M34" s="82"/>
      <c r="N34" s="82"/>
      <c r="O34" s="82"/>
      <c r="P34" s="82"/>
      <c r="Q34" s="82"/>
      <c r="R34" s="82"/>
      <c r="S34" s="82"/>
      <c r="T34" s="119"/>
      <c r="U34" s="82"/>
      <c r="V34" s="82"/>
      <c r="W34" s="26"/>
      <c r="X34" s="26"/>
    </row>
    <row r="35" spans="1:26" x14ac:dyDescent="0.25">
      <c r="B35" s="28" t="s">
        <v>82</v>
      </c>
      <c r="E35" s="118">
        <v>1</v>
      </c>
      <c r="F35" s="55"/>
      <c r="T35" s="118"/>
    </row>
    <row r="36" spans="1:26" s="28" customFormat="1" x14ac:dyDescent="0.25">
      <c r="A36"/>
      <c r="B36" s="28" t="s">
        <v>263</v>
      </c>
      <c r="C36" s="26"/>
      <c r="D36" s="26"/>
      <c r="E36" s="118">
        <v>1</v>
      </c>
      <c r="F36" s="55"/>
      <c r="G36" s="26"/>
      <c r="H36"/>
      <c r="I36"/>
      <c r="J36"/>
      <c r="K36"/>
      <c r="L36"/>
      <c r="M36"/>
      <c r="N36"/>
      <c r="O36"/>
      <c r="P36"/>
      <c r="Q36"/>
      <c r="R36"/>
      <c r="S36"/>
      <c r="T36" s="118"/>
      <c r="U36"/>
      <c r="V36"/>
      <c r="W36"/>
      <c r="X36"/>
      <c r="Y36"/>
      <c r="Z36"/>
    </row>
    <row r="38" spans="1:26" x14ac:dyDescent="0.25">
      <c r="A38" t="s">
        <v>100</v>
      </c>
    </row>
    <row r="39" spans="1:26" s="26" customFormat="1" ht="60" x14ac:dyDescent="0.25">
      <c r="A39" s="28"/>
      <c r="B39" s="28"/>
      <c r="C39" s="106" t="s">
        <v>257</v>
      </c>
      <c r="D39" s="106" t="s">
        <v>261</v>
      </c>
      <c r="E39" s="33" t="s">
        <v>86</v>
      </c>
      <c r="F39" s="107" t="s">
        <v>258</v>
      </c>
      <c r="G39" s="107" t="s">
        <v>147</v>
      </c>
      <c r="H39" s="33" t="s">
        <v>87</v>
      </c>
      <c r="I39" s="109" t="s">
        <v>192</v>
      </c>
      <c r="J39" s="33" t="s">
        <v>88</v>
      </c>
      <c r="K39" s="33" t="s">
        <v>89</v>
      </c>
      <c r="L39" s="33" t="s">
        <v>201</v>
      </c>
      <c r="M39" s="33" t="s">
        <v>91</v>
      </c>
      <c r="N39" s="33" t="s">
        <v>197</v>
      </c>
      <c r="O39" s="33" t="s">
        <v>199</v>
      </c>
      <c r="P39" s="33" t="s">
        <v>202</v>
      </c>
      <c r="Q39" s="33" t="s">
        <v>204</v>
      </c>
      <c r="R39" s="33" t="s">
        <v>206</v>
      </c>
      <c r="S39" s="33" t="s">
        <v>264</v>
      </c>
      <c r="T39" s="33" t="s">
        <v>230</v>
      </c>
      <c r="U39" s="33" t="s">
        <v>94</v>
      </c>
      <c r="V39" s="33" t="s">
        <v>95</v>
      </c>
      <c r="W39" s="33" t="s">
        <v>96</v>
      </c>
      <c r="X39" s="33" t="s">
        <v>97</v>
      </c>
      <c r="Y39"/>
      <c r="Z39"/>
    </row>
    <row r="40" spans="1:26" s="26" customFormat="1" x14ac:dyDescent="0.25">
      <c r="A40" s="28"/>
      <c r="B40" s="28" t="s">
        <v>283</v>
      </c>
      <c r="D40" s="26">
        <v>1</v>
      </c>
      <c r="E40" s="26">
        <v>1</v>
      </c>
      <c r="Y40"/>
      <c r="Z40"/>
    </row>
    <row r="41" spans="1:26" s="26" customFormat="1" x14ac:dyDescent="0.25">
      <c r="A41"/>
      <c r="B41" s="28" t="s">
        <v>129</v>
      </c>
      <c r="D41" s="26">
        <v>1</v>
      </c>
      <c r="E41">
        <v>1</v>
      </c>
      <c r="H41"/>
      <c r="I41"/>
      <c r="J41"/>
      <c r="K41"/>
      <c r="L41"/>
      <c r="M41"/>
      <c r="N41"/>
      <c r="O41"/>
      <c r="P41"/>
      <c r="Q41"/>
      <c r="R41"/>
      <c r="S41"/>
      <c r="T41"/>
      <c r="U41"/>
      <c r="V41"/>
      <c r="W41"/>
      <c r="X41"/>
      <c r="Y41"/>
      <c r="Z41"/>
    </row>
    <row r="42" spans="1:26" s="26" customFormat="1" x14ac:dyDescent="0.25">
      <c r="A42"/>
      <c r="B42" s="28" t="s">
        <v>130</v>
      </c>
      <c r="D42" s="26">
        <v>1</v>
      </c>
      <c r="E42" s="26">
        <v>1</v>
      </c>
      <c r="H42"/>
      <c r="I42"/>
      <c r="J42"/>
      <c r="K42"/>
      <c r="L42"/>
      <c r="M42"/>
      <c r="N42"/>
      <c r="O42"/>
      <c r="P42"/>
      <c r="Q42"/>
      <c r="R42"/>
      <c r="S42"/>
      <c r="T42"/>
      <c r="U42"/>
      <c r="V42"/>
      <c r="W42"/>
      <c r="X42"/>
      <c r="Y42"/>
      <c r="Z42"/>
    </row>
    <row r="43" spans="1:26" ht="16.5" customHeight="1" x14ac:dyDescent="0.25">
      <c r="B43" s="28" t="s">
        <v>260</v>
      </c>
      <c r="D43" s="26">
        <v>1</v>
      </c>
      <c r="E43" s="26">
        <v>1</v>
      </c>
    </row>
    <row r="44" spans="1:26" s="82" customFormat="1" ht="16.5" customHeight="1" x14ac:dyDescent="0.25">
      <c r="A44"/>
      <c r="B44" s="28" t="s">
        <v>131</v>
      </c>
      <c r="C44" s="26"/>
      <c r="D44" s="26">
        <v>1</v>
      </c>
      <c r="E44" s="26">
        <v>1</v>
      </c>
      <c r="F44" s="26"/>
      <c r="G44" s="26"/>
      <c r="H44"/>
      <c r="I44"/>
      <c r="J44"/>
      <c r="K44"/>
      <c r="L44"/>
      <c r="M44"/>
      <c r="N44"/>
      <c r="O44"/>
      <c r="P44"/>
      <c r="Q44"/>
      <c r="R44"/>
      <c r="S44"/>
      <c r="T44"/>
      <c r="U44"/>
      <c r="V44"/>
      <c r="W44"/>
      <c r="X44"/>
    </row>
    <row r="45" spans="1:26" s="26" customFormat="1" ht="16.5" customHeight="1" x14ac:dyDescent="0.25">
      <c r="A45" s="82"/>
      <c r="B45" s="95" t="s">
        <v>99</v>
      </c>
      <c r="C45" s="82"/>
      <c r="D45" s="82"/>
      <c r="E45" s="82"/>
      <c r="F45" s="82">
        <v>1</v>
      </c>
      <c r="G45" s="82">
        <v>1</v>
      </c>
      <c r="H45" s="82">
        <v>1</v>
      </c>
      <c r="I45" s="82">
        <v>1</v>
      </c>
      <c r="J45" s="82">
        <v>1</v>
      </c>
      <c r="K45" s="82">
        <v>1</v>
      </c>
      <c r="L45" s="82">
        <v>1</v>
      </c>
      <c r="M45" s="82">
        <v>1</v>
      </c>
      <c r="N45" s="82">
        <v>1</v>
      </c>
      <c r="O45" s="82">
        <v>1</v>
      </c>
      <c r="P45" s="82">
        <v>1</v>
      </c>
      <c r="Q45" s="82">
        <v>1</v>
      </c>
      <c r="R45" s="82">
        <v>1</v>
      </c>
      <c r="S45" s="82">
        <v>1</v>
      </c>
      <c r="T45" s="82">
        <v>1</v>
      </c>
      <c r="U45" s="82"/>
      <c r="V45" s="82"/>
      <c r="W45" s="82"/>
      <c r="X45" s="82"/>
    </row>
    <row r="46" spans="1:26" x14ac:dyDescent="0.25">
      <c r="B46" s="28" t="s">
        <v>72</v>
      </c>
      <c r="F46" s="26">
        <v>1</v>
      </c>
      <c r="G46" s="26">
        <v>1</v>
      </c>
      <c r="H46" s="26">
        <v>1</v>
      </c>
      <c r="I46" s="26">
        <v>1</v>
      </c>
      <c r="J46" s="26">
        <v>1</v>
      </c>
      <c r="K46" s="26">
        <v>1</v>
      </c>
      <c r="L46" s="26">
        <v>1</v>
      </c>
      <c r="M46" s="26">
        <v>1</v>
      </c>
      <c r="N46" s="26">
        <v>1</v>
      </c>
      <c r="O46" s="26">
        <v>1</v>
      </c>
      <c r="P46" s="26">
        <v>1</v>
      </c>
      <c r="Q46" s="26">
        <v>1</v>
      </c>
      <c r="R46" s="26">
        <v>1</v>
      </c>
      <c r="S46" s="26">
        <v>1</v>
      </c>
      <c r="T46" s="26">
        <v>1</v>
      </c>
    </row>
    <row r="47" spans="1:26" x14ac:dyDescent="0.25">
      <c r="B47" s="28" t="s">
        <v>73</v>
      </c>
      <c r="F47" s="26">
        <v>1</v>
      </c>
      <c r="G47" s="26">
        <v>1</v>
      </c>
      <c r="H47" s="26">
        <v>1</v>
      </c>
      <c r="I47" s="26">
        <v>1</v>
      </c>
      <c r="J47" s="26">
        <v>1</v>
      </c>
      <c r="K47" s="26">
        <v>1</v>
      </c>
      <c r="L47" s="26">
        <v>1</v>
      </c>
      <c r="M47" s="26">
        <v>1</v>
      </c>
      <c r="N47" s="26">
        <v>1</v>
      </c>
      <c r="O47" s="26">
        <v>1</v>
      </c>
      <c r="P47" s="26">
        <v>1</v>
      </c>
      <c r="Q47" s="26">
        <v>1</v>
      </c>
      <c r="R47" s="26">
        <v>1</v>
      </c>
      <c r="S47" s="26">
        <v>1</v>
      </c>
      <c r="T47" s="26">
        <v>1</v>
      </c>
    </row>
    <row r="48" spans="1:26" x14ac:dyDescent="0.25">
      <c r="B48" s="28" t="s">
        <v>74</v>
      </c>
      <c r="F48" s="26">
        <v>1</v>
      </c>
      <c r="G48" s="26">
        <v>1</v>
      </c>
      <c r="H48" s="26">
        <v>1</v>
      </c>
      <c r="I48" s="26">
        <v>1</v>
      </c>
      <c r="J48" s="26">
        <v>1</v>
      </c>
      <c r="K48" s="26">
        <v>1</v>
      </c>
      <c r="L48" s="26">
        <v>1</v>
      </c>
      <c r="M48" s="26">
        <v>1</v>
      </c>
      <c r="N48" s="26">
        <v>1</v>
      </c>
      <c r="O48" s="26">
        <v>1</v>
      </c>
      <c r="P48" s="26">
        <v>1</v>
      </c>
      <c r="Q48" s="26">
        <v>1</v>
      </c>
      <c r="R48" s="26">
        <v>1</v>
      </c>
      <c r="S48" s="26">
        <v>1</v>
      </c>
      <c r="T48" s="26">
        <v>1</v>
      </c>
    </row>
    <row r="49" spans="1:26" s="26" customFormat="1" x14ac:dyDescent="0.25">
      <c r="A49" s="83"/>
      <c r="B49" s="96" t="s">
        <v>75</v>
      </c>
      <c r="C49" s="83"/>
      <c r="D49" s="83"/>
      <c r="E49" s="83"/>
      <c r="F49" s="83">
        <v>1</v>
      </c>
      <c r="G49" s="83">
        <v>1</v>
      </c>
      <c r="H49" s="83">
        <v>1</v>
      </c>
      <c r="I49" s="83">
        <v>1</v>
      </c>
      <c r="J49" s="83">
        <v>1</v>
      </c>
      <c r="K49" s="83">
        <v>1</v>
      </c>
      <c r="L49" s="83">
        <v>1</v>
      </c>
      <c r="M49" s="83">
        <v>1</v>
      </c>
      <c r="N49" s="83">
        <v>1</v>
      </c>
      <c r="O49" s="83">
        <v>1</v>
      </c>
      <c r="P49" s="83">
        <v>1</v>
      </c>
      <c r="Q49" s="83">
        <v>1</v>
      </c>
      <c r="R49" s="83">
        <v>1</v>
      </c>
      <c r="S49" s="83">
        <v>1</v>
      </c>
      <c r="T49" s="83">
        <v>1</v>
      </c>
      <c r="U49" s="83"/>
      <c r="V49" s="83"/>
      <c r="W49" s="83"/>
      <c r="X49" s="83"/>
    </row>
    <row r="50" spans="1:26" s="26" customFormat="1" x14ac:dyDescent="0.25">
      <c r="A50" s="55"/>
      <c r="B50" s="112" t="s">
        <v>273</v>
      </c>
      <c r="C50" s="55"/>
      <c r="D50" s="55"/>
      <c r="E50" s="55"/>
      <c r="F50" s="55"/>
      <c r="G50" s="55"/>
      <c r="H50" s="55"/>
      <c r="I50" s="55"/>
      <c r="J50" s="55"/>
      <c r="K50" s="55"/>
      <c r="L50" s="55"/>
      <c r="M50" s="55"/>
      <c r="N50" s="55"/>
      <c r="O50" s="55"/>
      <c r="P50" s="55"/>
      <c r="Q50" s="55"/>
      <c r="R50" s="55"/>
      <c r="S50" s="55"/>
      <c r="T50" s="55"/>
      <c r="U50" s="55"/>
      <c r="V50" s="55"/>
      <c r="W50" s="55">
        <v>1</v>
      </c>
      <c r="X50" s="55"/>
    </row>
    <row r="51" spans="1:26" s="26" customFormat="1" x14ac:dyDescent="0.25">
      <c r="B51" s="111" t="s">
        <v>271</v>
      </c>
      <c r="U51" s="26">
        <v>1</v>
      </c>
    </row>
    <row r="52" spans="1:26" s="26" customFormat="1" x14ac:dyDescent="0.25">
      <c r="B52" s="111" t="s">
        <v>272</v>
      </c>
      <c r="V52" s="26">
        <v>1</v>
      </c>
    </row>
    <row r="53" spans="1:26" s="26" customFormat="1" x14ac:dyDescent="0.25">
      <c r="A53" s="82"/>
      <c r="B53" s="95" t="s">
        <v>282</v>
      </c>
      <c r="C53" s="82"/>
      <c r="D53" s="82"/>
      <c r="E53" s="82"/>
      <c r="F53" s="82"/>
      <c r="G53" s="82"/>
      <c r="H53" s="82"/>
      <c r="I53" s="82"/>
      <c r="J53" s="82"/>
      <c r="K53" s="82"/>
      <c r="L53" s="82"/>
      <c r="M53" s="82"/>
      <c r="N53" s="82"/>
      <c r="O53" s="82"/>
      <c r="P53" s="82"/>
      <c r="Q53" s="82"/>
      <c r="R53" s="82"/>
      <c r="S53" s="82"/>
      <c r="T53" s="82"/>
      <c r="U53" s="82">
        <v>1</v>
      </c>
      <c r="V53" s="82">
        <v>1</v>
      </c>
      <c r="W53" s="82">
        <v>1</v>
      </c>
      <c r="X53" s="82">
        <v>1</v>
      </c>
    </row>
    <row r="54" spans="1:26" x14ac:dyDescent="0.25">
      <c r="A54" s="82"/>
      <c r="B54" s="95" t="s">
        <v>290</v>
      </c>
      <c r="C54" s="82"/>
      <c r="D54" s="82"/>
      <c r="E54" s="82"/>
      <c r="F54" s="82"/>
      <c r="G54" s="82"/>
      <c r="H54" s="82"/>
      <c r="I54" s="82"/>
      <c r="J54" s="82"/>
      <c r="K54" s="82"/>
      <c r="L54" s="82"/>
      <c r="M54" s="82"/>
      <c r="N54" s="82"/>
      <c r="O54" s="82"/>
      <c r="P54" s="82"/>
      <c r="Q54" s="82"/>
      <c r="R54" s="82"/>
      <c r="S54" s="82"/>
      <c r="T54" s="82"/>
      <c r="U54" s="82">
        <v>1</v>
      </c>
      <c r="V54" s="82">
        <v>1</v>
      </c>
      <c r="W54" s="82"/>
      <c r="X54" s="82"/>
    </row>
    <row r="55" spans="1:26" x14ac:dyDescent="0.25">
      <c r="A55" s="55"/>
      <c r="B55" s="61" t="s">
        <v>76</v>
      </c>
      <c r="C55" s="55"/>
      <c r="D55" s="55"/>
      <c r="E55" s="55"/>
      <c r="F55" s="55"/>
      <c r="G55" s="55"/>
      <c r="H55" s="55"/>
      <c r="I55" s="55"/>
      <c r="J55" s="55"/>
      <c r="K55" s="55"/>
      <c r="L55" s="55"/>
      <c r="M55" s="55"/>
      <c r="N55" s="55"/>
      <c r="O55" s="55"/>
      <c r="P55" s="55"/>
      <c r="Q55" s="55"/>
      <c r="R55" s="55"/>
      <c r="S55" s="55"/>
      <c r="T55" s="55"/>
      <c r="U55" s="55">
        <v>1</v>
      </c>
      <c r="V55" s="55"/>
      <c r="W55" s="55"/>
      <c r="X55" s="55"/>
    </row>
    <row r="56" spans="1:26" x14ac:dyDescent="0.25">
      <c r="B56" s="28" t="s">
        <v>77</v>
      </c>
      <c r="V56">
        <v>1</v>
      </c>
    </row>
    <row r="57" spans="1:26" s="26" customFormat="1" x14ac:dyDescent="0.25">
      <c r="A57"/>
      <c r="B57" s="28" t="s">
        <v>78</v>
      </c>
      <c r="E57"/>
      <c r="H57"/>
      <c r="I57"/>
      <c r="J57"/>
      <c r="K57"/>
      <c r="L57"/>
      <c r="M57"/>
      <c r="N57"/>
      <c r="O57"/>
      <c r="P57"/>
      <c r="Q57"/>
      <c r="R57"/>
      <c r="S57"/>
      <c r="T57"/>
      <c r="U57">
        <v>1</v>
      </c>
      <c r="V57">
        <v>1</v>
      </c>
      <c r="W57"/>
      <c r="X57"/>
    </row>
    <row r="58" spans="1:26" s="26" customFormat="1" ht="46.9" customHeight="1" x14ac:dyDescent="0.25">
      <c r="B58" s="55" t="s">
        <v>270</v>
      </c>
      <c r="V58" s="26">
        <v>1</v>
      </c>
      <c r="Y58"/>
      <c r="Z58"/>
    </row>
    <row r="59" spans="1:26" s="26" customFormat="1" x14ac:dyDescent="0.25">
      <c r="B59" s="55" t="s">
        <v>269</v>
      </c>
      <c r="U59" s="26">
        <v>1</v>
      </c>
    </row>
    <row r="60" spans="1:26" x14ac:dyDescent="0.25">
      <c r="A60" s="82"/>
      <c r="B60" s="28" t="s">
        <v>289</v>
      </c>
      <c r="C60" s="82"/>
      <c r="D60" s="82"/>
      <c r="E60" s="82"/>
      <c r="F60" s="82"/>
      <c r="G60" s="82"/>
      <c r="H60" s="82"/>
      <c r="I60" s="82"/>
      <c r="J60" s="82"/>
      <c r="K60" s="82"/>
      <c r="L60" s="82"/>
      <c r="M60" s="82"/>
      <c r="N60" s="82"/>
      <c r="O60" s="82"/>
      <c r="P60" s="82"/>
      <c r="Q60" s="82"/>
      <c r="R60" s="82"/>
      <c r="S60" s="82"/>
      <c r="T60" s="82"/>
      <c r="U60" s="82">
        <v>1</v>
      </c>
      <c r="V60" s="82"/>
      <c r="W60" s="82"/>
      <c r="X60" s="82"/>
    </row>
    <row r="61" spans="1:26" x14ac:dyDescent="0.25">
      <c r="A61" s="55"/>
      <c r="B61" s="61" t="s">
        <v>83</v>
      </c>
      <c r="C61" s="55"/>
      <c r="D61" s="55"/>
      <c r="E61" s="55"/>
      <c r="F61" s="55"/>
      <c r="G61" s="55"/>
      <c r="H61" s="55"/>
      <c r="I61" s="55"/>
      <c r="J61" s="55"/>
      <c r="K61" s="55"/>
      <c r="L61" s="55"/>
      <c r="M61" s="55"/>
      <c r="N61" s="55"/>
      <c r="O61" s="55"/>
      <c r="P61" s="55"/>
      <c r="Q61" s="55"/>
      <c r="R61" s="55"/>
      <c r="S61" s="55"/>
      <c r="T61" s="55"/>
      <c r="U61" s="55">
        <v>1</v>
      </c>
      <c r="V61" s="55"/>
      <c r="W61" s="55"/>
      <c r="X61" s="55"/>
    </row>
    <row r="62" spans="1:26" s="26" customFormat="1" x14ac:dyDescent="0.25">
      <c r="A62" s="55"/>
      <c r="B62" s="108" t="s">
        <v>255</v>
      </c>
      <c r="C62" s="55"/>
      <c r="D62" s="55"/>
      <c r="E62" s="55"/>
      <c r="F62" s="55"/>
      <c r="G62" s="55"/>
      <c r="H62" s="55"/>
      <c r="I62" s="55"/>
      <c r="J62" s="55"/>
      <c r="K62" s="55"/>
      <c r="L62" s="55"/>
      <c r="M62" s="55"/>
      <c r="N62" s="55"/>
      <c r="O62" s="55"/>
      <c r="P62" s="55"/>
      <c r="Q62" s="55"/>
      <c r="R62" s="55"/>
      <c r="S62" s="55"/>
      <c r="T62" s="55"/>
      <c r="U62" s="55"/>
      <c r="V62" s="55">
        <v>1</v>
      </c>
      <c r="W62" s="55"/>
      <c r="X62" s="55"/>
    </row>
    <row r="63" spans="1:26" s="26" customFormat="1" x14ac:dyDescent="0.25">
      <c r="A63" s="83"/>
      <c r="B63" s="96" t="s">
        <v>266</v>
      </c>
      <c r="C63" s="83"/>
      <c r="D63" s="83"/>
      <c r="E63" s="83"/>
      <c r="F63" s="83"/>
      <c r="G63" s="83"/>
      <c r="H63" s="83"/>
      <c r="I63" s="83"/>
      <c r="J63" s="83"/>
      <c r="K63" s="83"/>
      <c r="L63" s="83"/>
      <c r="M63" s="83"/>
      <c r="N63" s="83"/>
      <c r="O63" s="83"/>
      <c r="P63" s="83"/>
      <c r="Q63" s="83"/>
      <c r="R63" s="83"/>
      <c r="S63" s="83"/>
      <c r="T63" s="83"/>
      <c r="U63" s="83">
        <v>1</v>
      </c>
      <c r="V63" s="83">
        <v>1</v>
      </c>
      <c r="W63" s="83">
        <v>1</v>
      </c>
      <c r="X63" s="83"/>
    </row>
    <row r="64" spans="1:26" x14ac:dyDescent="0.25">
      <c r="A64" s="82"/>
      <c r="B64" s="152" t="s">
        <v>288</v>
      </c>
      <c r="C64" s="82"/>
      <c r="D64" s="82"/>
      <c r="E64" s="82"/>
      <c r="F64" s="82"/>
      <c r="G64" s="82"/>
      <c r="H64" s="82"/>
      <c r="I64" s="82"/>
      <c r="J64" s="82"/>
      <c r="K64" s="82"/>
      <c r="L64" s="82"/>
      <c r="M64" s="82"/>
      <c r="N64" s="82"/>
      <c r="O64" s="82"/>
      <c r="P64" s="82"/>
      <c r="Q64" s="82"/>
      <c r="R64" s="82"/>
      <c r="S64" s="82"/>
      <c r="T64" s="82"/>
      <c r="U64" s="82">
        <v>1</v>
      </c>
      <c r="V64" s="82">
        <v>1</v>
      </c>
      <c r="W64" s="82">
        <v>1</v>
      </c>
      <c r="X64" s="82"/>
    </row>
    <row r="65" spans="1:24" s="26" customFormat="1" x14ac:dyDescent="0.25">
      <c r="A65" s="55"/>
      <c r="B65" s="61" t="s">
        <v>265</v>
      </c>
      <c r="C65" s="55"/>
      <c r="D65" s="55"/>
      <c r="E65" s="55"/>
      <c r="F65" s="55"/>
      <c r="G65" s="55"/>
      <c r="H65" s="55"/>
      <c r="I65" s="55"/>
      <c r="J65" s="55"/>
      <c r="K65" s="55"/>
      <c r="L65" s="55"/>
      <c r="M65" s="55"/>
      <c r="N65" s="55"/>
      <c r="O65" s="55"/>
      <c r="P65" s="55"/>
      <c r="Q65" s="55"/>
      <c r="R65" s="55"/>
      <c r="S65" s="55"/>
      <c r="T65" s="55"/>
      <c r="U65" s="51">
        <v>1</v>
      </c>
      <c r="V65" s="55">
        <v>1</v>
      </c>
      <c r="W65" s="55">
        <v>1</v>
      </c>
      <c r="X65" s="55"/>
    </row>
    <row r="66" spans="1:24" x14ac:dyDescent="0.25">
      <c r="B66" s="28" t="s">
        <v>79</v>
      </c>
      <c r="V66">
        <v>1</v>
      </c>
      <c r="W66" s="26"/>
    </row>
    <row r="67" spans="1:24" ht="31.5" customHeight="1" x14ac:dyDescent="0.25">
      <c r="B67" s="28" t="s">
        <v>80</v>
      </c>
      <c r="U67">
        <v>1</v>
      </c>
      <c r="W67">
        <v>1</v>
      </c>
    </row>
    <row r="68" spans="1:24" x14ac:dyDescent="0.25">
      <c r="A68" s="26"/>
      <c r="B68" s="55" t="s">
        <v>268</v>
      </c>
      <c r="E68" s="26"/>
      <c r="H68" s="26"/>
      <c r="I68" s="26"/>
      <c r="J68" s="26"/>
      <c r="K68" s="26"/>
      <c r="L68" s="26"/>
      <c r="M68" s="26"/>
      <c r="N68" s="26"/>
      <c r="O68" s="26"/>
      <c r="P68" s="26"/>
      <c r="Q68" s="26"/>
      <c r="R68" s="26"/>
      <c r="S68" s="26"/>
      <c r="T68" s="26"/>
      <c r="U68" s="26">
        <v>1</v>
      </c>
      <c r="V68" s="26"/>
      <c r="W68" s="26"/>
      <c r="X68" s="26"/>
    </row>
    <row r="69" spans="1:24" x14ac:dyDescent="0.25">
      <c r="A69" s="26"/>
      <c r="B69" s="55" t="s">
        <v>267</v>
      </c>
      <c r="E69" s="26"/>
      <c r="H69" s="26"/>
      <c r="I69" s="26"/>
      <c r="J69" s="26"/>
      <c r="K69" s="26"/>
      <c r="L69" s="26"/>
      <c r="M69" s="26"/>
      <c r="N69" s="26"/>
      <c r="O69" s="26"/>
      <c r="P69" s="26"/>
      <c r="Q69" s="26"/>
      <c r="R69" s="26"/>
      <c r="S69" s="26"/>
      <c r="T69" s="26"/>
      <c r="U69" s="26"/>
      <c r="V69" s="26"/>
      <c r="W69" s="26">
        <v>1</v>
      </c>
      <c r="X69" s="26"/>
    </row>
    <row r="70" spans="1:24" x14ac:dyDescent="0.25">
      <c r="B70" s="28" t="s">
        <v>81</v>
      </c>
      <c r="V70">
        <v>1</v>
      </c>
    </row>
    <row r="71" spans="1:24" x14ac:dyDescent="0.25">
      <c r="A71" s="82"/>
      <c r="B71" s="95" t="s">
        <v>284</v>
      </c>
      <c r="C71" s="82"/>
      <c r="D71" s="82"/>
      <c r="E71" s="82"/>
      <c r="F71" s="82"/>
      <c r="G71" s="82"/>
      <c r="H71" s="82"/>
      <c r="I71" s="82"/>
      <c r="J71" s="82"/>
      <c r="K71" s="82"/>
      <c r="L71" s="82"/>
      <c r="M71" s="82"/>
      <c r="N71" s="82"/>
      <c r="O71" s="82"/>
      <c r="P71" s="82"/>
      <c r="Q71" s="82"/>
      <c r="R71" s="82"/>
      <c r="S71" s="82"/>
      <c r="T71" s="82"/>
      <c r="U71" s="82"/>
      <c r="V71" s="82">
        <v>1</v>
      </c>
      <c r="W71" s="82"/>
      <c r="X71" s="82">
        <v>1</v>
      </c>
    </row>
    <row r="72" spans="1:24" x14ac:dyDescent="0.25">
      <c r="B72" s="28" t="s">
        <v>82</v>
      </c>
      <c r="X72">
        <v>1</v>
      </c>
    </row>
    <row r="73" spans="1:24" x14ac:dyDescent="0.25">
      <c r="A73" s="83"/>
      <c r="B73" s="96" t="s">
        <v>263</v>
      </c>
      <c r="C73" s="83"/>
      <c r="D73" s="83"/>
      <c r="E73" s="83"/>
      <c r="F73" s="83"/>
      <c r="G73" s="83"/>
      <c r="H73" s="83"/>
      <c r="I73" s="83"/>
      <c r="J73" s="83"/>
      <c r="K73" s="83"/>
      <c r="L73" s="83"/>
      <c r="M73" s="83"/>
      <c r="N73" s="83"/>
      <c r="O73" s="83"/>
      <c r="P73" s="83"/>
      <c r="Q73" s="83"/>
      <c r="R73" s="83"/>
      <c r="S73" s="83"/>
      <c r="T73" s="83"/>
      <c r="U73" s="83"/>
      <c r="V73" s="83">
        <v>1</v>
      </c>
      <c r="W73" s="83"/>
      <c r="X73" s="83"/>
    </row>
  </sheetData>
  <conditionalFormatting sqref="C41:X49 C4:X12 C16:X36 C53:X73">
    <cfRule type="cellIs" dxfId="4" priority="11" operator="equal">
      <formula>0</formula>
    </cfRule>
  </conditionalFormatting>
  <conditionalFormatting sqref="C3:X3">
    <cfRule type="cellIs" dxfId="3" priority="7" operator="equal">
      <formula>0</formula>
    </cfRule>
  </conditionalFormatting>
  <conditionalFormatting sqref="C40:X40">
    <cfRule type="cellIs" dxfId="2" priority="6" operator="equal">
      <formula>0</formula>
    </cfRule>
  </conditionalFormatting>
  <conditionalFormatting sqref="C13:X15">
    <cfRule type="cellIs" dxfId="1" priority="2" operator="equal">
      <formula>0</formula>
    </cfRule>
  </conditionalFormatting>
  <conditionalFormatting sqref="C50:X52">
    <cfRule type="cellIs" dxfId="0"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499984740745262"/>
  </sheetPr>
  <dimension ref="A1:L5"/>
  <sheetViews>
    <sheetView workbookViewId="0">
      <selection activeCell="B5" sqref="B5"/>
    </sheetView>
  </sheetViews>
  <sheetFormatPr baseColWidth="10" defaultRowHeight="15" x14ac:dyDescent="0.25"/>
  <cols>
    <col min="2" max="2" width="23.42578125" customWidth="1"/>
    <col min="3" max="3" width="18.5703125" customWidth="1"/>
    <col min="4" max="4" width="11.85546875" customWidth="1"/>
    <col min="5" max="6" width="18.5703125" style="26" customWidth="1"/>
    <col min="7" max="7" width="13.7109375" customWidth="1"/>
    <col min="8" max="8" width="19.140625" customWidth="1"/>
    <col min="9" max="9" width="16.140625" customWidth="1"/>
  </cols>
  <sheetData>
    <row r="1" spans="1:12" ht="39" thickBot="1" x14ac:dyDescent="0.3">
      <c r="A1" s="37" t="s">
        <v>103</v>
      </c>
      <c r="B1" s="34" t="s">
        <v>104</v>
      </c>
      <c r="C1" s="38" t="s">
        <v>114</v>
      </c>
      <c r="D1" s="39" t="s">
        <v>107</v>
      </c>
      <c r="E1" s="38"/>
      <c r="F1" s="38"/>
      <c r="G1" s="38" t="s">
        <v>105</v>
      </c>
      <c r="H1" s="39" t="s">
        <v>128</v>
      </c>
      <c r="I1" s="35" t="s">
        <v>106</v>
      </c>
      <c r="J1" s="36" t="s">
        <v>108</v>
      </c>
      <c r="K1" s="36" t="s">
        <v>102</v>
      </c>
      <c r="L1" s="36" t="s">
        <v>112</v>
      </c>
    </row>
    <row r="2" spans="1:12" ht="15.75" thickTop="1" x14ac:dyDescent="0.25">
      <c r="A2" t="s">
        <v>85</v>
      </c>
      <c r="B2" t="s">
        <v>129</v>
      </c>
      <c r="C2" s="49">
        <f>Source1!G5</f>
        <v>7067106.4000000004</v>
      </c>
      <c r="D2" s="50">
        <v>0.1</v>
      </c>
      <c r="E2" s="49"/>
      <c r="F2" s="49"/>
      <c r="G2" t="s">
        <v>123</v>
      </c>
      <c r="H2" t="s">
        <v>125</v>
      </c>
      <c r="K2" t="s">
        <v>115</v>
      </c>
    </row>
    <row r="3" spans="1:12" x14ac:dyDescent="0.25">
      <c r="A3" s="26" t="s">
        <v>85</v>
      </c>
      <c r="B3" s="26" t="s">
        <v>130</v>
      </c>
      <c r="C3" s="49">
        <f>Source1!G6</f>
        <v>555685.17999999993</v>
      </c>
      <c r="D3" s="50">
        <v>0.1</v>
      </c>
      <c r="E3" s="49"/>
      <c r="F3" s="49"/>
      <c r="G3" s="26" t="s">
        <v>123</v>
      </c>
      <c r="H3" s="26" t="s">
        <v>125</v>
      </c>
      <c r="K3" s="26" t="s">
        <v>115</v>
      </c>
    </row>
    <row r="4" spans="1:12" x14ac:dyDescent="0.25">
      <c r="A4" s="26" t="s">
        <v>85</v>
      </c>
      <c r="B4" t="s">
        <v>131</v>
      </c>
      <c r="C4" s="49">
        <f>Source1!G7</f>
        <v>84328.58</v>
      </c>
      <c r="D4" s="50">
        <v>0.1</v>
      </c>
      <c r="E4" s="49"/>
      <c r="F4" s="49"/>
      <c r="G4" s="26" t="s">
        <v>123</v>
      </c>
      <c r="H4" s="26" t="s">
        <v>125</v>
      </c>
      <c r="K4" s="26" t="s">
        <v>115</v>
      </c>
    </row>
    <row r="5" spans="1:12" x14ac:dyDescent="0.25">
      <c r="A5" s="26" t="s">
        <v>85</v>
      </c>
      <c r="B5" s="26" t="s">
        <v>260</v>
      </c>
      <c r="C5" s="49">
        <f>Source1!G11</f>
        <v>700878</v>
      </c>
      <c r="D5" s="50">
        <v>0.1</v>
      </c>
      <c r="E5" s="49"/>
      <c r="F5" s="49"/>
      <c r="G5" s="26" t="s">
        <v>124</v>
      </c>
      <c r="H5" s="26" t="s">
        <v>125</v>
      </c>
      <c r="K5" s="26" t="s">
        <v>115</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F63FC-6351-4126-9A5E-6244F3C400F6}">
  <sheetPr>
    <tabColor theme="6" tint="-0.499984740745262"/>
  </sheetPr>
  <dimension ref="A1:L86"/>
  <sheetViews>
    <sheetView tabSelected="1" topLeftCell="A55" workbookViewId="0">
      <selection activeCell="C75" sqref="C75"/>
    </sheetView>
  </sheetViews>
  <sheetFormatPr baseColWidth="10" defaultColWidth="10.7109375" defaultRowHeight="15" x14ac:dyDescent="0.25"/>
  <cols>
    <col min="1" max="1" width="18.28515625" style="26" customWidth="1"/>
    <col min="2" max="2" width="46.42578125" style="28" customWidth="1"/>
    <col min="3" max="3" width="35.28515625" style="26" customWidth="1"/>
    <col min="4" max="6" width="29.42578125" style="26" customWidth="1"/>
    <col min="7" max="7" width="10.7109375" style="26"/>
    <col min="8" max="8" width="54.85546875" style="28" customWidth="1"/>
    <col min="9" max="16384" width="10.7109375" style="26"/>
  </cols>
  <sheetData>
    <row r="1" spans="1:11" ht="93.6" customHeight="1" x14ac:dyDescent="0.25">
      <c r="A1" s="78" t="s">
        <v>109</v>
      </c>
      <c r="B1" s="78" t="s">
        <v>103</v>
      </c>
      <c r="C1" s="79" t="s">
        <v>104</v>
      </c>
      <c r="D1" s="79" t="s">
        <v>110</v>
      </c>
      <c r="E1" s="110"/>
      <c r="F1" s="110"/>
      <c r="G1" s="80" t="s">
        <v>105</v>
      </c>
      <c r="H1" s="94" t="s">
        <v>111</v>
      </c>
      <c r="I1" s="81" t="s">
        <v>102</v>
      </c>
      <c r="J1" s="81" t="s">
        <v>112</v>
      </c>
      <c r="K1" s="80" t="s">
        <v>113</v>
      </c>
    </row>
    <row r="2" spans="1:11" x14ac:dyDescent="0.25">
      <c r="A2" s="112">
        <v>1</v>
      </c>
      <c r="B2" s="121" t="s">
        <v>85</v>
      </c>
      <c r="C2" s="112" t="s">
        <v>129</v>
      </c>
      <c r="D2" s="112">
        <v>-7.0000000000000007E-2</v>
      </c>
      <c r="E2" s="112"/>
      <c r="F2" s="112"/>
      <c r="G2" s="112">
        <v>2015</v>
      </c>
      <c r="H2" s="121" t="s">
        <v>133</v>
      </c>
      <c r="I2" s="112" t="s">
        <v>178</v>
      </c>
      <c r="J2" s="112"/>
      <c r="K2" s="82"/>
    </row>
    <row r="3" spans="1:11" x14ac:dyDescent="0.25">
      <c r="A3" s="122">
        <v>1</v>
      </c>
      <c r="B3" s="122" t="s">
        <v>129</v>
      </c>
      <c r="C3" s="123" t="s">
        <v>86</v>
      </c>
      <c r="D3" s="122">
        <v>1</v>
      </c>
      <c r="E3" s="122"/>
      <c r="F3" s="122"/>
      <c r="G3" s="122"/>
      <c r="H3" s="123"/>
      <c r="I3" s="122" t="s">
        <v>178</v>
      </c>
      <c r="J3" s="122"/>
      <c r="K3" s="55"/>
    </row>
    <row r="4" spans="1:11" x14ac:dyDescent="0.25">
      <c r="A4" s="113">
        <v>2</v>
      </c>
      <c r="B4" s="124" t="s">
        <v>85</v>
      </c>
      <c r="C4" s="113" t="s">
        <v>130</v>
      </c>
      <c r="D4" s="113">
        <v>-0.14000000000000001</v>
      </c>
      <c r="E4" s="113"/>
      <c r="F4" s="113"/>
      <c r="G4" s="113">
        <v>2015</v>
      </c>
      <c r="H4" s="124" t="s">
        <v>134</v>
      </c>
      <c r="I4" s="113" t="s">
        <v>178</v>
      </c>
      <c r="J4" s="113"/>
      <c r="K4" s="82"/>
    </row>
    <row r="5" spans="1:11" x14ac:dyDescent="0.25">
      <c r="A5" s="122">
        <v>2</v>
      </c>
      <c r="B5" s="122" t="s">
        <v>130</v>
      </c>
      <c r="C5" s="123" t="s">
        <v>86</v>
      </c>
      <c r="D5" s="122">
        <v>1</v>
      </c>
      <c r="E5" s="122"/>
      <c r="F5" s="122"/>
      <c r="G5" s="122"/>
      <c r="H5" s="123"/>
      <c r="I5" s="122" t="s">
        <v>178</v>
      </c>
      <c r="J5" s="122"/>
      <c r="K5" s="83"/>
    </row>
    <row r="6" spans="1:11" x14ac:dyDescent="0.25">
      <c r="A6" s="113">
        <v>3</v>
      </c>
      <c r="B6" s="124" t="s">
        <v>85</v>
      </c>
      <c r="C6" s="113" t="s">
        <v>131</v>
      </c>
      <c r="D6" s="113">
        <v>-0.13</v>
      </c>
      <c r="E6" s="113"/>
      <c r="F6" s="113"/>
      <c r="G6" s="113">
        <v>2015</v>
      </c>
      <c r="H6" s="124" t="s">
        <v>132</v>
      </c>
      <c r="I6" s="113" t="s">
        <v>178</v>
      </c>
      <c r="J6" s="113"/>
      <c r="K6" s="82"/>
    </row>
    <row r="7" spans="1:11" x14ac:dyDescent="0.25">
      <c r="A7" s="122">
        <v>3</v>
      </c>
      <c r="B7" s="122" t="s">
        <v>131</v>
      </c>
      <c r="C7" s="123" t="s">
        <v>86</v>
      </c>
      <c r="D7" s="122">
        <v>1</v>
      </c>
      <c r="E7" s="122"/>
      <c r="F7" s="122"/>
      <c r="G7" s="122"/>
      <c r="H7" s="123"/>
      <c r="I7" s="122" t="s">
        <v>178</v>
      </c>
      <c r="J7" s="122"/>
      <c r="K7" s="83"/>
    </row>
    <row r="8" spans="1:11" x14ac:dyDescent="0.25">
      <c r="A8" s="113">
        <v>4</v>
      </c>
      <c r="B8" s="113" t="s">
        <v>260</v>
      </c>
      <c r="C8" s="113" t="s">
        <v>86</v>
      </c>
      <c r="D8" s="113">
        <v>1</v>
      </c>
      <c r="E8" s="113"/>
      <c r="F8" s="113"/>
      <c r="G8" s="113">
        <v>2017</v>
      </c>
      <c r="H8" s="124" t="s">
        <v>235</v>
      </c>
      <c r="I8" s="113" t="s">
        <v>179</v>
      </c>
      <c r="J8" s="113"/>
      <c r="K8" s="82"/>
    </row>
    <row r="9" spans="1:11" x14ac:dyDescent="0.25">
      <c r="A9" s="122">
        <v>4</v>
      </c>
      <c r="B9" s="123" t="s">
        <v>85</v>
      </c>
      <c r="C9" s="122" t="s">
        <v>260</v>
      </c>
      <c r="D9" s="122">
        <v>-1</v>
      </c>
      <c r="E9" s="122"/>
      <c r="F9" s="122"/>
      <c r="G9" s="122"/>
      <c r="H9" s="123"/>
      <c r="I9" s="122" t="s">
        <v>179</v>
      </c>
      <c r="J9" s="122"/>
      <c r="K9" s="83"/>
    </row>
    <row r="10" spans="1:11" ht="30" x14ac:dyDescent="0.25">
      <c r="A10" s="127">
        <v>5</v>
      </c>
      <c r="B10" s="127" t="s">
        <v>86</v>
      </c>
      <c r="C10" s="128" t="s">
        <v>99</v>
      </c>
      <c r="D10" s="127">
        <v>1</v>
      </c>
      <c r="E10" s="127"/>
      <c r="F10" s="127"/>
      <c r="G10" s="127">
        <v>2015</v>
      </c>
      <c r="H10" s="128" t="s">
        <v>180</v>
      </c>
      <c r="I10" s="127" t="s">
        <v>126</v>
      </c>
      <c r="J10" s="127"/>
      <c r="K10" s="82"/>
    </row>
    <row r="11" spans="1:11" x14ac:dyDescent="0.25">
      <c r="A11" s="129">
        <v>5</v>
      </c>
      <c r="B11" s="129" t="s">
        <v>129</v>
      </c>
      <c r="C11" s="130" t="s">
        <v>86</v>
      </c>
      <c r="D11" s="129">
        <v>-0.53</v>
      </c>
      <c r="E11" s="129"/>
      <c r="F11" s="129"/>
      <c r="G11" s="129">
        <v>2020</v>
      </c>
      <c r="H11" s="130" t="s">
        <v>187</v>
      </c>
      <c r="I11" s="129" t="s">
        <v>210</v>
      </c>
      <c r="J11" s="129"/>
      <c r="K11" s="83"/>
    </row>
    <row r="12" spans="1:11" ht="30" x14ac:dyDescent="0.25">
      <c r="A12" s="127">
        <v>6</v>
      </c>
      <c r="B12" s="127" t="s">
        <v>86</v>
      </c>
      <c r="C12" s="128" t="s">
        <v>72</v>
      </c>
      <c r="D12" s="127">
        <v>1</v>
      </c>
      <c r="E12" s="127"/>
      <c r="F12" s="127"/>
      <c r="G12" s="127">
        <v>2015</v>
      </c>
      <c r="H12" s="128" t="s">
        <v>181</v>
      </c>
      <c r="I12" s="127" t="s">
        <v>126</v>
      </c>
      <c r="J12" s="127"/>
      <c r="K12" s="82"/>
    </row>
    <row r="13" spans="1:11" x14ac:dyDescent="0.25">
      <c r="A13" s="129">
        <v>6</v>
      </c>
      <c r="B13" s="129" t="s">
        <v>130</v>
      </c>
      <c r="C13" s="130" t="s">
        <v>86</v>
      </c>
      <c r="D13" s="129">
        <v>-0.63</v>
      </c>
      <c r="E13" s="129"/>
      <c r="F13" s="129"/>
      <c r="G13" s="129">
        <v>2020</v>
      </c>
      <c r="H13" s="130" t="s">
        <v>188</v>
      </c>
      <c r="I13" s="129" t="s">
        <v>211</v>
      </c>
      <c r="J13" s="129"/>
      <c r="K13" s="83"/>
    </row>
    <row r="14" spans="1:11" ht="30" x14ac:dyDescent="0.25">
      <c r="A14" s="127">
        <v>7</v>
      </c>
      <c r="B14" s="127" t="s">
        <v>86</v>
      </c>
      <c r="C14" s="128" t="s">
        <v>73</v>
      </c>
      <c r="D14" s="127">
        <v>1</v>
      </c>
      <c r="E14" s="127"/>
      <c r="F14" s="127"/>
      <c r="G14" s="127">
        <v>2015</v>
      </c>
      <c r="H14" s="128" t="s">
        <v>182</v>
      </c>
      <c r="I14" s="127" t="s">
        <v>126</v>
      </c>
      <c r="J14" s="127"/>
      <c r="K14" s="82"/>
    </row>
    <row r="15" spans="1:11" x14ac:dyDescent="0.25">
      <c r="A15" s="129">
        <v>7</v>
      </c>
      <c r="B15" s="129" t="s">
        <v>131</v>
      </c>
      <c r="C15" s="130" t="s">
        <v>86</v>
      </c>
      <c r="D15" s="129">
        <v>-0.4</v>
      </c>
      <c r="E15" s="129"/>
      <c r="F15" s="129"/>
      <c r="G15" s="129">
        <v>2020</v>
      </c>
      <c r="H15" s="130" t="s">
        <v>189</v>
      </c>
      <c r="I15" s="129" t="s">
        <v>211</v>
      </c>
      <c r="J15" s="129"/>
      <c r="K15" s="83"/>
    </row>
    <row r="16" spans="1:11" ht="30" x14ac:dyDescent="0.25">
      <c r="A16" s="127">
        <v>8</v>
      </c>
      <c r="B16" s="127" t="s">
        <v>86</v>
      </c>
      <c r="C16" s="128" t="s">
        <v>74</v>
      </c>
      <c r="D16" s="127">
        <v>-1</v>
      </c>
      <c r="E16" s="127"/>
      <c r="F16" s="127"/>
      <c r="G16" s="127">
        <v>2016</v>
      </c>
      <c r="H16" s="128" t="s">
        <v>183</v>
      </c>
      <c r="I16" s="127" t="s">
        <v>179</v>
      </c>
      <c r="J16" s="127"/>
      <c r="K16" s="82"/>
    </row>
    <row r="17" spans="1:12" x14ac:dyDescent="0.25">
      <c r="A17" s="129">
        <v>8</v>
      </c>
      <c r="B17" s="129" t="s">
        <v>260</v>
      </c>
      <c r="C17" s="129" t="s">
        <v>86</v>
      </c>
      <c r="D17" s="129">
        <v>0.9</v>
      </c>
      <c r="E17" s="129"/>
      <c r="F17" s="129"/>
      <c r="G17" s="129">
        <v>2016</v>
      </c>
      <c r="H17" s="130" t="s">
        <v>186</v>
      </c>
      <c r="I17" s="129" t="s">
        <v>127</v>
      </c>
      <c r="J17" s="129"/>
      <c r="K17" s="55"/>
    </row>
    <row r="18" spans="1:12" ht="23.65" customHeight="1" x14ac:dyDescent="0.25">
      <c r="A18" s="131">
        <v>10</v>
      </c>
      <c r="B18" s="131" t="s">
        <v>75</v>
      </c>
      <c r="C18" s="131" t="s">
        <v>147</v>
      </c>
      <c r="D18" s="131">
        <v>1</v>
      </c>
      <c r="E18" s="131"/>
      <c r="F18" s="131"/>
      <c r="G18" s="131">
        <v>2020</v>
      </c>
      <c r="H18" s="132" t="s">
        <v>228</v>
      </c>
      <c r="I18" s="131" t="s">
        <v>211</v>
      </c>
      <c r="J18" s="113"/>
      <c r="K18" s="82"/>
      <c r="L18" s="82"/>
    </row>
    <row r="19" spans="1:12" x14ac:dyDescent="0.25">
      <c r="A19" s="133">
        <v>10</v>
      </c>
      <c r="B19" s="133" t="s">
        <v>86</v>
      </c>
      <c r="C19" s="133" t="s">
        <v>75</v>
      </c>
      <c r="D19" s="133">
        <v>-0.45</v>
      </c>
      <c r="E19" s="133"/>
      <c r="F19" s="133"/>
      <c r="G19" s="133"/>
      <c r="H19" s="134"/>
      <c r="I19" s="133"/>
      <c r="J19" s="122"/>
      <c r="K19" s="83"/>
      <c r="L19" s="83"/>
    </row>
    <row r="20" spans="1:12" ht="30" x14ac:dyDescent="0.25">
      <c r="A20" s="131">
        <v>11</v>
      </c>
      <c r="B20" s="131" t="s">
        <v>75</v>
      </c>
      <c r="C20" s="131" t="s">
        <v>147</v>
      </c>
      <c r="D20" s="131">
        <v>-0.41</v>
      </c>
      <c r="E20" s="131"/>
      <c r="F20" s="131"/>
      <c r="G20" s="131"/>
      <c r="H20" s="135" t="s">
        <v>191</v>
      </c>
      <c r="I20" s="131" t="s">
        <v>211</v>
      </c>
      <c r="J20" s="113"/>
      <c r="K20" s="82"/>
      <c r="L20" s="82"/>
    </row>
    <row r="21" spans="1:12" x14ac:dyDescent="0.25">
      <c r="A21" s="133">
        <v>11</v>
      </c>
      <c r="B21" s="133" t="s">
        <v>75</v>
      </c>
      <c r="C21" s="133" t="s">
        <v>87</v>
      </c>
      <c r="D21" s="133">
        <v>1</v>
      </c>
      <c r="E21" s="133"/>
      <c r="F21" s="133"/>
      <c r="G21" s="133"/>
      <c r="H21" s="134"/>
      <c r="I21" s="133"/>
      <c r="J21" s="122"/>
      <c r="K21" s="83"/>
      <c r="L21" s="83"/>
    </row>
    <row r="22" spans="1:12" ht="30" x14ac:dyDescent="0.25">
      <c r="A22" s="131">
        <v>12</v>
      </c>
      <c r="B22" s="131" t="s">
        <v>75</v>
      </c>
      <c r="C22" s="131" t="s">
        <v>147</v>
      </c>
      <c r="D22" s="131">
        <v>-0.28000000000000003</v>
      </c>
      <c r="E22" s="131"/>
      <c r="F22" s="131"/>
      <c r="G22" s="131"/>
      <c r="H22" s="132" t="s">
        <v>256</v>
      </c>
      <c r="I22" s="131" t="s">
        <v>211</v>
      </c>
      <c r="J22" s="113"/>
      <c r="K22" s="82"/>
      <c r="L22" s="82"/>
    </row>
    <row r="23" spans="1:12" ht="25.15" customHeight="1" x14ac:dyDescent="0.25">
      <c r="A23" s="133">
        <v>12</v>
      </c>
      <c r="B23" s="133" t="s">
        <v>75</v>
      </c>
      <c r="C23" s="133" t="s">
        <v>88</v>
      </c>
      <c r="D23" s="133">
        <v>1</v>
      </c>
      <c r="E23" s="133"/>
      <c r="F23" s="133"/>
      <c r="G23" s="133"/>
      <c r="H23" s="134"/>
      <c r="I23" s="133"/>
      <c r="J23" s="122"/>
      <c r="K23" s="83"/>
      <c r="L23" s="83"/>
    </row>
    <row r="24" spans="1:12" x14ac:dyDescent="0.25">
      <c r="A24" s="131">
        <v>13</v>
      </c>
      <c r="B24" s="131" t="s">
        <v>75</v>
      </c>
      <c r="C24" s="131" t="s">
        <v>147</v>
      </c>
      <c r="D24" s="131">
        <v>-0.17</v>
      </c>
      <c r="E24" s="131"/>
      <c r="F24" s="131"/>
      <c r="G24" s="131"/>
      <c r="H24" s="132" t="s">
        <v>193</v>
      </c>
      <c r="I24" s="131" t="s">
        <v>211</v>
      </c>
      <c r="J24" s="113"/>
      <c r="K24" s="55"/>
      <c r="L24" s="55"/>
    </row>
    <row r="25" spans="1:12" x14ac:dyDescent="0.25">
      <c r="A25" s="133">
        <v>13</v>
      </c>
      <c r="B25" s="133" t="s">
        <v>75</v>
      </c>
      <c r="C25" s="133" t="s">
        <v>192</v>
      </c>
      <c r="D25" s="133">
        <v>1</v>
      </c>
      <c r="E25" s="133"/>
      <c r="F25" s="133"/>
      <c r="G25" s="133"/>
      <c r="H25" s="134"/>
      <c r="I25" s="133"/>
      <c r="J25" s="122"/>
      <c r="K25" s="83"/>
      <c r="L25" s="83"/>
    </row>
    <row r="26" spans="1:12" ht="30" x14ac:dyDescent="0.25">
      <c r="A26" s="136">
        <v>14</v>
      </c>
      <c r="B26" s="136" t="s">
        <v>75</v>
      </c>
      <c r="C26" s="136" t="s">
        <v>147</v>
      </c>
      <c r="D26" s="136">
        <v>-0.14000000000000001</v>
      </c>
      <c r="E26" s="136"/>
      <c r="F26" s="136"/>
      <c r="G26" s="136"/>
      <c r="H26" s="137" t="s">
        <v>194</v>
      </c>
      <c r="I26" s="136"/>
      <c r="J26" s="112"/>
      <c r="K26" s="82"/>
      <c r="L26" s="82"/>
    </row>
    <row r="27" spans="1:12" x14ac:dyDescent="0.25">
      <c r="A27" s="133">
        <v>14</v>
      </c>
      <c r="B27" s="133" t="s">
        <v>75</v>
      </c>
      <c r="C27" s="134" t="s">
        <v>89</v>
      </c>
      <c r="D27" s="133">
        <v>1</v>
      </c>
      <c r="E27" s="133"/>
      <c r="F27" s="133"/>
      <c r="G27" s="133"/>
      <c r="H27" s="134"/>
      <c r="I27" s="133"/>
      <c r="J27" s="112"/>
      <c r="K27" s="55"/>
      <c r="L27" s="55"/>
    </row>
    <row r="28" spans="1:12" ht="30" x14ac:dyDescent="0.25">
      <c r="A28" s="113">
        <v>9</v>
      </c>
      <c r="B28" s="113" t="s">
        <v>75</v>
      </c>
      <c r="C28" s="113" t="s">
        <v>258</v>
      </c>
      <c r="D28" s="113">
        <v>1</v>
      </c>
      <c r="E28" s="113"/>
      <c r="F28" s="113"/>
      <c r="G28" s="113">
        <v>2020</v>
      </c>
      <c r="H28" s="125" t="s">
        <v>190</v>
      </c>
      <c r="I28" s="113" t="s">
        <v>211</v>
      </c>
      <c r="J28" s="113"/>
      <c r="K28" s="82"/>
      <c r="L28" s="82"/>
    </row>
    <row r="29" spans="1:12" x14ac:dyDescent="0.25">
      <c r="A29" s="112">
        <v>9</v>
      </c>
      <c r="B29" s="112" t="s">
        <v>75</v>
      </c>
      <c r="C29" s="112" t="s">
        <v>230</v>
      </c>
      <c r="D29" s="112">
        <v>1</v>
      </c>
      <c r="E29" s="112"/>
      <c r="F29" s="112"/>
      <c r="G29" s="112"/>
      <c r="H29" s="121"/>
      <c r="I29" s="112"/>
      <c r="J29" s="112"/>
      <c r="K29" s="55"/>
      <c r="L29" s="55"/>
    </row>
    <row r="30" spans="1:12" x14ac:dyDescent="0.25">
      <c r="A30" s="122">
        <v>9</v>
      </c>
      <c r="B30" s="122" t="s">
        <v>86</v>
      </c>
      <c r="C30" s="122" t="s">
        <v>75</v>
      </c>
      <c r="D30" s="122">
        <v>-0.55000000000000004</v>
      </c>
      <c r="E30" s="122"/>
      <c r="F30" s="122"/>
      <c r="G30" s="122"/>
      <c r="H30" s="123"/>
      <c r="I30" s="122"/>
      <c r="J30" s="122"/>
      <c r="K30" s="83"/>
      <c r="L30" s="83"/>
    </row>
    <row r="31" spans="1:12" ht="30" x14ac:dyDescent="0.25">
      <c r="A31" s="112">
        <v>15</v>
      </c>
      <c r="B31" s="112" t="s">
        <v>75</v>
      </c>
      <c r="C31" s="112" t="s">
        <v>258</v>
      </c>
      <c r="D31" s="112">
        <v>-0.27</v>
      </c>
      <c r="E31" s="112"/>
      <c r="F31" s="112"/>
      <c r="G31" s="112"/>
      <c r="H31" s="121" t="s">
        <v>195</v>
      </c>
      <c r="I31" s="112" t="s">
        <v>211</v>
      </c>
      <c r="J31" s="112"/>
      <c r="K31" s="83"/>
      <c r="L31" s="83"/>
    </row>
    <row r="32" spans="1:12" x14ac:dyDescent="0.25">
      <c r="A32" s="112">
        <v>15</v>
      </c>
      <c r="B32" s="112" t="s">
        <v>75</v>
      </c>
      <c r="C32" s="112" t="s">
        <v>230</v>
      </c>
      <c r="D32" s="112">
        <v>-0.27</v>
      </c>
      <c r="E32" s="112"/>
      <c r="F32" s="112"/>
      <c r="G32" s="112"/>
      <c r="H32" s="121"/>
      <c r="I32" s="112"/>
      <c r="J32" s="112"/>
      <c r="K32" s="82"/>
      <c r="L32" s="82"/>
    </row>
    <row r="33" spans="1:12" x14ac:dyDescent="0.25">
      <c r="A33" s="122">
        <v>15</v>
      </c>
      <c r="B33" s="122" t="s">
        <v>75</v>
      </c>
      <c r="C33" s="123" t="s">
        <v>201</v>
      </c>
      <c r="D33" s="122">
        <v>1</v>
      </c>
      <c r="E33" s="122"/>
      <c r="F33" s="122"/>
      <c r="G33" s="122"/>
      <c r="H33" s="123"/>
      <c r="I33" s="122"/>
      <c r="J33" s="122"/>
      <c r="K33" s="55"/>
      <c r="L33" s="55"/>
    </row>
    <row r="34" spans="1:12" ht="30" x14ac:dyDescent="0.25">
      <c r="A34" s="113">
        <v>16</v>
      </c>
      <c r="B34" s="113" t="s">
        <v>75</v>
      </c>
      <c r="C34" s="113" t="s">
        <v>258</v>
      </c>
      <c r="D34" s="113">
        <v>-0.14000000000000001</v>
      </c>
      <c r="E34" s="113"/>
      <c r="F34" s="113"/>
      <c r="G34" s="113"/>
      <c r="H34" s="124" t="s">
        <v>196</v>
      </c>
      <c r="I34" s="113" t="s">
        <v>211</v>
      </c>
      <c r="J34" s="113"/>
      <c r="K34" s="83"/>
      <c r="L34" s="83"/>
    </row>
    <row r="35" spans="1:12" x14ac:dyDescent="0.25">
      <c r="A35" s="112">
        <v>16</v>
      </c>
      <c r="B35" s="112" t="s">
        <v>75</v>
      </c>
      <c r="C35" s="112" t="s">
        <v>230</v>
      </c>
      <c r="D35" s="112">
        <v>-0.14000000000000001</v>
      </c>
      <c r="E35" s="112"/>
      <c r="F35" s="112"/>
      <c r="G35" s="112"/>
      <c r="H35" s="121"/>
      <c r="I35" s="112"/>
      <c r="J35" s="112"/>
      <c r="K35" s="82"/>
      <c r="L35" s="82"/>
    </row>
    <row r="36" spans="1:12" x14ac:dyDescent="0.25">
      <c r="A36" s="122">
        <v>16</v>
      </c>
      <c r="B36" s="122" t="s">
        <v>75</v>
      </c>
      <c r="C36" s="123" t="s">
        <v>91</v>
      </c>
      <c r="D36" s="122">
        <v>1</v>
      </c>
      <c r="E36" s="122"/>
      <c r="F36" s="122"/>
      <c r="G36" s="122"/>
      <c r="H36" s="123"/>
      <c r="I36" s="122"/>
      <c r="J36" s="122"/>
      <c r="K36" s="55"/>
      <c r="L36" s="55"/>
    </row>
    <row r="37" spans="1:12" ht="45" x14ac:dyDescent="0.25">
      <c r="A37" s="113">
        <v>17</v>
      </c>
      <c r="B37" s="113" t="s">
        <v>75</v>
      </c>
      <c r="C37" s="113" t="s">
        <v>258</v>
      </c>
      <c r="D37" s="113">
        <v>-0.13</v>
      </c>
      <c r="E37" s="113"/>
      <c r="F37" s="113"/>
      <c r="G37" s="113"/>
      <c r="H37" s="124" t="s">
        <v>198</v>
      </c>
      <c r="I37" s="113" t="s">
        <v>211</v>
      </c>
      <c r="J37" s="113"/>
      <c r="K37" s="83"/>
      <c r="L37" s="83"/>
    </row>
    <row r="38" spans="1:12" x14ac:dyDescent="0.25">
      <c r="A38" s="112">
        <v>17</v>
      </c>
      <c r="B38" s="112" t="s">
        <v>75</v>
      </c>
      <c r="C38" s="112" t="s">
        <v>230</v>
      </c>
      <c r="D38" s="112">
        <v>-0.13</v>
      </c>
      <c r="E38" s="112"/>
      <c r="F38" s="112"/>
      <c r="G38" s="112"/>
      <c r="H38" s="121"/>
      <c r="I38" s="112"/>
      <c r="J38" s="112"/>
      <c r="K38" s="82"/>
      <c r="L38" s="82"/>
    </row>
    <row r="39" spans="1:12" x14ac:dyDescent="0.25">
      <c r="A39" s="122">
        <v>17</v>
      </c>
      <c r="B39" s="122" t="s">
        <v>75</v>
      </c>
      <c r="C39" s="123" t="s">
        <v>197</v>
      </c>
      <c r="D39" s="122">
        <v>1</v>
      </c>
      <c r="E39" s="122"/>
      <c r="F39" s="122"/>
      <c r="G39" s="122"/>
      <c r="H39" s="123"/>
      <c r="I39" s="122"/>
      <c r="J39" s="122"/>
      <c r="K39" s="55"/>
      <c r="L39" s="55"/>
    </row>
    <row r="40" spans="1:12" ht="30" x14ac:dyDescent="0.25">
      <c r="A40" s="113">
        <v>18</v>
      </c>
      <c r="B40" s="113" t="s">
        <v>75</v>
      </c>
      <c r="C40" s="113" t="s">
        <v>258</v>
      </c>
      <c r="D40" s="113">
        <v>-0.11</v>
      </c>
      <c r="E40" s="113"/>
      <c r="F40" s="113"/>
      <c r="G40" s="113"/>
      <c r="H40" s="124" t="s">
        <v>200</v>
      </c>
      <c r="I40" s="113" t="s">
        <v>211</v>
      </c>
      <c r="J40" s="113"/>
      <c r="K40" s="83"/>
      <c r="L40" s="83"/>
    </row>
    <row r="41" spans="1:12" x14ac:dyDescent="0.25">
      <c r="A41" s="112">
        <v>18</v>
      </c>
      <c r="B41" s="112" t="s">
        <v>75</v>
      </c>
      <c r="C41" s="112" t="s">
        <v>230</v>
      </c>
      <c r="D41" s="112">
        <v>-0.11</v>
      </c>
      <c r="E41" s="112"/>
      <c r="F41" s="112"/>
      <c r="G41" s="112"/>
      <c r="H41" s="121"/>
      <c r="I41" s="112"/>
      <c r="J41" s="112"/>
      <c r="K41" s="82"/>
      <c r="L41" s="82"/>
    </row>
    <row r="42" spans="1:12" ht="30" x14ac:dyDescent="0.25">
      <c r="A42" s="122">
        <v>18</v>
      </c>
      <c r="B42" s="122" t="s">
        <v>75</v>
      </c>
      <c r="C42" s="123" t="s">
        <v>199</v>
      </c>
      <c r="D42" s="122">
        <v>1</v>
      </c>
      <c r="E42" s="122"/>
      <c r="F42" s="122"/>
      <c r="G42" s="122"/>
      <c r="H42" s="123"/>
      <c r="I42" s="122"/>
      <c r="J42" s="122"/>
      <c r="K42" s="55"/>
      <c r="L42" s="55"/>
    </row>
    <row r="43" spans="1:12" ht="30" x14ac:dyDescent="0.25">
      <c r="A43" s="113">
        <v>19</v>
      </c>
      <c r="B43" s="113" t="s">
        <v>75</v>
      </c>
      <c r="C43" s="113" t="s">
        <v>258</v>
      </c>
      <c r="D43" s="113">
        <v>-0.1</v>
      </c>
      <c r="E43" s="113"/>
      <c r="F43" s="113"/>
      <c r="G43" s="113"/>
      <c r="H43" s="124" t="s">
        <v>203</v>
      </c>
      <c r="I43" s="113" t="s">
        <v>211</v>
      </c>
      <c r="J43" s="113"/>
      <c r="K43" s="83"/>
      <c r="L43" s="83"/>
    </row>
    <row r="44" spans="1:12" x14ac:dyDescent="0.25">
      <c r="A44" s="112">
        <v>19</v>
      </c>
      <c r="B44" s="112" t="s">
        <v>75</v>
      </c>
      <c r="C44" s="112" t="s">
        <v>230</v>
      </c>
      <c r="D44" s="112">
        <v>-0.1</v>
      </c>
      <c r="E44" s="112"/>
      <c r="F44" s="112"/>
      <c r="G44" s="112"/>
      <c r="H44" s="121"/>
      <c r="I44" s="112"/>
      <c r="J44" s="112"/>
      <c r="K44" s="82"/>
      <c r="L44" s="82"/>
    </row>
    <row r="45" spans="1:12" ht="30" x14ac:dyDescent="0.25">
      <c r="A45" s="122">
        <v>19</v>
      </c>
      <c r="B45" s="122" t="s">
        <v>75</v>
      </c>
      <c r="C45" s="123" t="s">
        <v>202</v>
      </c>
      <c r="D45" s="122">
        <v>1</v>
      </c>
      <c r="E45" s="122"/>
      <c r="F45" s="122"/>
      <c r="G45" s="122"/>
      <c r="H45" s="123"/>
      <c r="I45" s="122"/>
      <c r="J45" s="122"/>
      <c r="K45" s="55"/>
      <c r="L45" s="55"/>
    </row>
    <row r="46" spans="1:12" ht="30" x14ac:dyDescent="0.25">
      <c r="A46" s="113">
        <v>20</v>
      </c>
      <c r="B46" s="113" t="s">
        <v>75</v>
      </c>
      <c r="C46" s="113" t="s">
        <v>258</v>
      </c>
      <c r="D46" s="113">
        <v>-7.0000000000000007E-2</v>
      </c>
      <c r="E46" s="113"/>
      <c r="F46" s="113"/>
      <c r="G46" s="113"/>
      <c r="H46" s="124" t="s">
        <v>205</v>
      </c>
      <c r="I46" s="113" t="s">
        <v>211</v>
      </c>
      <c r="J46" s="113"/>
      <c r="K46" s="83"/>
      <c r="L46" s="83"/>
    </row>
    <row r="47" spans="1:12" x14ac:dyDescent="0.25">
      <c r="A47" s="112">
        <v>20</v>
      </c>
      <c r="B47" s="112" t="s">
        <v>75</v>
      </c>
      <c r="C47" s="112" t="s">
        <v>230</v>
      </c>
      <c r="D47" s="112">
        <v>-7.0000000000000007E-2</v>
      </c>
      <c r="E47" s="112"/>
      <c r="F47" s="112"/>
      <c r="G47" s="112"/>
      <c r="H47" s="121"/>
      <c r="I47" s="112"/>
      <c r="J47" s="112"/>
      <c r="K47" s="82"/>
      <c r="L47" s="82"/>
    </row>
    <row r="48" spans="1:12" ht="30" x14ac:dyDescent="0.25">
      <c r="A48" s="122">
        <v>20</v>
      </c>
      <c r="B48" s="122" t="s">
        <v>75</v>
      </c>
      <c r="C48" s="123" t="s">
        <v>204</v>
      </c>
      <c r="D48" s="122">
        <v>1</v>
      </c>
      <c r="E48" s="122"/>
      <c r="F48" s="122"/>
      <c r="G48" s="122"/>
      <c r="H48" s="123"/>
      <c r="I48" s="122"/>
      <c r="J48" s="122"/>
      <c r="K48" s="55"/>
      <c r="L48" s="55"/>
    </row>
    <row r="49" spans="1:12" ht="30" x14ac:dyDescent="0.25">
      <c r="A49" s="113">
        <v>21</v>
      </c>
      <c r="B49" s="113" t="s">
        <v>75</v>
      </c>
      <c r="C49" s="113" t="s">
        <v>258</v>
      </c>
      <c r="D49" s="113">
        <v>-0.03</v>
      </c>
      <c r="E49" s="113"/>
      <c r="F49" s="113"/>
      <c r="G49" s="113"/>
      <c r="H49" s="124" t="s">
        <v>207</v>
      </c>
      <c r="I49" s="113" t="s">
        <v>211</v>
      </c>
      <c r="J49" s="113"/>
      <c r="K49" s="83"/>
      <c r="L49" s="83"/>
    </row>
    <row r="50" spans="1:12" x14ac:dyDescent="0.25">
      <c r="A50" s="112">
        <v>21</v>
      </c>
      <c r="B50" s="112" t="s">
        <v>75</v>
      </c>
      <c r="C50" s="112" t="s">
        <v>230</v>
      </c>
      <c r="D50" s="112">
        <v>-0.03</v>
      </c>
      <c r="E50" s="112"/>
      <c r="F50" s="112"/>
      <c r="G50" s="112"/>
      <c r="H50" s="121"/>
      <c r="I50" s="112"/>
      <c r="J50" s="112"/>
      <c r="K50" s="82"/>
      <c r="L50" s="82"/>
    </row>
    <row r="51" spans="1:12" ht="30" x14ac:dyDescent="0.25">
      <c r="A51" s="122">
        <v>21</v>
      </c>
      <c r="B51" s="122" t="s">
        <v>75</v>
      </c>
      <c r="C51" s="123" t="s">
        <v>206</v>
      </c>
      <c r="D51" s="122">
        <v>1</v>
      </c>
      <c r="E51" s="122"/>
      <c r="F51" s="122"/>
      <c r="G51" s="122"/>
      <c r="H51" s="123"/>
      <c r="I51" s="122"/>
      <c r="J51" s="122"/>
      <c r="K51" s="55"/>
      <c r="L51" s="55"/>
    </row>
    <row r="52" spans="1:12" ht="30" x14ac:dyDescent="0.25">
      <c r="A52" s="113">
        <v>22</v>
      </c>
      <c r="B52" s="113" t="s">
        <v>75</v>
      </c>
      <c r="C52" s="113" t="s">
        <v>258</v>
      </c>
      <c r="D52" s="113">
        <v>-0.01</v>
      </c>
      <c r="E52" s="113"/>
      <c r="F52" s="113"/>
      <c r="G52" s="113"/>
      <c r="H52" s="124" t="s">
        <v>209</v>
      </c>
      <c r="I52" s="113" t="s">
        <v>211</v>
      </c>
      <c r="J52" s="113"/>
      <c r="K52" s="83"/>
      <c r="L52" s="83"/>
    </row>
    <row r="53" spans="1:12" x14ac:dyDescent="0.25">
      <c r="A53" s="112">
        <v>22</v>
      </c>
      <c r="B53" s="112" t="s">
        <v>75</v>
      </c>
      <c r="C53" s="112" t="s">
        <v>230</v>
      </c>
      <c r="D53" s="112">
        <v>-0.01</v>
      </c>
      <c r="E53" s="112"/>
      <c r="F53" s="112"/>
      <c r="G53" s="112"/>
      <c r="H53" s="121"/>
      <c r="I53" s="112"/>
      <c r="J53" s="112"/>
      <c r="K53" s="82"/>
      <c r="L53" s="82"/>
    </row>
    <row r="54" spans="1:12" ht="30" x14ac:dyDescent="0.25">
      <c r="A54" s="122">
        <v>22</v>
      </c>
      <c r="B54" s="122" t="s">
        <v>75</v>
      </c>
      <c r="C54" s="123" t="s">
        <v>208</v>
      </c>
      <c r="D54" s="122">
        <v>1</v>
      </c>
      <c r="E54" s="122"/>
      <c r="F54" s="122"/>
      <c r="G54" s="122"/>
      <c r="H54" s="123"/>
      <c r="I54" s="122"/>
      <c r="J54" s="122"/>
      <c r="K54" s="55"/>
      <c r="L54" s="55"/>
    </row>
    <row r="55" spans="1:12" ht="45" x14ac:dyDescent="0.25">
      <c r="A55" s="113">
        <v>24</v>
      </c>
      <c r="B55" s="113" t="s">
        <v>86</v>
      </c>
      <c r="C55" s="124" t="s">
        <v>229</v>
      </c>
      <c r="D55" s="113">
        <v>1</v>
      </c>
      <c r="E55" s="113"/>
      <c r="F55" s="113"/>
      <c r="G55" s="113"/>
      <c r="H55" s="124" t="s">
        <v>240</v>
      </c>
      <c r="I55" s="113" t="s">
        <v>126</v>
      </c>
      <c r="J55" s="113"/>
      <c r="K55" s="82"/>
      <c r="L55" s="82"/>
    </row>
    <row r="56" spans="1:12" x14ac:dyDescent="0.25">
      <c r="A56" s="122">
        <v>24</v>
      </c>
      <c r="B56" s="122" t="s">
        <v>129</v>
      </c>
      <c r="C56" s="123" t="s">
        <v>86</v>
      </c>
      <c r="D56" s="126">
        <v>-0.19</v>
      </c>
      <c r="E56" s="122"/>
      <c r="F56" s="122"/>
      <c r="G56" s="122"/>
      <c r="H56" s="123"/>
      <c r="I56" s="122"/>
      <c r="J56" s="122"/>
      <c r="K56" s="83"/>
      <c r="L56" s="83"/>
    </row>
    <row r="57" spans="1:12" ht="45" x14ac:dyDescent="0.25">
      <c r="A57" s="113">
        <v>25</v>
      </c>
      <c r="B57" s="113" t="s">
        <v>86</v>
      </c>
      <c r="C57" s="124" t="s">
        <v>78</v>
      </c>
      <c r="D57" s="113">
        <v>1</v>
      </c>
      <c r="E57" s="113"/>
      <c r="F57" s="113"/>
      <c r="G57" s="113"/>
      <c r="H57" s="124" t="s">
        <v>233</v>
      </c>
      <c r="I57" s="113" t="s">
        <v>126</v>
      </c>
      <c r="J57" s="113"/>
      <c r="K57" s="82"/>
      <c r="L57" s="82"/>
    </row>
    <row r="58" spans="1:12" x14ac:dyDescent="0.25">
      <c r="A58" s="122">
        <v>25</v>
      </c>
      <c r="B58" s="122" t="s">
        <v>129</v>
      </c>
      <c r="C58" s="123" t="s">
        <v>86</v>
      </c>
      <c r="D58" s="122">
        <v>-0.21</v>
      </c>
      <c r="E58" s="122"/>
      <c r="F58" s="122"/>
      <c r="G58" s="122"/>
      <c r="H58" s="123"/>
      <c r="I58" s="122"/>
      <c r="J58" s="122"/>
      <c r="K58" s="83"/>
      <c r="L58" s="83"/>
    </row>
    <row r="59" spans="1:12" ht="30" x14ac:dyDescent="0.25">
      <c r="A59" s="113">
        <v>26</v>
      </c>
      <c r="B59" s="113" t="s">
        <v>86</v>
      </c>
      <c r="C59" s="124" t="s">
        <v>76</v>
      </c>
      <c r="D59" s="113">
        <v>1</v>
      </c>
      <c r="E59" s="113"/>
      <c r="F59" s="113"/>
      <c r="G59" s="113"/>
      <c r="H59" s="124" t="s">
        <v>234</v>
      </c>
      <c r="I59" s="113" t="s">
        <v>126</v>
      </c>
      <c r="J59" s="113"/>
      <c r="K59" s="82"/>
      <c r="L59" s="82"/>
    </row>
    <row r="60" spans="1:12" x14ac:dyDescent="0.25">
      <c r="A60" s="122">
        <v>26</v>
      </c>
      <c r="B60" s="122" t="s">
        <v>129</v>
      </c>
      <c r="C60" s="123" t="s">
        <v>86</v>
      </c>
      <c r="D60" s="122">
        <v>-7.0000000000000007E-2</v>
      </c>
      <c r="E60" s="122"/>
      <c r="F60" s="122"/>
      <c r="G60" s="122"/>
      <c r="H60" s="123"/>
      <c r="I60" s="122"/>
      <c r="J60" s="122"/>
      <c r="K60" s="83"/>
      <c r="L60" s="83"/>
    </row>
    <row r="61" spans="1:12" ht="30" x14ac:dyDescent="0.25">
      <c r="A61" s="113">
        <v>27</v>
      </c>
      <c r="B61" s="113" t="s">
        <v>86</v>
      </c>
      <c r="C61" s="124" t="s">
        <v>79</v>
      </c>
      <c r="D61" s="113">
        <v>1</v>
      </c>
      <c r="E61" s="113"/>
      <c r="F61" s="113"/>
      <c r="G61" s="113"/>
      <c r="H61" s="124" t="s">
        <v>239</v>
      </c>
      <c r="I61" s="113" t="s">
        <v>126</v>
      </c>
      <c r="J61" s="113"/>
    </row>
    <row r="62" spans="1:12" x14ac:dyDescent="0.25">
      <c r="A62" s="122">
        <v>27</v>
      </c>
      <c r="B62" s="122" t="s">
        <v>130</v>
      </c>
      <c r="C62" s="123" t="s">
        <v>86</v>
      </c>
      <c r="D62" s="126">
        <v>-0.21</v>
      </c>
      <c r="E62" s="122"/>
      <c r="F62" s="122"/>
      <c r="G62" s="122"/>
      <c r="H62" s="123"/>
      <c r="I62" s="122"/>
      <c r="J62" s="122"/>
    </row>
    <row r="63" spans="1:12" x14ac:dyDescent="0.25">
      <c r="A63" s="112">
        <v>28</v>
      </c>
      <c r="B63" s="112" t="s">
        <v>86</v>
      </c>
      <c r="C63" s="138" t="s">
        <v>80</v>
      </c>
      <c r="D63" s="112">
        <v>1</v>
      </c>
      <c r="E63" s="112"/>
      <c r="F63" s="112"/>
      <c r="G63" s="112"/>
      <c r="H63" s="121"/>
      <c r="I63" s="112"/>
      <c r="J63" s="112"/>
    </row>
    <row r="64" spans="1:12" x14ac:dyDescent="0.25">
      <c r="A64" s="112">
        <v>28</v>
      </c>
      <c r="B64" s="112" t="s">
        <v>86</v>
      </c>
      <c r="C64" s="144" t="s">
        <v>81</v>
      </c>
      <c r="D64" s="112">
        <v>1</v>
      </c>
      <c r="E64" s="112"/>
      <c r="F64" s="112"/>
      <c r="G64" s="112"/>
      <c r="H64" s="121"/>
      <c r="I64" s="112"/>
      <c r="J64" s="112"/>
    </row>
    <row r="65" spans="1:10" ht="30" x14ac:dyDescent="0.25">
      <c r="A65" s="112">
        <v>28</v>
      </c>
      <c r="B65" s="112" t="s">
        <v>86</v>
      </c>
      <c r="C65" s="121" t="s">
        <v>265</v>
      </c>
      <c r="D65" s="112">
        <v>1</v>
      </c>
      <c r="E65" s="112"/>
      <c r="F65" s="112"/>
      <c r="G65" s="112"/>
      <c r="H65" s="121" t="s">
        <v>238</v>
      </c>
      <c r="I65" s="112" t="s">
        <v>126</v>
      </c>
      <c r="J65" s="113"/>
    </row>
    <row r="66" spans="1:10" x14ac:dyDescent="0.25">
      <c r="A66" s="122">
        <v>28</v>
      </c>
      <c r="B66" s="122" t="s">
        <v>130</v>
      </c>
      <c r="C66" s="123" t="s">
        <v>86</v>
      </c>
      <c r="D66" s="122">
        <v>-0.16</v>
      </c>
      <c r="E66" s="122"/>
      <c r="F66" s="122"/>
      <c r="G66" s="122"/>
      <c r="H66" s="123"/>
      <c r="I66" s="122"/>
      <c r="J66" s="122"/>
    </row>
    <row r="67" spans="1:10" ht="30" x14ac:dyDescent="0.25">
      <c r="A67" s="112">
        <v>29</v>
      </c>
      <c r="B67" s="112" t="s">
        <v>86</v>
      </c>
      <c r="C67" s="121" t="s">
        <v>241</v>
      </c>
      <c r="D67" s="112">
        <v>1</v>
      </c>
      <c r="E67" s="112"/>
      <c r="F67" s="112"/>
      <c r="G67" s="112"/>
      <c r="H67" s="121" t="s">
        <v>242</v>
      </c>
      <c r="I67" s="112" t="s">
        <v>126</v>
      </c>
      <c r="J67" s="112"/>
    </row>
    <row r="68" spans="1:10" x14ac:dyDescent="0.25">
      <c r="A68" s="112">
        <v>29</v>
      </c>
      <c r="B68" s="112" t="s">
        <v>260</v>
      </c>
      <c r="C68" s="112" t="s">
        <v>86</v>
      </c>
      <c r="D68" s="112">
        <v>-0.1</v>
      </c>
      <c r="E68" s="112"/>
      <c r="F68" s="112"/>
      <c r="G68" s="112"/>
      <c r="H68" s="121"/>
      <c r="I68" s="112"/>
      <c r="J68" s="112"/>
    </row>
    <row r="69" spans="1:10" ht="30" x14ac:dyDescent="0.25">
      <c r="A69" s="113">
        <v>30</v>
      </c>
      <c r="B69" s="113" t="s">
        <v>86</v>
      </c>
      <c r="C69" s="124" t="s">
        <v>289</v>
      </c>
      <c r="D69" s="113">
        <v>1</v>
      </c>
      <c r="E69" s="113"/>
      <c r="F69" s="113"/>
      <c r="G69" s="113"/>
      <c r="H69" s="124" t="s">
        <v>244</v>
      </c>
      <c r="I69" s="113" t="s">
        <v>126</v>
      </c>
      <c r="J69" s="112"/>
    </row>
    <row r="70" spans="1:10" x14ac:dyDescent="0.25">
      <c r="A70" s="122">
        <v>30</v>
      </c>
      <c r="B70" s="122" t="s">
        <v>131</v>
      </c>
      <c r="C70" s="123" t="s">
        <v>86</v>
      </c>
      <c r="D70" s="126">
        <v>-0.6</v>
      </c>
      <c r="E70" s="122"/>
      <c r="F70" s="122"/>
      <c r="G70" s="122"/>
      <c r="H70" s="123"/>
      <c r="I70" s="122"/>
      <c r="J70" s="112"/>
    </row>
    <row r="71" spans="1:10" ht="30" x14ac:dyDescent="0.25">
      <c r="A71" s="113">
        <v>32</v>
      </c>
      <c r="B71" s="113" t="s">
        <v>77</v>
      </c>
      <c r="C71" s="124" t="s">
        <v>95</v>
      </c>
      <c r="D71" s="113">
        <v>1</v>
      </c>
      <c r="E71" s="113"/>
      <c r="F71" s="113"/>
      <c r="G71" s="113"/>
      <c r="H71" s="124" t="s">
        <v>247</v>
      </c>
      <c r="I71" s="113" t="s">
        <v>246</v>
      </c>
      <c r="J71" s="112"/>
    </row>
    <row r="72" spans="1:10" x14ac:dyDescent="0.25">
      <c r="A72" s="122">
        <v>32</v>
      </c>
      <c r="B72" s="123" t="s">
        <v>86</v>
      </c>
      <c r="C72" s="122" t="s">
        <v>77</v>
      </c>
      <c r="D72" s="122">
        <v>-1</v>
      </c>
      <c r="E72" s="122"/>
      <c r="F72" s="122"/>
      <c r="G72" s="122"/>
      <c r="H72" s="123"/>
      <c r="I72" s="122"/>
      <c r="J72" s="112"/>
    </row>
    <row r="73" spans="1:10" x14ac:dyDescent="0.25">
      <c r="A73" s="113">
        <v>33</v>
      </c>
      <c r="B73" s="113" t="s">
        <v>262</v>
      </c>
      <c r="C73" s="124" t="s">
        <v>95</v>
      </c>
      <c r="D73" s="113">
        <v>1</v>
      </c>
      <c r="E73" s="113"/>
      <c r="F73" s="113"/>
      <c r="G73" s="113"/>
      <c r="H73" s="124" t="s">
        <v>248</v>
      </c>
      <c r="I73" s="113" t="s">
        <v>246</v>
      </c>
      <c r="J73" s="112"/>
    </row>
    <row r="74" spans="1:10" x14ac:dyDescent="0.25">
      <c r="A74" s="122">
        <v>33</v>
      </c>
      <c r="B74" s="122" t="s">
        <v>86</v>
      </c>
      <c r="C74" s="122" t="s">
        <v>78</v>
      </c>
      <c r="D74" s="122">
        <v>-1</v>
      </c>
      <c r="E74" s="122"/>
      <c r="F74" s="122"/>
      <c r="G74" s="122"/>
      <c r="H74" s="123"/>
      <c r="I74" s="122"/>
      <c r="J74" s="112"/>
    </row>
    <row r="75" spans="1:10" ht="30" x14ac:dyDescent="0.25">
      <c r="A75" s="113">
        <v>34</v>
      </c>
      <c r="B75" s="113" t="s">
        <v>249</v>
      </c>
      <c r="C75" s="124" t="s">
        <v>94</v>
      </c>
      <c r="D75" s="113">
        <v>1</v>
      </c>
      <c r="E75" s="113"/>
      <c r="F75" s="113"/>
      <c r="G75" s="113"/>
      <c r="H75" s="124" t="s">
        <v>252</v>
      </c>
      <c r="I75" s="113" t="s">
        <v>245</v>
      </c>
      <c r="J75" s="112"/>
    </row>
    <row r="76" spans="1:10" x14ac:dyDescent="0.25">
      <c r="A76" s="122">
        <v>34</v>
      </c>
      <c r="B76" s="123" t="s">
        <v>86</v>
      </c>
      <c r="C76" s="122" t="s">
        <v>249</v>
      </c>
      <c r="D76" s="122">
        <v>-1</v>
      </c>
      <c r="E76" s="122"/>
      <c r="F76" s="122"/>
      <c r="G76" s="122"/>
      <c r="H76" s="123"/>
      <c r="I76" s="122"/>
      <c r="J76" s="112"/>
    </row>
    <row r="77" spans="1:10" ht="30" x14ac:dyDescent="0.25">
      <c r="A77" s="113">
        <v>35</v>
      </c>
      <c r="B77" s="113" t="s">
        <v>79</v>
      </c>
      <c r="C77" s="124" t="s">
        <v>95</v>
      </c>
      <c r="D77" s="113">
        <v>1</v>
      </c>
      <c r="E77" s="113"/>
      <c r="F77" s="113"/>
      <c r="G77" s="113"/>
      <c r="H77" s="124" t="s">
        <v>250</v>
      </c>
      <c r="I77" s="113" t="s">
        <v>246</v>
      </c>
      <c r="J77" s="112"/>
    </row>
    <row r="78" spans="1:10" x14ac:dyDescent="0.25">
      <c r="A78" s="122">
        <v>35</v>
      </c>
      <c r="B78" s="123" t="s">
        <v>86</v>
      </c>
      <c r="C78" s="122" t="s">
        <v>79</v>
      </c>
      <c r="D78" s="122">
        <v>-1</v>
      </c>
      <c r="E78" s="122"/>
      <c r="F78" s="122"/>
      <c r="G78" s="122"/>
      <c r="H78" s="123"/>
      <c r="I78" s="122"/>
      <c r="J78" s="112"/>
    </row>
    <row r="79" spans="1:10" x14ac:dyDescent="0.25">
      <c r="A79" s="138">
        <v>36</v>
      </c>
      <c r="B79" s="138" t="s">
        <v>80</v>
      </c>
      <c r="C79" s="139" t="s">
        <v>94</v>
      </c>
      <c r="D79" s="138">
        <v>0.5</v>
      </c>
      <c r="E79" s="138"/>
      <c r="F79" s="138"/>
      <c r="G79" s="138"/>
      <c r="H79" s="140" t="s">
        <v>251</v>
      </c>
      <c r="I79" s="138"/>
    </row>
    <row r="80" spans="1:10" x14ac:dyDescent="0.25">
      <c r="A80" s="141">
        <v>36</v>
      </c>
      <c r="B80" s="142" t="s">
        <v>86</v>
      </c>
      <c r="C80" s="141" t="s">
        <v>80</v>
      </c>
      <c r="D80" s="141">
        <v>-1</v>
      </c>
      <c r="E80" s="141"/>
      <c r="F80" s="141"/>
      <c r="G80" s="141"/>
      <c r="H80" s="142"/>
      <c r="I80" s="141"/>
      <c r="J80" s="112"/>
    </row>
    <row r="81" spans="1:10" x14ac:dyDescent="0.25">
      <c r="A81" s="138">
        <v>37</v>
      </c>
      <c r="B81" s="138" t="s">
        <v>80</v>
      </c>
      <c r="C81" s="139" t="s">
        <v>96</v>
      </c>
      <c r="D81" s="138">
        <v>0.5</v>
      </c>
      <c r="E81" s="138"/>
      <c r="F81" s="138"/>
      <c r="G81" s="138"/>
      <c r="H81" s="139"/>
      <c r="I81" s="138"/>
      <c r="J81" s="112"/>
    </row>
    <row r="82" spans="1:10" x14ac:dyDescent="0.25">
      <c r="A82" s="141">
        <v>37</v>
      </c>
      <c r="B82" s="142" t="s">
        <v>86</v>
      </c>
      <c r="C82" s="141" t="s">
        <v>80</v>
      </c>
      <c r="D82" s="141">
        <v>-1</v>
      </c>
      <c r="E82" s="141"/>
      <c r="F82" s="141"/>
      <c r="G82" s="141"/>
      <c r="H82" s="142"/>
      <c r="I82" s="141"/>
      <c r="J82" s="112"/>
    </row>
    <row r="83" spans="1:10" ht="30" x14ac:dyDescent="0.25">
      <c r="A83" s="113">
        <v>38</v>
      </c>
      <c r="B83" s="113" t="s">
        <v>81</v>
      </c>
      <c r="C83" s="124" t="s">
        <v>95</v>
      </c>
      <c r="D83" s="113">
        <v>1</v>
      </c>
      <c r="E83" s="113"/>
      <c r="F83" s="113"/>
      <c r="G83" s="113"/>
      <c r="H83" s="124" t="s">
        <v>253</v>
      </c>
      <c r="I83" s="113" t="s">
        <v>245</v>
      </c>
      <c r="J83" s="113"/>
    </row>
    <row r="84" spans="1:10" x14ac:dyDescent="0.25">
      <c r="A84" s="122">
        <v>38</v>
      </c>
      <c r="B84" s="123" t="s">
        <v>86</v>
      </c>
      <c r="C84" s="122" t="s">
        <v>81</v>
      </c>
      <c r="D84" s="122">
        <v>-1</v>
      </c>
      <c r="E84" s="122"/>
      <c r="F84" s="122"/>
      <c r="G84" s="122"/>
      <c r="H84" s="123"/>
      <c r="I84" s="122"/>
      <c r="J84" s="122"/>
    </row>
    <row r="85" spans="1:10" ht="30" x14ac:dyDescent="0.25">
      <c r="A85" s="113">
        <v>39</v>
      </c>
      <c r="B85" s="113" t="s">
        <v>263</v>
      </c>
      <c r="C85" s="124" t="s">
        <v>95</v>
      </c>
      <c r="D85" s="113">
        <v>1</v>
      </c>
      <c r="E85" s="113"/>
      <c r="F85" s="113"/>
      <c r="G85" s="113"/>
      <c r="H85" s="124" t="s">
        <v>254</v>
      </c>
      <c r="I85" s="113" t="s">
        <v>245</v>
      </c>
      <c r="J85" s="113"/>
    </row>
    <row r="86" spans="1:10" x14ac:dyDescent="0.25">
      <c r="A86" s="122">
        <v>39</v>
      </c>
      <c r="B86" s="123" t="s">
        <v>86</v>
      </c>
      <c r="C86" s="122" t="s">
        <v>241</v>
      </c>
      <c r="D86" s="122">
        <v>-1</v>
      </c>
      <c r="E86" s="122"/>
      <c r="F86" s="122"/>
      <c r="G86" s="122"/>
      <c r="H86" s="123"/>
      <c r="I86" s="122"/>
      <c r="J86" s="122"/>
    </row>
  </sheetData>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499984740745262"/>
  </sheetPr>
  <dimension ref="A1:G11"/>
  <sheetViews>
    <sheetView workbookViewId="0">
      <selection activeCell="G7" sqref="G7"/>
    </sheetView>
  </sheetViews>
  <sheetFormatPr baseColWidth="10" defaultRowHeight="15" x14ac:dyDescent="0.25"/>
  <sheetData>
    <row r="1" spans="1:7" x14ac:dyDescent="0.25">
      <c r="A1" s="40" t="s">
        <v>116</v>
      </c>
      <c r="B1" s="40" t="s">
        <v>117</v>
      </c>
      <c r="C1" s="26"/>
      <c r="D1" s="26"/>
      <c r="E1" s="26"/>
      <c r="F1" s="26"/>
      <c r="G1" s="26"/>
    </row>
    <row r="2" spans="1:7" x14ac:dyDescent="0.25">
      <c r="A2" s="26"/>
      <c r="B2" s="26"/>
      <c r="C2" s="26"/>
      <c r="D2" s="26"/>
      <c r="E2" s="26"/>
      <c r="F2" s="26"/>
      <c r="G2" s="26"/>
    </row>
    <row r="3" spans="1:7" x14ac:dyDescent="0.25">
      <c r="A3" s="26"/>
      <c r="B3" s="26" t="s">
        <v>118</v>
      </c>
      <c r="C3" s="26"/>
      <c r="D3" s="26"/>
      <c r="E3" s="26"/>
      <c r="F3" s="26"/>
      <c r="G3" s="26"/>
    </row>
    <row r="4" spans="1:7" ht="30" x14ac:dyDescent="0.25">
      <c r="A4" s="26"/>
      <c r="B4" s="41">
        <v>2021</v>
      </c>
      <c r="C4" s="41">
        <v>2020</v>
      </c>
      <c r="D4" s="41">
        <v>2019</v>
      </c>
      <c r="E4" s="41">
        <v>2018</v>
      </c>
      <c r="F4" s="41">
        <v>2017</v>
      </c>
      <c r="G4" s="42" t="s">
        <v>119</v>
      </c>
    </row>
    <row r="5" spans="1:7" x14ac:dyDescent="0.25">
      <c r="A5" s="43" t="s">
        <v>68</v>
      </c>
      <c r="B5" s="44">
        <v>6821747</v>
      </c>
      <c r="C5" s="44">
        <v>6773113</v>
      </c>
      <c r="D5" s="44">
        <v>7782754</v>
      </c>
      <c r="E5" s="44">
        <v>6844249</v>
      </c>
      <c r="F5" s="44">
        <v>7113669</v>
      </c>
      <c r="G5" s="45">
        <f>SUM(B5:F5)/5</f>
        <v>7067106.4000000004</v>
      </c>
    </row>
    <row r="6" spans="1:7" x14ac:dyDescent="0.25">
      <c r="A6" s="46" t="s">
        <v>69</v>
      </c>
      <c r="B6" s="44">
        <v>871142</v>
      </c>
      <c r="C6" s="44">
        <v>569337</v>
      </c>
      <c r="D6" s="44">
        <v>483376.9</v>
      </c>
      <c r="E6" s="44">
        <v>407608</v>
      </c>
      <c r="F6" s="44">
        <v>446962</v>
      </c>
      <c r="G6" s="45">
        <f>SUM(B6:F6)/5</f>
        <v>555685.17999999993</v>
      </c>
    </row>
    <row r="7" spans="1:7" x14ac:dyDescent="0.25">
      <c r="A7" s="47" t="s">
        <v>70</v>
      </c>
      <c r="B7" s="44">
        <v>77729</v>
      </c>
      <c r="C7" s="44">
        <v>86523.9</v>
      </c>
      <c r="D7" s="44">
        <v>89802.5</v>
      </c>
      <c r="E7" s="44">
        <v>76436.5</v>
      </c>
      <c r="F7" s="44">
        <v>91151</v>
      </c>
      <c r="G7" s="45">
        <f>SUM(B7:F7)/5</f>
        <v>84328.58</v>
      </c>
    </row>
    <row r="9" spans="1:7" x14ac:dyDescent="0.25">
      <c r="A9" s="26"/>
      <c r="B9" s="26" t="s">
        <v>120</v>
      </c>
      <c r="C9" s="26" t="s">
        <v>121</v>
      </c>
      <c r="D9" s="26"/>
      <c r="E9" s="26"/>
      <c r="F9" s="26"/>
      <c r="G9" s="26"/>
    </row>
    <row r="10" spans="1:7" ht="30" x14ac:dyDescent="0.25">
      <c r="A10" s="26"/>
      <c r="B10" s="41">
        <v>2019</v>
      </c>
      <c r="C10" s="41">
        <v>2018</v>
      </c>
      <c r="D10" s="41">
        <v>2017</v>
      </c>
      <c r="E10" s="41">
        <v>2016</v>
      </c>
      <c r="F10" s="41">
        <v>2015</v>
      </c>
      <c r="G10" s="42" t="s">
        <v>119</v>
      </c>
    </row>
    <row r="11" spans="1:7" x14ac:dyDescent="0.25">
      <c r="A11" s="48" t="s">
        <v>122</v>
      </c>
      <c r="B11" s="44">
        <v>684730</v>
      </c>
      <c r="C11" s="44">
        <v>644292</v>
      </c>
      <c r="D11" s="44">
        <v>840565</v>
      </c>
      <c r="E11" s="44">
        <v>678993</v>
      </c>
      <c r="F11" s="44">
        <v>655810</v>
      </c>
      <c r="G11" s="44">
        <f>SUM(B11:F11)/5</f>
        <v>700878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READ ME</vt:lpstr>
      <vt:lpstr>Fonctionnalités</vt:lpstr>
      <vt:lpstr>Etiquettes</vt:lpstr>
      <vt:lpstr>Produits</vt:lpstr>
      <vt:lpstr>Secteurs</vt:lpstr>
      <vt:lpstr>Structure des flux</vt:lpstr>
      <vt:lpstr>Données</vt:lpstr>
      <vt:lpstr>Contraintes</vt:lpstr>
      <vt:lpstr>Source1</vt:lpstr>
      <vt:lpstr>Source2</vt:lpstr>
      <vt:lpstr>Source3</vt:lpstr>
      <vt:lpstr>Source4</vt:lpstr>
      <vt:lpstr>Source5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2022-06-15T13:57:47Z</dcterms:created>
  <dcterms:modified xsi:type="dcterms:W3CDTF">2022-09-14T05:12:17Z</dcterms:modified>
</cp:coreProperties>
</file>