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1AGRIPRO\04 biomasse\Bioéconomie\2022\ORBE\Tâche3_Flux\Amidon\Construction_diagramme_Sankey\"/>
    </mc:Choice>
  </mc:AlternateContent>
  <bookViews>
    <workbookView xWindow="0" yWindow="0" windowWidth="23040" windowHeight="9192" firstSheet="3" activeTab="5"/>
  </bookViews>
  <sheets>
    <sheet name="READ ME" sheetId="1" r:id="rId1"/>
    <sheet name="Fonctionnalités" sheetId="2" r:id="rId2"/>
    <sheet name="Etiquettes" sheetId="3" r:id="rId3"/>
    <sheet name="Produits" sheetId="4" r:id="rId4"/>
    <sheet name="Secteurs" sheetId="5" r:id="rId5"/>
    <sheet name="Structure des flux" sheetId="6" r:id="rId6"/>
    <sheet name="Données" sheetId="7" r:id="rId7"/>
    <sheet name="Contraintes " sheetId="8" r:id="rId8"/>
    <sheet name="Source1" sheetId="9" r:id="rId9"/>
    <sheet name="Source2" sheetId="11" r:id="rId10"/>
    <sheet name="Source3" sheetId="12" r:id="rId11"/>
    <sheet name="Source4" sheetId="13" r:id="rId12"/>
    <sheet name="Source5" sheetId="14" r:id="rId13"/>
  </sheets>
  <calcPr calcId="162913"/>
</workbook>
</file>

<file path=xl/calcChain.xml><?xml version="1.0" encoding="utf-8"?>
<calcChain xmlns="http://schemas.openxmlformats.org/spreadsheetml/2006/main">
  <c r="N14" i="11" l="1"/>
  <c r="N10" i="11"/>
  <c r="I12" i="13"/>
  <c r="F17" i="13"/>
  <c r="C7" i="12" l="1"/>
  <c r="I7" i="12" s="1"/>
  <c r="K7" i="12" s="1"/>
  <c r="B7" i="12"/>
  <c r="H7" i="12" s="1"/>
  <c r="J7" i="12" s="1"/>
  <c r="I14" i="11"/>
  <c r="I5" i="11"/>
  <c r="F5" i="11" l="1"/>
  <c r="L5" i="11"/>
  <c r="O5" i="11"/>
  <c r="F10" i="11"/>
  <c r="I10" i="11"/>
  <c r="L10" i="11"/>
  <c r="F14" i="11"/>
  <c r="L14" i="11"/>
  <c r="C5" i="7"/>
  <c r="C4" i="7"/>
  <c r="C3" i="7"/>
  <c r="C2" i="7"/>
  <c r="G11" i="9"/>
  <c r="G7" i="9"/>
  <c r="G6" i="9"/>
  <c r="G5" i="9"/>
</calcChain>
</file>

<file path=xl/comments1.xml><?xml version="1.0" encoding="utf-8"?>
<comments xmlns="http://schemas.openxmlformats.org/spreadsheetml/2006/main">
  <authors>
    <author>Emmanuel Krieger</author>
  </authors>
  <commentList>
    <comment ref="A1" authorId="0" shapeId="0">
      <text>
        <r>
          <rPr>
            <sz val="11"/>
            <color theme="1"/>
            <rFont val="Calibri"/>
            <family val="2"/>
            <scheme val="minor"/>
          </rPr>
          <t>Le niveau d'aggrégation rend compte du détail d'un produit. Il faut le lire comme étant, pour un niveau d’agrégation donné d'un produit n, la somme de ses produits désagrégés au niveau n+1.</t>
        </r>
      </text>
    </comment>
    <comment ref="B1" authorId="0" shapeId="0">
      <text>
        <r>
          <rPr>
            <sz val="11"/>
            <color theme="1"/>
            <rFont val="Calibri"/>
            <family val="2"/>
            <scheme val="minor"/>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2.xml><?xml version="1.0" encoding="utf-8"?>
<comments xmlns="http://schemas.openxmlformats.org/spreadsheetml/2006/main">
  <authors>
    <author>Emmanuel Krieger</author>
  </authors>
  <commentList>
    <comment ref="A1" authorId="0" shapeId="0">
      <text>
        <r>
          <rPr>
            <sz val="11"/>
            <color theme="1"/>
            <rFont val="Calibri"/>
            <family val="2"/>
            <scheme val="minor"/>
          </rPr>
          <t>Le niveau d'aggrégation rend compte du détail d'un secteur. Il faut le lire comme étant, pour un niveau d’agrégation donné d'un secteur n, la somme de ses secteurs désagrégés au niveau n+1.</t>
        </r>
      </text>
    </comment>
    <comment ref="B1" authorId="0" shapeId="0">
      <text>
        <r>
          <rPr>
            <sz val="11"/>
            <color theme="1"/>
            <rFont val="Calibri"/>
            <family val="2"/>
            <scheme val="minor"/>
          </rPr>
          <t>Liste des secteurs présents dans l'analyse de flux matière. 
Ceux-ci doivent être conformes aux niveaux d'aggrégation donnés sur la colonne de gauche.</t>
        </r>
      </text>
    </comment>
  </commentList>
</comments>
</file>

<file path=xl/comments3.xml><?xml version="1.0" encoding="utf-8"?>
<comments xmlns="http://schemas.openxmlformats.org/spreadsheetml/2006/main">
  <authors>
    <author>Emmanuel Krieger</author>
  </authors>
  <commentList>
    <comment ref="A1" authorId="0" shapeId="0">
      <text>
        <r>
          <rPr>
            <sz val="11"/>
            <color theme="1"/>
            <rFont val="Calibri"/>
          </rPr>
          <t>Origine du flux.
Donnée obligatoire pour réaliser l'AFM.</t>
        </r>
      </text>
    </comment>
    <comment ref="B1" authorId="0" shapeId="0">
      <text>
        <r>
          <rPr>
            <sz val="11"/>
            <color theme="1"/>
            <rFont val="Calibri"/>
          </rPr>
          <t>Destination du flux.
Donnée obligatoire pour réaliser l'AFM.</t>
        </r>
      </text>
    </comment>
    <comment ref="C1" authorId="0" shapeId="0">
      <text>
        <r>
          <rPr>
            <sz val="11"/>
            <color theme="1"/>
            <rFont val="Calibri"/>
          </rPr>
          <t>Valeur du flux dans l'unité de référence de l'AFM.
Donnée obligatoire pour réaliser l'AFM.</t>
        </r>
      </text>
    </comment>
    <comment ref="D1" authorId="0" shapeId="0">
      <text>
        <r>
          <rPr>
            <sz val="11"/>
            <color theme="1"/>
            <rFont val="Calibri"/>
          </rPr>
          <t>La période est l'unité temporelle de décompte du flux utilisée pour la donnée renseignée.</t>
        </r>
      </text>
    </comment>
    <comment ref="E1" authorId="0" shapeId="0">
      <text>
        <r>
          <rPr>
            <sz val="11"/>
            <color theme="1"/>
            <rFont val="Calibri"/>
          </rPr>
          <t>L'unité naturelle fait référence à l'unité utilisée dans la source de données.</t>
        </r>
      </text>
    </comment>
    <comment ref="F1" authorId="0" shapeId="0">
      <text>
        <r>
          <rPr>
            <sz val="11"/>
            <color theme="1"/>
            <rFont val="Calibri"/>
          </rPr>
          <t xml:space="preserve">Le facteur de conversion (Fc) est le facteur permettant de passer de l'unité naturelle (Un) à l'unité de référence (Ur) grâce à l'équation:
Ur = Fc * Un
</t>
        </r>
      </text>
    </comment>
    <comment ref="G1" authorId="0" shapeId="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text>
        <r>
          <rPr>
            <sz val="11"/>
            <color theme="1"/>
            <rFont val="Calibri"/>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text>
        <r>
          <rPr>
            <sz val="11"/>
            <color theme="1"/>
            <rFont val="Calibri"/>
          </rPr>
          <t xml:space="preserve">La colonne hypothèse permet de renseinger les hypothèses prises pour obtenir la donnée en unité de référence.
</t>
        </r>
      </text>
    </comment>
  </commentList>
</comments>
</file>

<file path=xl/comments4.xml><?xml version="1.0" encoding="utf-8"?>
<comments xmlns="http://schemas.openxmlformats.org/spreadsheetml/2006/main">
  <authors>
    <author>Emmanuel Krieger</author>
  </authors>
  <commentList>
    <comment ref="A1" authorId="0" shapeId="0">
      <text>
        <r>
          <rPr>
            <sz val="11"/>
            <color theme="1"/>
            <rFont val="Calibri"/>
          </rPr>
          <t>L'identifiant permet de lier les flux appartenant à la même relation contrainte.</t>
        </r>
      </text>
    </comment>
    <comment ref="B1" authorId="0" shapeId="0">
      <text>
        <r>
          <rPr>
            <sz val="11"/>
            <color theme="1"/>
            <rFont val="Calibri"/>
          </rPr>
          <t>Origine du flux.
Donnée obligatoire pour réaliser l'AFM.</t>
        </r>
      </text>
    </comment>
    <comment ref="C1" authorId="0" shapeId="0">
      <text>
        <r>
          <rPr>
            <sz val="11"/>
            <color theme="1"/>
            <rFont val="Calibri"/>
          </rPr>
          <t>Destination du flux.
Donnée obligatoire pour réaliser l'AFM.</t>
        </r>
      </text>
    </comment>
    <comment ref="D1" authorId="0" shapeId="0">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text>
        <r>
          <rPr>
            <sz val="11"/>
            <color theme="1"/>
            <rFont val="Calibri"/>
          </rPr>
          <t>La période est l'unité temporelle de décompte du flux utilisée pour la donnée renseignée.</t>
        </r>
      </text>
    </comment>
    <comment ref="F1" authorId="0" shapeId="0">
      <text>
        <r>
          <rPr>
            <sz val="11"/>
            <color theme="1"/>
            <rFont val="Calibri"/>
          </rPr>
          <t xml:space="preserve">Colonne permettant d'expliciter de manière écrite la relation décrite dans les cinq cases sur la gauche.
</t>
        </r>
      </text>
    </comment>
    <comment ref="G1" authorId="0" shapeId="0">
      <text>
        <r>
          <rPr>
            <sz val="11"/>
            <color theme="1"/>
            <rFont val="Calibri"/>
          </rPr>
          <t>La source peut ici faire référence à une source de données externe au fichier Excel, ou à des données recopiées dans celui-ci dans les pages annexes à la fin de l'excel.</t>
        </r>
      </text>
    </comment>
    <comment ref="H1" authorId="0" shapeId="0">
      <text>
        <r>
          <rPr>
            <sz val="11"/>
            <color theme="1"/>
            <rFont val="Calibri"/>
          </rPr>
          <t xml:space="preserve">La colonne hypothèse permet de renseinger les hypothèses prises pour obtenir la donnée en unité de référence.
</t>
        </r>
      </text>
    </comment>
    <comment ref="I1" authorId="0" shapeId="0">
      <text>
        <r>
          <rPr>
            <sz val="11"/>
            <color theme="1"/>
            <rFont val="Calibri"/>
          </rPr>
          <t>La région est la zone géographique considérée pour la donnée.</t>
        </r>
      </text>
    </comment>
  </commentList>
</comments>
</file>

<file path=xl/sharedStrings.xml><?xml version="1.0" encoding="utf-8"?>
<sst xmlns="http://schemas.openxmlformats.org/spreadsheetml/2006/main" count="691" uniqueCount="317">
  <si>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</si>
  <si>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</si>
  <si>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</si>
  <si>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</si>
  <si>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</si>
  <si>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</si>
  <si>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</si>
  <si>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</si>
  <si>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</si>
  <si>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</si>
  <si>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</si>
  <si>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</si>
  <si>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</si>
  <si>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</si>
  <si>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</si>
  <si>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</si>
  <si>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</si>
  <si>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</si>
  <si>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</si>
  <si>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</si>
  <si>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</si>
  <si>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</si>
  <si>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</si>
  <si>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</si>
  <si>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</si>
  <si>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</si>
  <si>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</si>
  <si>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</si>
  <si>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</si>
  <si>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</si>
  <si>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</si>
  <si>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</si>
  <si>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</si>
  <si>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</si>
  <si>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</si>
  <si>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</si>
  <si>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</si>
  <si>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</si>
  <si>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</si>
  <si>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</si>
  <si>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</si>
  <si>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</si>
  <si>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</si>
  <si>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</si>
  <si>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</si>
  <si>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</si>
  <si>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</si>
  <si>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</si>
  <si>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</si>
  <si>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</si>
  <si>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</si>
  <si>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</si>
  <si>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Fonctionnalités</t>
  </si>
  <si>
    <t>Valeur</t>
  </si>
  <si>
    <t>Description de la fonctionnalité</t>
  </si>
  <si>
    <t>Version</t>
  </si>
  <si>
    <t>Fonctionnalité pour détecter la version du fichier excel qui a évolué au cours du temps (et donc pour garder la compatibilité avec les anciens fichiers).</t>
  </si>
  <si>
    <t>Nom du groupe d'étiquette</t>
  </si>
  <si>
    <t>Type d'étiquette</t>
  </si>
  <si>
    <t>Etiquettes</t>
  </si>
  <si>
    <t>Palette visible</t>
  </si>
  <si>
    <t>Palette de couleur</t>
  </si>
  <si>
    <t>Couleurs</t>
  </si>
  <si>
    <t>Type de noeud</t>
  </si>
  <si>
    <t>nodeTags</t>
  </si>
  <si>
    <t>produit:secteur:échange</t>
  </si>
  <si>
    <t>Niveau d'aggrégation</t>
  </si>
  <si>
    <t>Liste des produits</t>
  </si>
  <si>
    <t>Blé tendre</t>
  </si>
  <si>
    <t>Maïs</t>
  </si>
  <si>
    <t>Pomme de terre</t>
  </si>
  <si>
    <t>Pois</t>
  </si>
  <si>
    <t xml:space="preserve">Amidon de blé </t>
  </si>
  <si>
    <t>Amidon de maïs</t>
  </si>
  <si>
    <t>Amidon de pois</t>
  </si>
  <si>
    <t>Fécule de PDT</t>
  </si>
  <si>
    <t>Amidon/Fécule</t>
  </si>
  <si>
    <t>Gluten de blé</t>
  </si>
  <si>
    <t>Wheat gluten feed, solubles de blé</t>
  </si>
  <si>
    <t>Son de blé</t>
  </si>
  <si>
    <t>Corn gluten feed, solubles de maïs</t>
  </si>
  <si>
    <t>Huile de maïs</t>
  </si>
  <si>
    <t>Gluten de maïs</t>
  </si>
  <si>
    <t>Solubles de céréales et de féculerie</t>
  </si>
  <si>
    <t>Pulpes et solubles de féculerie</t>
  </si>
  <si>
    <t>Protéines de pois</t>
  </si>
  <si>
    <t>Liste des secteurs</t>
  </si>
  <si>
    <t>Récolte</t>
  </si>
  <si>
    <t>Amidonnerie/Féculerie</t>
  </si>
  <si>
    <t>Papeterie</t>
  </si>
  <si>
    <t xml:space="preserve">Cartons ondulés </t>
  </si>
  <si>
    <t>Industries pharmaceutiques et chimiques</t>
  </si>
  <si>
    <t>Autres industries non alimentaires</t>
  </si>
  <si>
    <t>Autres industries alimentaires</t>
  </si>
  <si>
    <t>Confiseries, chocolaterie</t>
  </si>
  <si>
    <t>Boissons</t>
  </si>
  <si>
    <t>Entremets/crémes glacées</t>
  </si>
  <si>
    <t>Boulangerie, patisseie, biscuiterie</t>
  </si>
  <si>
    <t>Conserves de fruits et confitures</t>
  </si>
  <si>
    <t>Charcuterie et conserves de viande</t>
  </si>
  <si>
    <t xml:space="preserve">Potages et conserves de légumes </t>
  </si>
  <si>
    <t>Fabricants d'aliments pour animaux</t>
  </si>
  <si>
    <t>Alimentation humaine</t>
  </si>
  <si>
    <t>Alimentation animale</t>
  </si>
  <si>
    <t>Valorisation non alimentaire</t>
  </si>
  <si>
    <t>Valorisation agronomique</t>
  </si>
  <si>
    <t>Cartons ondulés</t>
  </si>
  <si>
    <t>Potages et conserves de légumes</t>
  </si>
  <si>
    <t>Amidon de blé</t>
  </si>
  <si>
    <t>Table ressource (ce qui entre, est utile pour le secteur)</t>
  </si>
  <si>
    <t>Table emploi ( ce qui sort, qui est produit par tel secteur)</t>
  </si>
  <si>
    <t>Source</t>
  </si>
  <si>
    <t>Origine</t>
  </si>
  <si>
    <t>Destination</t>
  </si>
  <si>
    <t>Périodes</t>
  </si>
  <si>
    <t>Facteur de conversion</t>
  </si>
  <si>
    <t>Incertitude</t>
  </si>
  <si>
    <t>Contrainte</t>
  </si>
  <si>
    <t>Identifiant</t>
  </si>
  <si>
    <t>Equation d'égalité (eq = 0)</t>
  </si>
  <si>
    <t>Traduction</t>
  </si>
  <si>
    <t>Hypothèses</t>
  </si>
  <si>
    <t>Région</t>
  </si>
  <si>
    <t>Valeur exprimée en unité de référence</t>
  </si>
  <si>
    <t>Source 1</t>
  </si>
  <si>
    <t>Données Hauts-de-France</t>
  </si>
  <si>
    <t xml:space="preserve">Source : FAM et Agreste SAP </t>
  </si>
  <si>
    <t>Récolte en tonnes (fichier "STA-GRC-surface_prod_rend_reg-A22.xlsx")</t>
  </si>
  <si>
    <t xml:space="preserve">Moyenne sur 5 ans </t>
  </si>
  <si>
    <t xml:space="preserve">Production en tonnes </t>
  </si>
  <si>
    <t>(source : Mémentos statistique agricole 2016 à 2020, Draaf Hauts-de-France)</t>
  </si>
  <si>
    <t>PDT féculière</t>
  </si>
  <si>
    <t>Récolte HdF</t>
  </si>
  <si>
    <t>2017-2021</t>
  </si>
  <si>
    <t>2015-2019</t>
  </si>
  <si>
    <t>tonnes</t>
  </si>
  <si>
    <t>Source 2</t>
  </si>
  <si>
    <t>Source 3</t>
  </si>
  <si>
    <t>Unité</t>
  </si>
  <si>
    <t>Amidonnerie, féculerie</t>
  </si>
  <si>
    <t>Blé tendre récolté</t>
  </si>
  <si>
    <t>Maïs récolté</t>
  </si>
  <si>
    <t>Pois récolté</t>
  </si>
  <si>
    <t>Pois destiné à l'amidonnerie</t>
  </si>
  <si>
    <t>13% des pois récoltés est utilisé en amidonnerie</t>
  </si>
  <si>
    <t>7% du blé tendre récolté est utilisé en amidonnerie</t>
  </si>
  <si>
    <t>14% du maïs récolté est utilisé en amidonnerie</t>
  </si>
  <si>
    <t xml:space="preserve">Amidonnerie </t>
  </si>
  <si>
    <t>f</t>
  </si>
  <si>
    <t>Gitep http://www.gipt.net/page.php?theme=3</t>
  </si>
  <si>
    <t>% production France (Source Agreste 2019)</t>
  </si>
  <si>
    <t>PDT Fécul. HdF</t>
  </si>
  <si>
    <t>* 5 tonnes de PDT féculière pour 1 tonne d'amidon (source : Horizon Eco Nord Pas-de-Calais Picardie, Analyses filières n°220, 2016)</t>
  </si>
  <si>
    <t xml:space="preserve">1 millions de tonnes valorisé /an </t>
  </si>
  <si>
    <t>Filière PDT, CA HDF, 2017</t>
  </si>
  <si>
    <t>chiffres-clés_Draaf_2019-2020</t>
  </si>
  <si>
    <t>Impossible (somme dépasse 100%)</t>
  </si>
  <si>
    <t xml:space="preserve">En Hdf </t>
  </si>
  <si>
    <t>PDT Féculière</t>
  </si>
  <si>
    <t>Chimie/Pharmacie</t>
  </si>
  <si>
    <t>Industrie non alimentaire</t>
  </si>
  <si>
    <t xml:space="preserve">Papeterie </t>
  </si>
  <si>
    <t>IAA</t>
  </si>
  <si>
    <t>Fouchette Haute</t>
  </si>
  <si>
    <t xml:space="preserve">Fourchette base </t>
  </si>
  <si>
    <t xml:space="preserve">Au prorata de la collecte </t>
  </si>
  <si>
    <t xml:space="preserve">Au prorata de la récolte </t>
  </si>
  <si>
    <t xml:space="preserve">Fourchette haute </t>
  </si>
  <si>
    <t>Fourchette base</t>
  </si>
  <si>
    <t>Usage de l'amidon 
(Bilan fécule 2020 - GITP)</t>
  </si>
  <si>
    <t>Amidon 
Estimation d'après*</t>
  </si>
  <si>
    <t>Volume d'usage en féculerie</t>
  </si>
  <si>
    <t>en %</t>
  </si>
  <si>
    <t xml:space="preserve">Volume en kt </t>
  </si>
  <si>
    <t>Volume en kt</t>
  </si>
  <si>
    <t xml:space="preserve">Volume en Kt </t>
  </si>
  <si>
    <t>Au prorata du volume collecté en amidonnerie/glutennerie</t>
  </si>
  <si>
    <t>https://www.flux-biomasse.fr/resultats/sankey_pois/France</t>
  </si>
  <si>
    <t>Autre usage ou perte</t>
  </si>
  <si>
    <t>Amidon usage alimentaire non alimentaire</t>
  </si>
  <si>
    <t>Amidon usage alimentaire</t>
  </si>
  <si>
    <t>Tonnage en amidonnerie 
(Collecté vers amidonnerie/glutennerie)</t>
  </si>
  <si>
    <t>https://www.flux-biomasse.fr/resultats/sankey_mais/France</t>
  </si>
  <si>
    <t>Corn gluten feed et solubles</t>
  </si>
  <si>
    <t>Amidon</t>
  </si>
  <si>
    <t>Tonnage en amidonnerie
(Collecté vers amidonnerie/glutennerie)</t>
  </si>
  <si>
    <t xml:space="preserve">Blé National </t>
  </si>
  <si>
    <t>Source : https://www.flux-biomasse.fr/resultats/sankey_ble_tendre/France</t>
  </si>
  <si>
    <t>Wheat food gluten feed +sons</t>
  </si>
  <si>
    <t>Gluten</t>
  </si>
  <si>
    <t>Répartition des usages en amidonnerie/glutennerie</t>
  </si>
  <si>
    <t>Source2</t>
  </si>
  <si>
    <t>Source3</t>
  </si>
  <si>
    <t>53% du blé utilisé en amidonnerie devient de l'amidon de blé</t>
  </si>
  <si>
    <t>63% du maïs utilisé en amidonnerie devient de l'amidon de maïs</t>
  </si>
  <si>
    <t>40 % de pois utilisé en amidonenrie devient de l'amidon de pois</t>
  </si>
  <si>
    <t>20 % des PDT fécule utilisées en féculerie deviennent de la fécule</t>
  </si>
  <si>
    <t>Tonnage en féculerie
(Collecté vers féculerie)</t>
  </si>
  <si>
    <t>soit ratio de 20%</t>
  </si>
  <si>
    <t xml:space="preserve">5 tonnes de PDT féculière pour obtenir 1 tonne de fécule </t>
  </si>
  <si>
    <t>1,9 tonnes de blé pour 1 tonne d'amidon de blé</t>
  </si>
  <si>
    <t>1,6 tonne de maïs pour 1 tonne d'amidon de maïs</t>
  </si>
  <si>
    <t>2,5 tonnes de pois pour 1 tonne d'amidon de pois</t>
  </si>
  <si>
    <t>55% de l'amidon et de ses dérivés est utilisé en agroalimentaire</t>
  </si>
  <si>
    <t>Amidon et fécule</t>
  </si>
  <si>
    <t>Produits non alimentaires</t>
  </si>
  <si>
    <t xml:space="preserve">Amidon et fécule </t>
  </si>
  <si>
    <t>41% de l'amidon à usage non alimentaire est utilisé en papeterie</t>
  </si>
  <si>
    <t xml:space="preserve">Industries pharmaceutiques et chimiques </t>
  </si>
  <si>
    <t xml:space="preserve">Cartonnerie </t>
  </si>
  <si>
    <t>Cartonnerie</t>
  </si>
  <si>
    <t xml:space="preserve">17% de l'amidon non alimentaire est utilisé en cartonnerie </t>
  </si>
  <si>
    <t xml:space="preserve">Autres industries non alimentaires </t>
  </si>
  <si>
    <t>Amidon à usage non alimentaire</t>
  </si>
  <si>
    <t>Industries non alimentaire</t>
  </si>
  <si>
    <t>14% de l'amidon non alimentaire est utilisé en autres industries non alimentaires</t>
  </si>
  <si>
    <t>Amidon à usage alimentaire</t>
  </si>
  <si>
    <t>27% de l'amidon à usage alimentaire est utilisé par d'autres industries agro alimentaires</t>
  </si>
  <si>
    <t xml:space="preserve">Amidon à usage alimentaire </t>
  </si>
  <si>
    <t>14% de l'amidon à usage alimentaire est utilisé en confiseries, chocolateries</t>
  </si>
  <si>
    <t>Brasserie et industries BRNA</t>
  </si>
  <si>
    <t>Brasseries et industries BRNA</t>
  </si>
  <si>
    <t>13% de l'amidon à usage alimentaire est utilisé en brasseries et en industries de boissons rafraichissantes non alcoolisées</t>
  </si>
  <si>
    <t>Industries des entremets et crèmes glacées</t>
  </si>
  <si>
    <t>11% de l'amidon à usage alimenataire est utilisé en industries des entremets et crèmes glacées</t>
  </si>
  <si>
    <t>Industries de Boulangerie, patisserie, biscuiterie</t>
  </si>
  <si>
    <t>Industrie papetière</t>
  </si>
  <si>
    <t>Industries agroalimentaires</t>
  </si>
  <si>
    <t>Autres industries agroalimentaires</t>
  </si>
  <si>
    <t>Confiserie, chocolaterie</t>
  </si>
  <si>
    <t>Industries de Boulangeries, patisseries, biscuiteries</t>
  </si>
  <si>
    <t>10% de l'amidon à usage alimentaire est utilisé par le secteur boulangeries, patisseries, biscuiteries des IAA</t>
  </si>
  <si>
    <t>Industrie des conserves de fruits et confitures</t>
  </si>
  <si>
    <t>Industries des conserves de fruits et confitures</t>
  </si>
  <si>
    <t>7% de l'amidon à usage alimenataire est utilise en industrie des conserves de fruits et confitures</t>
  </si>
  <si>
    <t>Industrie de charcuterie et conserves de viande</t>
  </si>
  <si>
    <t>3% de l'amidon à usage alimentaire est utilisé en industrie de charcuterie et conserves de viande</t>
  </si>
  <si>
    <t xml:space="preserve">Industrie de potages et conserves de légumes </t>
  </si>
  <si>
    <t>1% de l'amidon à usage alimentaire est utilisé en industrie de potages et conserves de légumes</t>
  </si>
  <si>
    <t>Source4</t>
  </si>
  <si>
    <t>Source 4</t>
  </si>
  <si>
    <t>Edition 2021 - L’essentiel de la filière- Des chiffres et des céréales- Intercéréales</t>
  </si>
  <si>
    <t>Les utilisations en 2020 de l'amidon et des ses dérivés surle marché (source USIPA)</t>
  </si>
  <si>
    <t>Usages Amidon</t>
  </si>
  <si>
    <t>Ratios en %</t>
  </si>
  <si>
    <t>Alimentaire</t>
  </si>
  <si>
    <t>Non Alimentaire</t>
  </si>
  <si>
    <t xml:space="preserve">Répartition usage Amidon alimentaire </t>
  </si>
  <si>
    <t xml:space="preserve">Confiserie, chocolaterie </t>
  </si>
  <si>
    <t>Entremets, crémes glacées</t>
  </si>
  <si>
    <t>Boulangerie, patisserie, biscuiterie</t>
  </si>
  <si>
    <t xml:space="preserve">Potage </t>
  </si>
  <si>
    <t xml:space="preserve">Charcuterie, et conserves de viande </t>
  </si>
  <si>
    <t>Secteurs IAA</t>
  </si>
  <si>
    <t>Chimie, pharmacie</t>
  </si>
  <si>
    <t>Autres (cosmétiques, adhésifs, matériaux de  construction…)</t>
  </si>
  <si>
    <t>Ratio en %</t>
  </si>
  <si>
    <t>45% de l'amidon et de ses dérivés est utilisé en industries non alimentaires</t>
  </si>
  <si>
    <t xml:space="preserve">Wheat gluten feed, solubles de blé </t>
  </si>
  <si>
    <t>Sons de blé</t>
  </si>
  <si>
    <t>Industrie d'aliments pour animaux</t>
  </si>
  <si>
    <t xml:space="preserve">Industrie d'aliments pour animaux </t>
  </si>
  <si>
    <t xml:space="preserve">14% de l'amidon à usage alimenataire est utilisé en industrie d'aliments pour animaux </t>
  </si>
  <si>
    <t xml:space="preserve">Aliments pour animaux </t>
  </si>
  <si>
    <t xml:space="preserve">Ratios confirmés par « Guide de la bioéconomie », LCA, 2022,p.80
</t>
  </si>
  <si>
    <t>21% du blé utilisé en amidonnerie est transformé en co-produits (brisures, solubles, sons, germes) valorisés en sons de blé</t>
  </si>
  <si>
    <t>7% du blé utilisé en amidonnerie est transformé en gluten de blé</t>
  </si>
  <si>
    <t>Maïs utilisé en amidonnerie</t>
  </si>
  <si>
    <t>Blé utilisé en amidonnerie</t>
  </si>
  <si>
    <t>Pois utilisé en amidonnerie</t>
  </si>
  <si>
    <t>PDT fécule utilisée en féculerie</t>
  </si>
  <si>
    <t>PDT fécule récoltée</t>
  </si>
  <si>
    <t>100 % des PDT fécules récoltées sont utilisées en féculerie</t>
  </si>
  <si>
    <t xml:space="preserve">PDT fécule utilisée en féculerie </t>
  </si>
  <si>
    <t xml:space="preserve">Autres usages ou pertes </t>
  </si>
  <si>
    <t xml:space="preserve">autres usages dont gluten de maïs et huile de maïs </t>
  </si>
  <si>
    <t xml:space="preserve">16% du maïs utilisé en amidonnerie est transformé en gluten de maïs, huile de maïs et autres </t>
  </si>
  <si>
    <t xml:space="preserve">Autres produits de maïs dont Gluten de maïs et Huile de maïs </t>
  </si>
  <si>
    <t>22% du maïs utilisé en amidonnerie est transformé en corn glten feed et solubles de maïs</t>
  </si>
  <si>
    <t>21% du blé utilisé en amidonnerie est transformé en co-produits (brisures, solubles, sons, germes) valorisés en wheat gluten feed et solubles de blé</t>
  </si>
  <si>
    <t xml:space="preserve">Pulpes et solubles de féculeries </t>
  </si>
  <si>
    <t xml:space="preserve">10% de la PDT fécule utilisée en féculerie est transformé en pulpes et solubles </t>
  </si>
  <si>
    <t>autres usages dont protéines de pois et pulpes,sons, solubles</t>
  </si>
  <si>
    <t>Protéines, pulpes, sons, solubles et autres  de pois</t>
  </si>
  <si>
    <t>indéfini</t>
  </si>
  <si>
    <t xml:space="preserve">86% du pois utilisé en amidonnerie est transformé en Protéines, pulpes, sons, solubles et autres </t>
  </si>
  <si>
    <t xml:space="preserve">Valorisation agronomique </t>
  </si>
  <si>
    <t>Amidonnerie/féculerie</t>
  </si>
  <si>
    <t>Source 5</t>
  </si>
  <si>
    <t>Valorisation alimentaire</t>
  </si>
  <si>
    <t>Source5</t>
  </si>
  <si>
    <t>100 % wheat gluten feed est valorisé en alimentation animale</t>
  </si>
  <si>
    <t xml:space="preserve">son de ble </t>
  </si>
  <si>
    <t>100 % du son de blé est valorisé en alimentation animale</t>
  </si>
  <si>
    <t xml:space="preserve">Gluten de blé </t>
  </si>
  <si>
    <t>100% du corn gluten feed, solubles de maïs est valorisé en Alimentation animale</t>
  </si>
  <si>
    <t>La répartition de l'huile de maïs entre alimentation humaine et la valorisation non alimentaire (savonnerie, cosmétique,…) est de 50/50</t>
  </si>
  <si>
    <t>100% du gluten de blé est valorisé en alimentation humaine</t>
  </si>
  <si>
    <t xml:space="preserve">100% du gluten de maïs est valorisé en alimentation animale </t>
  </si>
  <si>
    <t>100% des pulpes et solubles de féculerie est valorisé en alimentation animale</t>
  </si>
  <si>
    <t>x % des protéines de pois sont valorisés en alimentation humaine (en principe 100%)</t>
  </si>
  <si>
    <t>Pulpes, sons, solubles de pois</t>
  </si>
  <si>
    <t xml:space="preserve">28% de l'amidon non alimentaire est utilisé en industries pharmaceutiques et chimiques </t>
  </si>
  <si>
    <t>Pomme de terre récoltées</t>
  </si>
  <si>
    <t>Pomme de terre fécule récoltée</t>
  </si>
  <si>
    <t>Pomme de terre F utilisée en féculerie</t>
  </si>
  <si>
    <t xml:space="preserve">Récolte </t>
  </si>
  <si>
    <t>Recolte</t>
  </si>
  <si>
    <t>Industrie agroalimentaire</t>
  </si>
  <si>
    <t>Indusrie non alimentaire</t>
  </si>
  <si>
    <t xml:space="preserve">Produits pour alimentation humaine </t>
  </si>
  <si>
    <t>Produits pour alimentation animale</t>
  </si>
  <si>
    <t xml:space="preserve">Pulpes, sons, solubles de pois </t>
  </si>
  <si>
    <t>x % des pulpes, sons, solubles de pois sont valorisés en alimentation animale (en principe 100%)</t>
  </si>
  <si>
    <t xml:space="preserve">100% des produits de l'industrie non alimentaire sont valorisés en non alimentaire </t>
  </si>
  <si>
    <t xml:space="preserve">100% des produits pour alimentation humaine sont valorisés en alimentation humaine </t>
  </si>
  <si>
    <t>100% des produits pour alimentation animale sont valorisés en alimentation animale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</si>
</sst>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31" x14ac:knownFonts="1">
    <font>
      <sz val="11"/>
      <color theme="1"/>
      <name val="Calibri"/>
      <family val="2"/>
      <scheme val="minor"/>
    </font>
    <font>
      <sz val="11"/>
      <color theme="1"/>
      <name val="Calibri"/>
      <family val="2"/>
      <scheme val="minor"/>
    </font>
    <font>
      <b/>
      <u/>
      <sz val="12"/>
      <color theme="3"/>
      <name val="Verdana"/>
      <family val="2"/>
    </font>
    <font>
      <b/>
      <sz val="10"/>
      <color theme="3"/>
      <name val="Verdana"/>
      <family val="2"/>
    </font>
    <font>
      <sz val="12"/>
      <color theme="1"/>
      <name val="Calibri"/>
      <family val="2"/>
    </font>
    <font>
      <sz val="14"/>
      <color theme="1"/>
      <name val="Calibri"/>
      <family val="2"/>
    </font>
    <font>
      <sz val="11"/>
      <color rgb="FFC00000"/>
      <name val="Calibri"/>
      <family val="2"/>
    </font>
    <font>
      <b/>
      <sz val="11"/>
      <color theme="4"/>
      <name val="Calibri"/>
      <family val="2"/>
    </font>
    <font>
      <sz val="11"/>
      <color theme="1"/>
      <name val="Calibri"/>
      <family val="2"/>
    </font>
    <font>
      <b/>
      <sz val="11"/>
      <color theme="1"/>
      <name val="Calibri"/>
      <family val="2"/>
    </font>
    <font>
      <b/>
      <sz val="12"/>
      <color theme="4"/>
      <name val="Calibri"/>
      <family val="2"/>
    </font>
    <font>
      <b/>
      <u/>
      <sz val="11"/>
      <name val="Calibri"/>
      <family val="2"/>
    </font>
    <font>
      <b/>
      <sz val="11"/>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name val="Calibri"/>
      <family val="2"/>
    </font>
    <font>
      <b/>
      <sz val="12"/>
      <name val="Calibri"/>
      <family val="2"/>
    </font>
    <font>
      <sz val="12"/>
      <name val="Calibri"/>
      <family val="2"/>
    </font>
    <font>
      <i/>
      <sz val="12"/>
      <color theme="1"/>
      <name val="Calibri"/>
      <family val="2"/>
    </font>
    <font>
      <u/>
      <sz val="11"/>
      <color theme="10"/>
      <name val="Calibri"/>
      <family val="2"/>
    </font>
    <font>
      <u/>
      <sz val="12"/>
      <name val="Calibri"/>
      <family val="2"/>
    </font>
    <font>
      <b/>
      <sz val="11"/>
      <color rgb="FFFFFFFF"/>
      <name val="Calibri"/>
    </font>
    <font>
      <b/>
      <sz val="10"/>
      <color theme="0"/>
      <name val="Verdana"/>
      <family val="2"/>
    </font>
    <font>
      <b/>
      <sz val="11"/>
      <color rgb="FFFFFFFF"/>
      <name val="Calibri"/>
    </font>
    <font>
      <b/>
      <sz val="11"/>
      <color theme="1"/>
      <name val="Calibri"/>
      <family val="2"/>
      <scheme val="minor"/>
    </font>
    <font>
      <sz val="11"/>
      <color theme="0"/>
      <name val="Calibri"/>
      <family val="2"/>
      <scheme val="minor"/>
    </font>
    <font>
      <sz val="11"/>
      <color theme="1"/>
      <name val="Calibri"/>
    </font>
    <font>
      <sz val="11"/>
      <name val="Calibri"/>
      <family val="2"/>
      <scheme val="minor"/>
    </font>
    <font>
      <b/>
      <sz val="11"/>
      <color rgb="FFFFFFFF"/>
      <name val="Calibri"/>
      <family val="2"/>
    </font>
  </fonts>
  <fills count="22">
    <fill>
      <patternFill patternType="none"/>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rgb="FF799939"/>
      </patternFill>
    </fill>
    <fill>
      <patternFill patternType="solid">
        <fgColor rgb="FF87A9D2"/>
      </patternFill>
    </fill>
    <fill>
      <patternFill patternType="solid">
        <fgColor rgb="FF799939"/>
        <bgColor rgb="FFB4C7DC"/>
      </patternFill>
    </fill>
    <fill>
      <patternFill patternType="solid">
        <fgColor theme="6"/>
        <bgColor rgb="FFB4C7DC"/>
      </patternFill>
    </fill>
    <fill>
      <patternFill patternType="solid">
        <fgColor theme="2"/>
        <bgColor indexed="64"/>
      </patternFill>
    </fill>
    <fill>
      <patternFill patternType="solid">
        <fgColor theme="4"/>
        <bgColor indexed="64"/>
      </patternFill>
    </fill>
    <fill>
      <patternFill patternType="solid">
        <fgColor theme="7"/>
        <bgColor indexed="64"/>
      </patternFill>
    </fill>
    <fill>
      <patternFill patternType="solid">
        <fgColor theme="9"/>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3" tint="0.59999389629810485"/>
        <bgColor indexed="64"/>
      </patternFill>
    </fill>
    <fill>
      <patternFill patternType="solid">
        <fgColor theme="5"/>
        <bgColor indexed="64"/>
      </patternFill>
    </fill>
    <fill>
      <patternFill patternType="solid">
        <fgColor theme="4" tint="0.39997558519241921"/>
        <bgColor indexed="64"/>
      </patternFill>
    </fill>
    <fill>
      <patternFill patternType="solid">
        <fgColor rgb="FFC00000"/>
        <bgColor indexed="64"/>
      </patternFill>
    </fill>
    <fill>
      <patternFill patternType="solid">
        <fgColor theme="7" tint="-0.249977111117893"/>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style="double">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5">
    <xf numFmtId="0" fontId="0" fillId="0" borderId="0"/>
    <xf numFmtId="0" fontId="21" fillId="0" borderId="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136">
    <xf numFmtId="0" fontId="0" fillId="0" borderId="0" xfId="0"/>
    <xf numFmtId="0" fontId="2" fillId="2" borderId="0" xfId="0" applyFont="1" applyFill="1" applyAlignment="1">
      <alignment horizontal="left"/>
    </xf>
    <xf numFmtId="0" fontId="3" fillId="2" borderId="0" xfId="0" applyFont="1" applyFill="1" applyAlignment="1">
      <alignment horizontal="left"/>
    </xf>
    <xf numFmtId="0" fontId="4" fillId="3" borderId="0" xfId="0" applyFont="1" applyFill="1"/>
    <xf numFmtId="0" fontId="5" fillId="3" borderId="0" xfId="0" applyFont="1" applyFill="1"/>
    <xf numFmtId="0" fontId="0" fillId="3" borderId="0" xfId="0" applyFill="1"/>
    <xf numFmtId="0" fontId="6" fillId="3" borderId="0" xfId="0" applyFont="1" applyFill="1"/>
    <xf numFmtId="0" fontId="7" fillId="3" borderId="0" xfId="0" applyFont="1" applyFill="1"/>
    <xf numFmtId="0" fontId="8" fillId="3" borderId="0" xfId="0" applyFont="1" applyFill="1"/>
    <xf numFmtId="0" fontId="2" fillId="4" borderId="0" xfId="0" applyFont="1" applyFill="1" applyAlignment="1">
      <alignment horizontal="left"/>
    </xf>
    <xf numFmtId="0" fontId="3" fillId="4" borderId="0" xfId="0" applyFont="1" applyFill="1" applyAlignment="1">
      <alignment horizontal="left"/>
    </xf>
    <xf numFmtId="0" fontId="9" fillId="3" borderId="0" xfId="0" applyFont="1" applyFill="1"/>
    <xf numFmtId="0" fontId="10" fillId="3" borderId="0" xfId="0" applyFont="1" applyFill="1"/>
    <xf numFmtId="0" fontId="11" fillId="3" borderId="0" xfId="0" applyFont="1" applyFill="1"/>
    <xf numFmtId="0" fontId="12" fillId="3" borderId="0" xfId="0" applyFont="1" applyFill="1"/>
    <xf numFmtId="0" fontId="13" fillId="3" borderId="0" xfId="0" applyFont="1" applyFill="1"/>
    <xf numFmtId="0" fontId="14" fillId="3" borderId="0" xfId="0" applyFont="1" applyFill="1"/>
    <xf numFmtId="0" fontId="15" fillId="4" borderId="0" xfId="0" applyFont="1" applyFill="1" applyAlignment="1">
      <alignment horizontal="left"/>
    </xf>
    <xf numFmtId="0" fontId="16" fillId="3" borderId="0" xfId="0" applyFont="1" applyFill="1"/>
    <xf numFmtId="49" fontId="0" fillId="3" borderId="0" xfId="0" applyNumberFormat="1" applyFill="1"/>
    <xf numFmtId="0" fontId="17" fillId="3" borderId="0" xfId="0" applyFont="1" applyFill="1"/>
    <xf numFmtId="0" fontId="18" fillId="3" borderId="0" xfId="0" applyFont="1" applyFill="1"/>
    <xf numFmtId="0" fontId="19" fillId="3" borderId="0" xfId="0" applyFont="1" applyFill="1"/>
    <xf numFmtId="0" fontId="20" fillId="3" borderId="0" xfId="0" applyFont="1" applyFill="1"/>
    <xf numFmtId="0" fontId="18" fillId="3" borderId="0" xfId="1" applyFont="1" applyFill="1"/>
    <xf numFmtId="0" fontId="22" fillId="3" borderId="0" xfId="0" applyFont="1" applyFill="1"/>
    <xf numFmtId="0" fontId="0" fillId="0" borderId="0" xfId="0"/>
    <xf numFmtId="0" fontId="23" fillId="5" borderId="1" xfId="0" applyFont="1" applyFill="1" applyBorder="1" applyAlignment="1">
      <alignment vertical="top" wrapText="1" shrinkToFit="1"/>
    </xf>
    <xf numFmtId="0" fontId="0" fillId="0" borderId="0" xfId="0" applyAlignment="1">
      <alignment wrapText="1"/>
    </xf>
    <xf numFmtId="0" fontId="24" fillId="6" borderId="2" xfId="0" applyFont="1" applyFill="1" applyBorder="1" applyAlignment="1">
      <alignment horizontal="center" vertical="center" wrapText="1"/>
    </xf>
    <xf numFmtId="0" fontId="24" fillId="6" borderId="2" xfId="0" applyFont="1" applyFill="1" applyBorder="1" applyAlignment="1">
      <alignment horizontal="center" vertical="center"/>
    </xf>
    <xf numFmtId="0" fontId="24" fillId="6" borderId="3" xfId="0" applyFont="1" applyFill="1" applyBorder="1" applyAlignment="1">
      <alignment horizontal="center" vertical="center"/>
    </xf>
    <xf numFmtId="0" fontId="25" fillId="7" borderId="4" xfId="0" applyFont="1" applyFill="1" applyBorder="1" applyAlignment="1">
      <alignment vertical="top" wrapText="1" shrinkToFit="1"/>
    </xf>
    <xf numFmtId="0" fontId="25" fillId="8" borderId="0" xfId="0" applyFont="1" applyFill="1" applyAlignment="1">
      <alignment wrapText="1"/>
    </xf>
    <xf numFmtId="0" fontId="24" fillId="9" borderId="5" xfId="0" applyFont="1" applyFill="1" applyBorder="1" applyAlignment="1">
      <alignment horizontal="center" vertical="center"/>
    </xf>
    <xf numFmtId="0" fontId="24" fillId="10" borderId="2" xfId="0" applyFont="1" applyFill="1" applyBorder="1" applyAlignment="1">
      <alignment horizontal="center" vertical="center" wrapText="1"/>
    </xf>
    <xf numFmtId="0" fontId="24" fillId="10" borderId="2" xfId="0" applyFont="1" applyFill="1" applyBorder="1" applyAlignment="1">
      <alignment horizontal="center" vertical="center"/>
    </xf>
    <xf numFmtId="0" fontId="24" fillId="9" borderId="6" xfId="0" applyFont="1" applyFill="1" applyBorder="1" applyAlignment="1">
      <alignment horizontal="center" vertical="center"/>
    </xf>
    <xf numFmtId="0" fontId="24" fillId="9" borderId="7" xfId="0" applyFont="1" applyFill="1" applyBorder="1" applyAlignment="1">
      <alignment horizontal="center" vertical="center" wrapText="1"/>
    </xf>
    <xf numFmtId="0" fontId="24" fillId="10" borderId="8" xfId="0" applyFont="1" applyFill="1" applyBorder="1" applyAlignment="1">
      <alignment horizontal="center" vertical="center"/>
    </xf>
    <xf numFmtId="0" fontId="26" fillId="0" borderId="0" xfId="0" applyFont="1"/>
    <xf numFmtId="0" fontId="0" fillId="0" borderId="4" xfId="0" applyBorder="1"/>
    <xf numFmtId="0" fontId="0" fillId="11" borderId="4" xfId="0" applyFill="1" applyBorder="1" applyAlignment="1">
      <alignment horizontal="center" wrapText="1"/>
    </xf>
    <xf numFmtId="0" fontId="29" fillId="12" borderId="4" xfId="0" applyFont="1" applyFill="1" applyBorder="1"/>
    <xf numFmtId="3" fontId="0" fillId="0" borderId="4" xfId="0" applyNumberFormat="1" applyBorder="1"/>
    <xf numFmtId="3" fontId="0" fillId="11" borderId="4" xfId="0" applyNumberFormat="1" applyFill="1" applyBorder="1"/>
    <xf numFmtId="0" fontId="0" fillId="13" borderId="4" xfId="0" applyFill="1" applyBorder="1"/>
    <xf numFmtId="0" fontId="0" fillId="14" borderId="4" xfId="0" applyFill="1" applyBorder="1"/>
    <xf numFmtId="0" fontId="0" fillId="15" borderId="4" xfId="0" applyFill="1" applyBorder="1"/>
    <xf numFmtId="3" fontId="0" fillId="0" borderId="0" xfId="0" applyNumberFormat="1"/>
    <xf numFmtId="9" fontId="0" fillId="0" borderId="0" xfId="0" applyNumberFormat="1"/>
    <xf numFmtId="0" fontId="0" fillId="0" borderId="0" xfId="0" applyFill="1" applyBorder="1"/>
    <xf numFmtId="43" fontId="0" fillId="0" borderId="0" xfId="0" applyNumberFormat="1"/>
    <xf numFmtId="43" fontId="0" fillId="0" borderId="0" xfId="3" applyFont="1"/>
    <xf numFmtId="9" fontId="0" fillId="0" borderId="0" xfId="4" applyFont="1"/>
    <xf numFmtId="0" fontId="0" fillId="0" borderId="0" xfId="0" applyBorder="1"/>
    <xf numFmtId="9" fontId="0" fillId="16" borderId="4" xfId="0" applyNumberFormat="1" applyFill="1" applyBorder="1" applyAlignment="1">
      <alignment horizontal="center" vertical="center"/>
    </xf>
    <xf numFmtId="43" fontId="0" fillId="0" borderId="4" xfId="0" applyNumberFormat="1" applyBorder="1"/>
    <xf numFmtId="0" fontId="0" fillId="17" borderId="0" xfId="0" applyFill="1"/>
    <xf numFmtId="0" fontId="0" fillId="0" borderId="0" xfId="0" applyBorder="1" applyAlignment="1">
      <alignment horizontal="center" vertical="center" wrapText="1"/>
    </xf>
    <xf numFmtId="0" fontId="0" fillId="0" borderId="0" xfId="0" applyFill="1" applyBorder="1" applyAlignment="1">
      <alignment horizontal="center" wrapText="1"/>
    </xf>
    <xf numFmtId="0" fontId="0" fillId="0" borderId="0" xfId="0" applyBorder="1" applyAlignment="1">
      <alignment wrapText="1"/>
    </xf>
    <xf numFmtId="0" fontId="0" fillId="0" borderId="4" xfId="0" applyBorder="1" applyAlignment="1">
      <alignment horizontal="center" vertical="center" wrapText="1"/>
    </xf>
    <xf numFmtId="0" fontId="0" fillId="0" borderId="10" xfId="0" applyBorder="1" applyAlignment="1">
      <alignment wrapText="1"/>
    </xf>
    <xf numFmtId="0" fontId="0" fillId="0" borderId="4" xfId="0" applyBorder="1" applyAlignment="1">
      <alignment wrapText="1"/>
    </xf>
    <xf numFmtId="9" fontId="0" fillId="0" borderId="4" xfId="4" applyNumberFormat="1" applyFont="1" applyFill="1" applyBorder="1"/>
    <xf numFmtId="0" fontId="29" fillId="14" borderId="0" xfId="0" applyFont="1" applyFill="1"/>
    <xf numFmtId="0" fontId="0" fillId="0" borderId="4" xfId="0" applyFill="1" applyBorder="1" applyAlignment="1">
      <alignment horizontal="center" wrapText="1"/>
    </xf>
    <xf numFmtId="9" fontId="0" fillId="0" borderId="4" xfId="4" applyNumberFormat="1" applyFont="1" applyBorder="1"/>
    <xf numFmtId="0" fontId="0" fillId="13" borderId="0" xfId="0" applyFill="1"/>
    <xf numFmtId="9" fontId="0" fillId="0" borderId="0" xfId="4" applyNumberFormat="1" applyFont="1" applyBorder="1"/>
    <xf numFmtId="9" fontId="0" fillId="0" borderId="0" xfId="4" applyNumberFormat="1" applyFont="1" applyFill="1" applyBorder="1"/>
    <xf numFmtId="0" fontId="0" fillId="0" borderId="11" xfId="0" applyBorder="1"/>
    <xf numFmtId="0" fontId="0" fillId="0" borderId="12" xfId="0" applyBorder="1"/>
    <xf numFmtId="9" fontId="0" fillId="0" borderId="13" xfId="4" applyNumberFormat="1" applyFont="1" applyFill="1" applyBorder="1"/>
    <xf numFmtId="0" fontId="0" fillId="0" borderId="13" xfId="0" applyBorder="1"/>
    <xf numFmtId="0" fontId="29" fillId="18" borderId="0" xfId="0" applyFont="1" applyFill="1" applyBorder="1"/>
    <xf numFmtId="0" fontId="29" fillId="18" borderId="4" xfId="0" applyFont="1" applyFill="1" applyBorder="1"/>
    <xf numFmtId="0" fontId="24" fillId="9" borderId="15" xfId="0" applyFont="1" applyFill="1" applyBorder="1" applyAlignment="1">
      <alignment horizontal="center" vertical="center" wrapText="1"/>
    </xf>
    <xf numFmtId="0" fontId="24" fillId="9" borderId="15" xfId="0" applyFont="1" applyFill="1" applyBorder="1" applyAlignment="1">
      <alignment horizontal="center" vertical="center"/>
    </xf>
    <xf numFmtId="0" fontId="24" fillId="10" borderId="16" xfId="0" applyFont="1" applyFill="1" applyBorder="1" applyAlignment="1">
      <alignment horizontal="center" vertical="center" wrapText="1"/>
    </xf>
    <xf numFmtId="0" fontId="24" fillId="10" borderId="16" xfId="0" applyFont="1" applyFill="1" applyBorder="1" applyAlignment="1">
      <alignment horizontal="center" vertical="center"/>
    </xf>
    <xf numFmtId="0" fontId="0" fillId="0" borderId="9" xfId="0" applyBorder="1"/>
    <xf numFmtId="0" fontId="0" fillId="0" borderId="14" xfId="0" applyBorder="1"/>
    <xf numFmtId="0" fontId="0" fillId="0" borderId="9" xfId="0" applyFill="1" applyBorder="1"/>
    <xf numFmtId="0" fontId="0" fillId="0" borderId="4" xfId="0" applyBorder="1" applyAlignment="1">
      <alignment horizontal="center"/>
    </xf>
    <xf numFmtId="0" fontId="0" fillId="0" borderId="13" xfId="0" applyBorder="1" applyAlignment="1">
      <alignment horizontal="center" vertical="center"/>
    </xf>
    <xf numFmtId="0" fontId="0" fillId="0" borderId="4" xfId="0" applyBorder="1" applyAlignment="1">
      <alignment horizontal="center" vertical="center"/>
    </xf>
    <xf numFmtId="9" fontId="0" fillId="0" borderId="0" xfId="4" applyFont="1" applyFill="1"/>
    <xf numFmtId="0" fontId="0" fillId="0" borderId="0" xfId="0" applyFill="1"/>
    <xf numFmtId="9" fontId="27" fillId="20" borderId="4" xfId="4" applyNumberFormat="1" applyFont="1" applyFill="1" applyBorder="1"/>
    <xf numFmtId="9" fontId="27" fillId="20" borderId="10" xfId="4" applyNumberFormat="1" applyFont="1" applyFill="1" applyBorder="1"/>
    <xf numFmtId="0" fontId="0" fillId="0" borderId="14" xfId="0" applyFill="1" applyBorder="1"/>
    <xf numFmtId="0" fontId="0" fillId="19" borderId="0" xfId="0" applyFill="1"/>
    <xf numFmtId="0" fontId="0" fillId="0" borderId="14" xfId="0" applyBorder="1" applyAlignment="1">
      <alignment horizontal="center" vertical="center" wrapText="1"/>
    </xf>
    <xf numFmtId="0" fontId="0" fillId="0" borderId="0" xfId="0" applyBorder="1" applyAlignment="1">
      <alignment horizontal="center" vertical="center" wrapText="1"/>
    </xf>
    <xf numFmtId="0" fontId="0" fillId="15" borderId="4" xfId="0" applyFill="1" applyBorder="1" applyAlignment="1">
      <alignment horizontal="center" wrapText="1"/>
    </xf>
    <xf numFmtId="0" fontId="0" fillId="15" borderId="12" xfId="0" applyFill="1" applyBorder="1" applyAlignment="1">
      <alignment horizontal="center"/>
    </xf>
    <xf numFmtId="0" fontId="0" fillId="15" borderId="13" xfId="0" applyFill="1" applyBorder="1" applyAlignment="1">
      <alignment horizontal="center"/>
    </xf>
    <xf numFmtId="0" fontId="0" fillId="15" borderId="12" xfId="0" applyFill="1" applyBorder="1" applyAlignment="1">
      <alignment horizontal="center" wrapText="1"/>
    </xf>
    <xf numFmtId="0" fontId="0" fillId="15" borderId="13" xfId="0" applyFill="1" applyBorder="1" applyAlignment="1">
      <alignment horizontal="center" wrapText="1"/>
    </xf>
    <xf numFmtId="0" fontId="0" fillId="0" borderId="4" xfId="0" applyBorder="1" applyAlignment="1">
      <alignment horizontal="center"/>
    </xf>
    <xf numFmtId="0" fontId="0" fillId="0" borderId="10" xfId="0" applyBorder="1" applyAlignment="1">
      <alignment horizontal="center"/>
    </xf>
    <xf numFmtId="0" fontId="0" fillId="15" borderId="4" xfId="0" applyFill="1" applyBorder="1" applyAlignment="1">
      <alignment horizontal="center"/>
    </xf>
    <xf numFmtId="0" fontId="0" fillId="15" borderId="11" xfId="0" applyFill="1" applyBorder="1" applyAlignment="1">
      <alignment horizontal="center"/>
    </xf>
    <xf numFmtId="0" fontId="0" fillId="0" borderId="9" xfId="0" applyBorder="1" applyAlignment="1">
      <alignment horizontal="center" vertical="center"/>
    </xf>
    <xf numFmtId="0" fontId="0" fillId="0" borderId="0" xfId="0" applyAlignment="1">
      <alignment horizontal="center" wrapText="1"/>
    </xf>
    <xf numFmtId="0" fontId="0" fillId="0" borderId="9" xfId="0" applyBorder="1" applyAlignment="1">
      <alignment horizontal="center"/>
    </xf>
    <xf numFmtId="0" fontId="0" fillId="19" borderId="0" xfId="0" applyFill="1" applyAlignment="1">
      <alignment horizontal="center" wrapText="1"/>
    </xf>
    <xf numFmtId="0" fontId="26" fillId="0" borderId="0" xfId="0" applyFont="1" applyBorder="1" applyAlignment="1">
      <alignment horizontal="center"/>
    </xf>
    <xf numFmtId="0" fontId="0" fillId="0" borderId="4" xfId="0" applyBorder="1" applyAlignment="1">
      <alignment horizontal="right"/>
    </xf>
    <xf numFmtId="0" fontId="0" fillId="0" borderId="4" xfId="0" applyFill="1" applyBorder="1" applyAlignment="1">
      <alignment wrapText="1"/>
    </xf>
    <xf numFmtId="0" fontId="24" fillId="10" borderId="17" xfId="0" applyFont="1" applyFill="1" applyBorder="1" applyAlignment="1">
      <alignment horizontal="center" vertical="center" wrapText="1"/>
    </xf>
    <xf numFmtId="0" fontId="0" fillId="0" borderId="9" xfId="0" applyBorder="1" applyAlignment="1">
      <alignment wrapText="1"/>
    </xf>
    <xf numFmtId="0" fontId="0" fillId="0" borderId="14" xfId="0" applyBorder="1" applyAlignment="1">
      <alignment wrapText="1"/>
    </xf>
    <xf numFmtId="0" fontId="0" fillId="0" borderId="9" xfId="0" applyFill="1" applyBorder="1" applyAlignment="1">
      <alignment wrapText="1"/>
    </xf>
    <xf numFmtId="9" fontId="0" fillId="0" borderId="9" xfId="0" applyNumberFormat="1" applyBorder="1" applyAlignment="1">
      <alignment wrapText="1"/>
    </xf>
    <xf numFmtId="0" fontId="0" fillId="0" borderId="14" xfId="0" applyFill="1" applyBorder="1" applyAlignment="1">
      <alignment wrapText="1"/>
    </xf>
    <xf numFmtId="0" fontId="0" fillId="0" borderId="0" xfId="0" applyFill="1" applyBorder="1" applyAlignment="1">
      <alignment wrapText="1"/>
    </xf>
    <xf numFmtId="0" fontId="26" fillId="0" borderId="0" xfId="0" applyFont="1" applyAlignment="1"/>
    <xf numFmtId="9" fontId="27" fillId="21" borderId="0" xfId="4" applyFont="1" applyFill="1"/>
    <xf numFmtId="9" fontId="27" fillId="13" borderId="4" xfId="4" applyFont="1" applyFill="1" applyBorder="1"/>
    <xf numFmtId="9" fontId="27" fillId="13" borderId="4" xfId="4" applyNumberFormat="1" applyFont="1" applyFill="1" applyBorder="1"/>
    <xf numFmtId="9" fontId="0" fillId="0" borderId="0" xfId="4" applyNumberFormat="1" applyFont="1" applyFill="1"/>
    <xf numFmtId="9" fontId="29" fillId="0" borderId="4" xfId="4" applyNumberFormat="1" applyFont="1" applyFill="1" applyBorder="1"/>
    <xf numFmtId="9" fontId="27" fillId="14" borderId="4" xfId="4" applyFont="1" applyFill="1" applyBorder="1"/>
    <xf numFmtId="9" fontId="27" fillId="14" borderId="0" xfId="4" applyFont="1" applyFill="1"/>
    <xf numFmtId="0" fontId="0" fillId="0" borderId="9" xfId="0" applyBorder="1" applyAlignment="1">
      <alignment horizontal="right"/>
    </xf>
    <xf numFmtId="0" fontId="0" fillId="0" borderId="9" xfId="0" applyBorder="1" applyAlignment="1"/>
    <xf numFmtId="0" fontId="0" fillId="16" borderId="0" xfId="0" applyFill="1"/>
    <xf numFmtId="0" fontId="30" fillId="8" borderId="0" xfId="0" applyFont="1" applyFill="1" applyAlignment="1">
      <alignment wrapText="1"/>
    </xf>
    <xf numFmtId="0" fontId="12" fillId="16" borderId="0" xfId="0" applyFont="1" applyFill="1" applyAlignment="1">
      <alignment wrapText="1"/>
    </xf>
    <xf numFmtId="0" fontId="0" fillId="16" borderId="0" xfId="0" applyFill="1" applyBorder="1"/>
    <xf numFmtId="0" fontId="0" fillId="16" borderId="0" xfId="0" applyFill="1" applyAlignment="1">
      <alignment wrapText="1"/>
    </xf>
    <xf numFmtId="0" fontId="0" fillId="2" borderId="0" xfId="0" applyFill="1" applyAlignment="1">
      <alignment wrapText="1"/>
    </xf>
    <xf numFmtId="0" fontId="0" fillId="16" borderId="0" xfId="0" applyFill="1" applyAlignment="1">
      <alignment vertical="top" wrapText="1"/>
    </xf>
  </cellXfs>
  <cellStyles count="5">
    <cellStyle name="Lien hypertexte" xfId="1" builtinId="8"/>
    <cellStyle name="Milliers" xfId="3" builtinId="3"/>
    <cellStyle name="Normal" xfId="0" builtinId="0"/>
    <cellStyle name="Normal 3 2" xfId="2"/>
    <cellStyle name="Pourcentage" xfId="4" builtinId="5"/>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2</xdr:row>
      <xdr:rowOff>0</xdr:rowOff>
    </xdr:from>
    <xdr:to>
      <xdr:col>26</xdr:col>
      <xdr:colOff>309488</xdr:colOff>
      <xdr:row>7</xdr:row>
      <xdr:rowOff>1035858</xdr:rowOff>
    </xdr:to>
    <xdr:pic>
      <xdr:nvPicPr>
        <xdr:cNvPr id="2" name="Image 1"/>
        <xdr:cNvPicPr>
          <a:picLocks noChangeAspect="1"/>
        </xdr:cNvPicPr>
      </xdr:nvPicPr>
      <xdr:blipFill>
        <a:blip xmlns:r="http://schemas.openxmlformats.org/officeDocument/2006/relationships" r:embed="rId1"/>
        <a:stretch>
          <a:fillRect/>
        </a:stretch>
      </xdr:blipFill>
      <xdr:spPr>
        <a:xfrm>
          <a:off x="13906500" y="853440"/>
          <a:ext cx="8219048" cy="36952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481965</xdr:colOff>
      <xdr:row>37</xdr:row>
      <xdr:rowOff>160020</xdr:rowOff>
    </xdr:to>
    <xdr:pic>
      <xdr:nvPicPr>
        <xdr:cNvPr id="3" name="Image 2"/>
        <xdr:cNvPicPr>
          <a:picLocks noChangeAspect="1"/>
        </xdr:cNvPicPr>
      </xdr:nvPicPr>
      <xdr:blipFill>
        <a:blip xmlns:r="http://schemas.openxmlformats.org/officeDocument/2006/relationships" r:embed="rId1"/>
        <a:stretch>
          <a:fillRect/>
        </a:stretch>
      </xdr:blipFill>
      <xdr:spPr>
        <a:xfrm>
          <a:off x="0" y="182880"/>
          <a:ext cx="9991725" cy="67437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8"/>
  <sheetViews>
    <sheetView workbookViewId="0">
      <selection activeCell="N10" sqref="N10"/>
    </sheetView>
  </sheetViews>
  <sheetFormatPr baseColWidth="10" defaultColWidth="9.109375" defaultRowHeight="14.4" x14ac:dyDescent="0.3"/>
  <cols>
    <col min="1" max="1" width="12.33203125" style="5" customWidth="1"/>
    <col min="2" max="2" width="16.5546875" style="5" customWidth="1"/>
    <col min="3" max="1024" width="9.109375" style="5" customWidth="1"/>
  </cols>
  <sheetData>
    <row r="1" spans="1:21" s="2" customFormat="1" ht="16.2" customHeight="1" x14ac:dyDescent="0.3">
      <c r="A1" s="1" t="s">
        <v>0</v>
      </c>
    </row>
    <row r="2" spans="1:21" ht="13.95" customHeight="1" x14ac:dyDescent="0.35">
      <c r="A2" s="3"/>
      <c r="B2" s="4"/>
      <c r="J2" s="6"/>
      <c r="P2" s="6"/>
      <c r="Q2" s="6"/>
      <c r="R2" s="6"/>
      <c r="S2" s="6"/>
      <c r="T2" s="6"/>
      <c r="U2" s="6"/>
    </row>
    <row r="3" spans="1:21" ht="13.95" customHeight="1" x14ac:dyDescent="0.35">
      <c r="A3" s="3" t="s">
        <v>1</v>
      </c>
      <c r="B3" s="4"/>
      <c r="J3" s="6"/>
      <c r="P3" s="6"/>
      <c r="Q3" s="6"/>
      <c r="R3" s="6"/>
      <c r="S3" s="6"/>
      <c r="U3" s="6"/>
    </row>
    <row r="4" spans="1:21" ht="13.95" customHeight="1" x14ac:dyDescent="0.35">
      <c r="A4" s="3" t="s">
        <v>2</v>
      </c>
      <c r="B4" s="4"/>
      <c r="J4" s="6"/>
      <c r="P4" s="6"/>
      <c r="Q4" s="6"/>
      <c r="R4" s="6"/>
      <c r="S4" s="6"/>
      <c r="U4" s="6"/>
    </row>
    <row r="5" spans="1:21" ht="13.95" customHeight="1" x14ac:dyDescent="0.35">
      <c r="A5" s="3" t="s">
        <v>3</v>
      </c>
      <c r="B5" s="4"/>
      <c r="J5" s="6"/>
      <c r="P5" s="6"/>
      <c r="Q5" s="6"/>
      <c r="R5" s="6"/>
      <c r="S5" s="6"/>
      <c r="U5" s="6"/>
    </row>
    <row r="6" spans="1:21" ht="13.95" customHeight="1" x14ac:dyDescent="0.3">
      <c r="A6" s="3" t="s">
        <v>4</v>
      </c>
      <c r="B6" s="7"/>
      <c r="J6" s="6"/>
      <c r="P6" s="6"/>
      <c r="Q6" s="6"/>
      <c r="R6" s="6"/>
      <c r="S6" s="6"/>
      <c r="U6" s="6"/>
    </row>
    <row r="7" spans="1:21" x14ac:dyDescent="0.3">
      <c r="J7" s="6"/>
      <c r="N7" s="8"/>
      <c r="P7" s="6"/>
      <c r="Q7" s="6"/>
      <c r="R7" s="6"/>
      <c r="S7" s="6"/>
      <c r="T7" s="6"/>
      <c r="U7" s="6"/>
    </row>
    <row r="8" spans="1:21" s="10" customFormat="1" ht="13.95" customHeight="1" x14ac:dyDescent="0.3">
      <c r="A8" s="9" t="s">
        <v>5</v>
      </c>
    </row>
    <row r="9" spans="1:21" x14ac:dyDescent="0.3">
      <c r="B9" s="11"/>
      <c r="C9" s="11"/>
      <c r="D9" s="11"/>
      <c r="E9" s="11"/>
      <c r="F9" s="11"/>
      <c r="G9" s="11"/>
      <c r="H9" s="11"/>
      <c r="N9" s="8"/>
      <c r="P9" s="6"/>
      <c r="Q9" s="6"/>
      <c r="R9" s="6"/>
      <c r="S9" s="6"/>
      <c r="T9" s="6"/>
      <c r="U9" s="6"/>
    </row>
    <row r="10" spans="1:21" ht="14.85" customHeight="1" x14ac:dyDescent="0.3">
      <c r="A10" s="11" t="s">
        <v>6</v>
      </c>
      <c r="N10" s="8"/>
      <c r="P10" s="6"/>
      <c r="Q10" s="6"/>
      <c r="R10" s="6"/>
      <c r="S10" s="6"/>
      <c r="T10" s="6"/>
      <c r="U10" s="6"/>
    </row>
    <row r="11" spans="1:21" ht="13.95" customHeight="1" x14ac:dyDescent="0.3">
      <c r="P11" s="6"/>
      <c r="Q11" s="6"/>
      <c r="R11" s="6"/>
      <c r="S11" s="6"/>
      <c r="T11" s="6"/>
      <c r="U11" s="6"/>
    </row>
    <row r="12" spans="1:21" ht="13.95" customHeight="1" x14ac:dyDescent="0.3">
      <c r="A12" s="11" t="s">
        <v>7</v>
      </c>
    </row>
    <row r="13" spans="1:21" ht="13.95" customHeight="1" x14ac:dyDescent="0.3"/>
    <row r="14" spans="1:21" ht="13.95" customHeight="1" x14ac:dyDescent="0.3">
      <c r="A14" s="12" t="s">
        <v>8</v>
      </c>
      <c r="B14" s="7"/>
    </row>
    <row r="15" spans="1:21" ht="15.6" customHeight="1" x14ac:dyDescent="0.3">
      <c r="A15" s="3" t="s">
        <v>9</v>
      </c>
      <c r="B15" s="11"/>
      <c r="C15" s="11"/>
      <c r="D15" s="11"/>
      <c r="E15" s="11"/>
      <c r="F15" s="11"/>
    </row>
    <row r="16" spans="1:21" s="13" customFormat="1" ht="13.95" customHeight="1" x14ac:dyDescent="0.3">
      <c r="A16" s="3" t="s">
        <v>10</v>
      </c>
      <c r="B16" s="5"/>
      <c r="C16" s="5"/>
      <c r="D16" s="5"/>
      <c r="E16" s="5"/>
      <c r="F16" s="5"/>
      <c r="G16" s="5"/>
      <c r="H16" s="5"/>
      <c r="I16" s="5"/>
      <c r="J16" s="5"/>
    </row>
    <row r="17" spans="1:10" ht="15.6" customHeight="1" x14ac:dyDescent="0.3">
      <c r="A17" s="3" t="s">
        <v>11</v>
      </c>
      <c r="B17" s="13"/>
      <c r="C17" s="13"/>
      <c r="D17" s="13"/>
      <c r="E17" s="13"/>
      <c r="F17" s="13"/>
      <c r="G17" s="13"/>
      <c r="H17" s="13"/>
      <c r="I17" s="13"/>
      <c r="J17" s="13"/>
    </row>
    <row r="18" spans="1:10" ht="13.95" customHeight="1" x14ac:dyDescent="0.3">
      <c r="A18" s="3" t="s">
        <v>12</v>
      </c>
    </row>
    <row r="19" spans="1:10" ht="13.95" customHeight="1" x14ac:dyDescent="0.3">
      <c r="A19" s="8"/>
      <c r="B19" s="14"/>
    </row>
    <row r="20" spans="1:10" ht="15.6" customHeight="1" x14ac:dyDescent="0.3">
      <c r="A20" s="15" t="s">
        <v>13</v>
      </c>
    </row>
    <row r="21" spans="1:10" ht="13.95" customHeight="1" x14ac:dyDescent="0.3">
      <c r="A21" s="3" t="s">
        <v>14</v>
      </c>
    </row>
    <row r="22" spans="1:10" ht="13.95" customHeight="1" x14ac:dyDescent="0.3">
      <c r="A22" s="3" t="s">
        <v>15</v>
      </c>
    </row>
    <row r="23" spans="1:10" ht="13.95" customHeight="1" x14ac:dyDescent="0.3">
      <c r="A23" s="3" t="s">
        <v>16</v>
      </c>
    </row>
    <row r="24" spans="1:10" ht="15.6" customHeight="1" x14ac:dyDescent="0.3">
      <c r="A24" s="15" t="s">
        <v>17</v>
      </c>
    </row>
    <row r="25" spans="1:10" ht="13.95" customHeight="1" x14ac:dyDescent="0.3">
      <c r="A25" s="15" t="s">
        <v>18</v>
      </c>
    </row>
    <row r="26" spans="1:10" s="10" customFormat="1" ht="13.95" customHeight="1" x14ac:dyDescent="0.2"/>
    <row r="27" spans="1:10" ht="13.95" customHeight="1" x14ac:dyDescent="0.3">
      <c r="A27" s="16" t="s">
        <v>19</v>
      </c>
    </row>
    <row r="28" spans="1:10" ht="13.95" customHeight="1" x14ac:dyDescent="0.3">
      <c r="A28" s="3" t="s">
        <v>20</v>
      </c>
    </row>
    <row r="29" spans="1:10" ht="13.95" customHeight="1" x14ac:dyDescent="0.3">
      <c r="A29" s="3" t="s">
        <v>21</v>
      </c>
      <c r="B29" s="7"/>
    </row>
    <row r="30" spans="1:10" ht="13.95" customHeight="1" x14ac:dyDescent="0.3">
      <c r="A30" s="3" t="s">
        <v>22</v>
      </c>
    </row>
    <row r="31" spans="1:10" ht="13.95" customHeight="1" x14ac:dyDescent="0.3">
      <c r="A31" s="3" t="s">
        <v>23</v>
      </c>
    </row>
    <row r="32" spans="1:10" s="10" customFormat="1" ht="13.95" customHeight="1" x14ac:dyDescent="0.3">
      <c r="A32" s="17"/>
    </row>
    <row r="33" spans="1:10" ht="13.95" customHeight="1" x14ac:dyDescent="0.3">
      <c r="A33" s="18" t="s">
        <v>24</v>
      </c>
      <c r="B33" s="13"/>
    </row>
    <row r="34" spans="1:10" ht="13.95" customHeight="1" x14ac:dyDescent="0.3">
      <c r="A34" s="10"/>
      <c r="B34" s="7"/>
      <c r="J34" s="19"/>
    </row>
    <row r="35" spans="1:10" ht="13.95" customHeight="1" x14ac:dyDescent="0.3">
      <c r="A35" s="9" t="s">
        <v>25</v>
      </c>
      <c r="B35" s="14"/>
      <c r="J35" s="19"/>
    </row>
    <row r="36" spans="1:10" ht="13.95" customHeight="1" x14ac:dyDescent="0.3">
      <c r="B36" s="8"/>
      <c r="J36" s="19"/>
    </row>
    <row r="37" spans="1:10" ht="13.95" customHeight="1" x14ac:dyDescent="0.3">
      <c r="A37" s="3" t="s">
        <v>26</v>
      </c>
      <c r="J37" s="19"/>
    </row>
    <row r="38" spans="1:10" ht="13.95" customHeight="1" x14ac:dyDescent="0.3">
      <c r="A38" s="3" t="s">
        <v>27</v>
      </c>
      <c r="B38" s="7"/>
      <c r="J38" s="19"/>
    </row>
    <row r="39" spans="1:10" ht="13.95" customHeight="1" x14ac:dyDescent="0.3">
      <c r="A39" s="3" t="s">
        <v>28</v>
      </c>
      <c r="J39" s="19"/>
    </row>
    <row r="40" spans="1:10" ht="13.95" customHeight="1" x14ac:dyDescent="0.3">
      <c r="A40" s="20"/>
      <c r="F40" s="8"/>
      <c r="J40" s="19"/>
    </row>
    <row r="41" spans="1:10" ht="13.95" customHeight="1" x14ac:dyDescent="0.3">
      <c r="A41" s="9" t="s">
        <v>29</v>
      </c>
      <c r="F41" s="8"/>
    </row>
    <row r="42" spans="1:10" ht="15.6" customHeight="1" x14ac:dyDescent="0.3">
      <c r="A42" s="3"/>
    </row>
    <row r="43" spans="1:10" ht="14.85" customHeight="1" x14ac:dyDescent="0.3">
      <c r="A43" s="3" t="s">
        <v>30</v>
      </c>
    </row>
    <row r="44" spans="1:10" ht="14.85" customHeight="1" x14ac:dyDescent="0.3">
      <c r="A44" s="3"/>
    </row>
    <row r="45" spans="1:10" ht="15.6" customHeight="1" x14ac:dyDescent="0.3">
      <c r="A45" s="21" t="s">
        <v>31</v>
      </c>
    </row>
    <row r="46" spans="1:10" ht="13.95" customHeight="1" x14ac:dyDescent="0.3">
      <c r="A46" s="22" t="s">
        <v>32</v>
      </c>
    </row>
    <row r="47" spans="1:10" ht="13.95" customHeight="1" x14ac:dyDescent="0.3">
      <c r="A47" s="3"/>
    </row>
    <row r="48" spans="1:10" ht="15.6" customHeight="1" x14ac:dyDescent="0.3">
      <c r="A48" s="21" t="s">
        <v>33</v>
      </c>
    </row>
    <row r="49" spans="1:7" ht="13.95" customHeight="1" x14ac:dyDescent="0.3">
      <c r="A49" s="3" t="s">
        <v>34</v>
      </c>
    </row>
    <row r="50" spans="1:7" ht="13.95" customHeight="1" x14ac:dyDescent="0.3">
      <c r="A50" s="3"/>
    </row>
    <row r="51" spans="1:7" ht="13.95" customHeight="1" x14ac:dyDescent="0.3">
      <c r="A51" s="21" t="s">
        <v>35</v>
      </c>
      <c r="G51" s="8"/>
    </row>
    <row r="52" spans="1:7" ht="13.95" customHeight="1" x14ac:dyDescent="0.3">
      <c r="A52" s="3" t="s">
        <v>36</v>
      </c>
    </row>
    <row r="53" spans="1:7" ht="13.95" customHeight="1" x14ac:dyDescent="0.3">
      <c r="A53" s="3"/>
      <c r="G53" s="8"/>
    </row>
    <row r="54" spans="1:7" ht="15.6" customHeight="1" x14ac:dyDescent="0.3">
      <c r="A54" s="23" t="s">
        <v>37</v>
      </c>
    </row>
    <row r="55" spans="1:7" ht="13.95" customHeight="1" x14ac:dyDescent="0.3">
      <c r="A55" s="3"/>
    </row>
    <row r="56" spans="1:7" ht="15.6" customHeight="1" x14ac:dyDescent="0.3">
      <c r="A56" s="21" t="s">
        <v>38</v>
      </c>
    </row>
    <row r="57" spans="1:7" ht="13.95" customHeight="1" x14ac:dyDescent="0.3">
      <c r="A57" s="22" t="s">
        <v>39</v>
      </c>
    </row>
    <row r="58" spans="1:7" ht="13.95" customHeight="1" x14ac:dyDescent="0.3">
      <c r="A58" s="3" t="s">
        <v>40</v>
      </c>
    </row>
    <row r="59" spans="1:7" ht="13.95" customHeight="1" x14ac:dyDescent="0.3">
      <c r="A59" s="3" t="s">
        <v>41</v>
      </c>
    </row>
    <row r="60" spans="1:7" ht="13.95" customHeight="1" x14ac:dyDescent="0.3">
      <c r="A60" s="3" t="s">
        <v>42</v>
      </c>
    </row>
    <row r="61" spans="1:7" ht="15.6" customHeight="1" x14ac:dyDescent="0.3">
      <c r="A61" s="24" t="s">
        <v>43</v>
      </c>
    </row>
    <row r="62" spans="1:7" ht="13.95" customHeight="1" x14ac:dyDescent="0.3">
      <c r="A62" s="3"/>
    </row>
    <row r="63" spans="1:7" ht="15.6" customHeight="1" x14ac:dyDescent="0.3">
      <c r="A63" s="25" t="s">
        <v>44</v>
      </c>
    </row>
    <row r="64" spans="1:7" ht="13.95" customHeight="1" x14ac:dyDescent="0.3">
      <c r="A64" s="3" t="s">
        <v>45</v>
      </c>
    </row>
    <row r="65" spans="1:1" ht="13.95" customHeight="1" x14ac:dyDescent="0.3">
      <c r="A65" s="3"/>
    </row>
    <row r="66" spans="1:1" ht="13.95" customHeight="1" x14ac:dyDescent="0.3">
      <c r="A66" s="21"/>
    </row>
    <row r="67" spans="1:1" ht="13.95" customHeight="1" x14ac:dyDescent="0.3">
      <c r="A67" s="22"/>
    </row>
    <row r="68" spans="1:1" ht="13.95" customHeight="1" x14ac:dyDescent="0.3">
      <c r="A68" s="3"/>
    </row>
    <row r="69" spans="1:1" ht="13.95" customHeight="1" x14ac:dyDescent="0.3">
      <c r="A69" s="21" t="s">
        <v>46</v>
      </c>
    </row>
    <row r="70" spans="1:1" ht="15.6" customHeight="1" x14ac:dyDescent="0.3">
      <c r="A70" s="22" t="s">
        <v>39</v>
      </c>
    </row>
    <row r="71" spans="1:1" ht="13.95" customHeight="1" x14ac:dyDescent="0.3">
      <c r="A71" s="3" t="s">
        <v>47</v>
      </c>
    </row>
    <row r="72" spans="1:1" ht="15.6" customHeight="1" x14ac:dyDescent="0.3">
      <c r="A72" s="3" t="s">
        <v>48</v>
      </c>
    </row>
    <row r="73" spans="1:1" ht="13.95" customHeight="1" x14ac:dyDescent="0.3">
      <c r="A73" s="3" t="s">
        <v>42</v>
      </c>
    </row>
    <row r="74" spans="1:1" ht="13.95" customHeight="1" x14ac:dyDescent="0.3">
      <c r="A74" s="24" t="s">
        <v>43</v>
      </c>
    </row>
    <row r="75" spans="1:1" ht="13.95" customHeight="1" x14ac:dyDescent="0.3">
      <c r="A75" s="3"/>
    </row>
    <row r="76" spans="1:1" ht="13.95" customHeight="1" x14ac:dyDescent="0.3">
      <c r="A76" s="25" t="s">
        <v>44</v>
      </c>
    </row>
    <row r="77" spans="1:1" ht="13.95" customHeight="1" x14ac:dyDescent="0.3">
      <c r="A77" s="3" t="s">
        <v>45</v>
      </c>
    </row>
    <row r="78" spans="1:1" ht="15.6" customHeight="1" x14ac:dyDescent="0.3">
      <c r="A78" s="3"/>
    </row>
    <row r="79" spans="1:1" ht="13.95" customHeight="1" x14ac:dyDescent="0.3">
      <c r="A79" s="3"/>
    </row>
    <row r="80" spans="1:1" ht="13.95" customHeight="1" x14ac:dyDescent="0.3">
      <c r="A80" s="3"/>
    </row>
    <row r="81" spans="1:1" ht="13.95" customHeight="1" x14ac:dyDescent="0.3">
      <c r="A81" s="3"/>
    </row>
    <row r="82" spans="1:1" ht="13.95" customHeight="1" x14ac:dyDescent="0.3">
      <c r="A82" s="21" t="s">
        <v>49</v>
      </c>
    </row>
    <row r="83" spans="1:1" ht="13.95" customHeight="1" x14ac:dyDescent="0.3">
      <c r="A83" s="22" t="s">
        <v>39</v>
      </c>
    </row>
    <row r="84" spans="1:1" ht="13.95" customHeight="1" x14ac:dyDescent="0.3">
      <c r="A84" s="3" t="s">
        <v>50</v>
      </c>
    </row>
    <row r="85" spans="1:1" ht="15.6" customHeight="1" x14ac:dyDescent="0.3">
      <c r="A85" s="3" t="s">
        <v>51</v>
      </c>
    </row>
    <row r="86" spans="1:1" ht="13.95" customHeight="1" x14ac:dyDescent="0.3">
      <c r="A86" s="3" t="s">
        <v>42</v>
      </c>
    </row>
    <row r="87" spans="1:1" ht="15.6" customHeight="1" x14ac:dyDescent="0.3">
      <c r="A87" s="24" t="s">
        <v>43</v>
      </c>
    </row>
    <row r="88" spans="1:1" ht="13.95" customHeight="1" x14ac:dyDescent="0.3">
      <c r="A88" s="3"/>
    </row>
    <row r="89" spans="1:1" ht="13.95" customHeight="1" x14ac:dyDescent="0.3">
      <c r="A89" s="25" t="s">
        <v>44</v>
      </c>
    </row>
    <row r="90" spans="1:1" ht="15.6" customHeight="1" x14ac:dyDescent="0.3">
      <c r="A90" s="3" t="s">
        <v>45</v>
      </c>
    </row>
    <row r="91" spans="1:1" ht="13.95" customHeight="1" x14ac:dyDescent="0.3">
      <c r="A91" s="3"/>
    </row>
    <row r="92" spans="1:1" ht="15.6" customHeight="1" x14ac:dyDescent="0.3">
      <c r="A92" s="3"/>
    </row>
    <row r="93" spans="1:1" ht="13.95" customHeight="1" x14ac:dyDescent="0.3">
      <c r="A93" s="3"/>
    </row>
    <row r="94" spans="1:1" ht="13.95" customHeight="1" x14ac:dyDescent="0.3">
      <c r="A94" s="3"/>
    </row>
    <row r="95" spans="1:1" ht="15.6" customHeight="1" x14ac:dyDescent="0.3">
      <c r="A95" s="3"/>
    </row>
    <row r="96" spans="1:1" ht="13.95" customHeight="1" x14ac:dyDescent="0.3">
      <c r="A96" s="3"/>
    </row>
    <row r="97" spans="1:1" ht="15.6" customHeight="1" x14ac:dyDescent="0.3">
      <c r="A97" s="3"/>
    </row>
    <row r="98" spans="1:1" ht="13.95" customHeight="1" x14ac:dyDescent="0.3">
      <c r="A98" s="3"/>
    </row>
    <row r="99" spans="1:1" ht="13.95" customHeight="1" x14ac:dyDescent="0.3">
      <c r="A99" s="3"/>
    </row>
    <row r="100" spans="1:1" ht="13.95" customHeight="1" x14ac:dyDescent="0.3">
      <c r="A100" s="3"/>
    </row>
    <row r="101" spans="1:1" ht="13.95" customHeight="1" x14ac:dyDescent="0.3"/>
    <row r="103" spans="1:1" ht="13.95" customHeight="1" x14ac:dyDescent="0.3"/>
    <row r="104" spans="1:1" ht="13.95" customHeight="1" x14ac:dyDescent="0.3"/>
    <row r="105" spans="1:1" ht="13.95" customHeight="1" x14ac:dyDescent="0.3"/>
    <row r="106" spans="1:1" ht="13.95" customHeight="1" x14ac:dyDescent="0.3"/>
    <row r="107" spans="1:1" ht="13.95" customHeight="1" x14ac:dyDescent="0.3"/>
    <row r="108" spans="1:1" ht="13.95" customHeight="1"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S20"/>
  <sheetViews>
    <sheetView topLeftCell="I4" workbookViewId="0">
      <selection activeCell="R16" sqref="R16"/>
    </sheetView>
  </sheetViews>
  <sheetFormatPr baseColWidth="10" defaultRowHeight="14.4" x14ac:dyDescent="0.3"/>
  <cols>
    <col min="1" max="1" width="20.5546875" style="26" customWidth="1"/>
    <col min="2" max="2" width="11.5546875" style="26"/>
    <col min="3" max="3" width="10.109375" style="26" customWidth="1"/>
    <col min="4" max="9" width="11.5546875" style="26"/>
    <col min="10" max="10" width="16.88671875" style="26" customWidth="1"/>
    <col min="11" max="12" width="11.5546875" style="26"/>
    <col min="13" max="13" width="16.5546875" style="26" customWidth="1"/>
    <col min="14" max="16" width="11.5546875" style="26"/>
    <col min="17" max="17" width="11.33203125" style="26" customWidth="1"/>
    <col min="18" max="16384" width="11.5546875" style="26"/>
  </cols>
  <sheetData>
    <row r="1" spans="1:19" ht="28.8" customHeight="1" x14ac:dyDescent="0.3">
      <c r="G1" s="94" t="s">
        <v>190</v>
      </c>
      <c r="H1" s="94"/>
      <c r="I1" s="94"/>
      <c r="J1" s="94"/>
      <c r="K1" s="94"/>
      <c r="L1" s="94"/>
      <c r="M1" s="95"/>
      <c r="N1" s="95"/>
      <c r="Q1" s="119" t="s">
        <v>264</v>
      </c>
    </row>
    <row r="2" spans="1:19" ht="38.4" customHeight="1" x14ac:dyDescent="0.3">
      <c r="B2" s="96" t="s">
        <v>87</v>
      </c>
      <c r="C2" s="96"/>
      <c r="D2" s="96" t="s">
        <v>185</v>
      </c>
      <c r="E2" s="96"/>
      <c r="F2" s="96"/>
      <c r="G2" s="97" t="s">
        <v>184</v>
      </c>
      <c r="H2" s="98"/>
      <c r="I2" s="98"/>
      <c r="J2" s="99" t="s">
        <v>189</v>
      </c>
      <c r="K2" s="100"/>
      <c r="L2" s="100"/>
      <c r="M2" s="96" t="s">
        <v>188</v>
      </c>
      <c r="N2" s="96"/>
      <c r="O2" s="96"/>
    </row>
    <row r="3" spans="1:19" ht="71.400000000000006" customHeight="1" x14ac:dyDescent="0.3">
      <c r="A3" s="28" t="s">
        <v>187</v>
      </c>
      <c r="B3" s="64" t="s">
        <v>168</v>
      </c>
      <c r="C3" s="64" t="s">
        <v>167</v>
      </c>
      <c r="D3" s="64" t="s">
        <v>164</v>
      </c>
      <c r="E3" s="64" t="s">
        <v>163</v>
      </c>
      <c r="F3" s="64" t="s">
        <v>166</v>
      </c>
      <c r="G3" s="63" t="s">
        <v>164</v>
      </c>
      <c r="H3" s="63" t="s">
        <v>163</v>
      </c>
      <c r="I3" s="62" t="s">
        <v>176</v>
      </c>
      <c r="J3" s="64" t="s">
        <v>164</v>
      </c>
      <c r="K3" s="64" t="s">
        <v>163</v>
      </c>
      <c r="L3" s="62" t="s">
        <v>176</v>
      </c>
      <c r="M3" s="64" t="s">
        <v>164</v>
      </c>
      <c r="N3" s="64" t="s">
        <v>163</v>
      </c>
      <c r="O3" s="62" t="s">
        <v>176</v>
      </c>
    </row>
    <row r="4" spans="1:19" x14ac:dyDescent="0.3">
      <c r="B4" s="101" t="s">
        <v>175</v>
      </c>
      <c r="C4" s="101"/>
      <c r="D4" s="101" t="s">
        <v>175</v>
      </c>
      <c r="E4" s="101"/>
      <c r="F4" s="85" t="s">
        <v>172</v>
      </c>
      <c r="G4" s="101" t="s">
        <v>174</v>
      </c>
      <c r="H4" s="101"/>
      <c r="I4" s="86"/>
      <c r="J4" s="101" t="s">
        <v>173</v>
      </c>
      <c r="K4" s="101"/>
      <c r="L4" s="86"/>
      <c r="M4" s="102" t="s">
        <v>173</v>
      </c>
      <c r="N4" s="102"/>
      <c r="O4" s="87"/>
    </row>
    <row r="5" spans="1:19" x14ac:dyDescent="0.3">
      <c r="A5" s="77" t="s">
        <v>186</v>
      </c>
      <c r="B5" s="41">
        <v>39306</v>
      </c>
      <c r="C5" s="41">
        <v>39539</v>
      </c>
      <c r="D5" s="41">
        <v>2623</v>
      </c>
      <c r="E5" s="41">
        <v>2914</v>
      </c>
      <c r="F5" s="68">
        <f>(D5+E5)/(B5+C5)</f>
        <v>7.0226393556978878E-2</v>
      </c>
      <c r="G5" s="41">
        <v>1390</v>
      </c>
      <c r="H5" s="41">
        <v>1545</v>
      </c>
      <c r="I5" s="90">
        <f>(G5+H5)/(D5+E5)</f>
        <v>0.53007043525374753</v>
      </c>
      <c r="J5" s="41">
        <v>186</v>
      </c>
      <c r="K5" s="41">
        <v>206</v>
      </c>
      <c r="L5" s="90">
        <f>(J5+K5)/(D5+E5)</f>
        <v>7.0796460176991149E-2</v>
      </c>
      <c r="M5" s="41">
        <v>1142</v>
      </c>
      <c r="N5" s="41">
        <v>1200</v>
      </c>
      <c r="O5" s="91">
        <f>(M5+N5)/(D5+E5)</f>
        <v>0.42297272891457466</v>
      </c>
    </row>
    <row r="6" spans="1:19" x14ac:dyDescent="0.3">
      <c r="A6" s="76"/>
      <c r="B6" s="41"/>
      <c r="C6" s="41"/>
      <c r="D6" s="41"/>
      <c r="E6" s="41"/>
      <c r="F6" s="68"/>
      <c r="G6" s="41"/>
      <c r="H6" s="41"/>
      <c r="I6" s="65"/>
      <c r="J6" s="73"/>
      <c r="K6" s="75"/>
      <c r="L6" s="74"/>
      <c r="M6" s="73"/>
      <c r="N6" s="72"/>
      <c r="O6" s="71"/>
    </row>
    <row r="7" spans="1:19" ht="94.8" customHeight="1" x14ac:dyDescent="0.3">
      <c r="A7" s="55"/>
      <c r="B7" s="96" t="s">
        <v>87</v>
      </c>
      <c r="C7" s="96"/>
      <c r="D7" s="96" t="s">
        <v>185</v>
      </c>
      <c r="E7" s="96"/>
      <c r="F7" s="96"/>
      <c r="G7" s="103" t="s">
        <v>184</v>
      </c>
      <c r="H7" s="103"/>
      <c r="I7" s="103"/>
      <c r="J7" s="97" t="s">
        <v>183</v>
      </c>
      <c r="K7" s="98"/>
      <c r="L7" s="98"/>
      <c r="M7" s="97" t="s">
        <v>274</v>
      </c>
      <c r="N7" s="104"/>
      <c r="O7" s="70"/>
    </row>
    <row r="8" spans="1:19" ht="94.8" customHeight="1" x14ac:dyDescent="0.3">
      <c r="A8" s="28" t="s">
        <v>182</v>
      </c>
      <c r="B8" s="64" t="s">
        <v>168</v>
      </c>
      <c r="C8" s="64" t="s">
        <v>167</v>
      </c>
      <c r="D8" s="64" t="s">
        <v>164</v>
      </c>
      <c r="E8" s="64" t="s">
        <v>163</v>
      </c>
      <c r="F8" s="64" t="s">
        <v>166</v>
      </c>
      <c r="G8" s="63" t="s">
        <v>164</v>
      </c>
      <c r="H8" s="63" t="s">
        <v>163</v>
      </c>
      <c r="I8" s="62" t="s">
        <v>176</v>
      </c>
      <c r="J8" s="64" t="s">
        <v>164</v>
      </c>
      <c r="K8" s="64" t="s">
        <v>163</v>
      </c>
      <c r="L8" s="62" t="s">
        <v>176</v>
      </c>
      <c r="M8" s="67"/>
      <c r="N8" s="62"/>
    </row>
    <row r="9" spans="1:19" ht="39" customHeight="1" x14ac:dyDescent="0.3">
      <c r="A9" s="55"/>
      <c r="B9" s="101" t="s">
        <v>175</v>
      </c>
      <c r="C9" s="101"/>
      <c r="D9" s="101" t="s">
        <v>175</v>
      </c>
      <c r="E9" s="101"/>
      <c r="F9" s="85" t="s">
        <v>172</v>
      </c>
      <c r="G9" s="101" t="s">
        <v>174</v>
      </c>
      <c r="H9" s="101"/>
      <c r="I9" s="86"/>
      <c r="J9" s="101" t="s">
        <v>173</v>
      </c>
      <c r="K9" s="101"/>
      <c r="L9" s="105"/>
      <c r="M9" s="105"/>
      <c r="N9" s="105"/>
      <c r="O9" s="70"/>
    </row>
    <row r="10" spans="1:19" x14ac:dyDescent="0.3">
      <c r="A10" s="69" t="s">
        <v>69</v>
      </c>
      <c r="B10" s="41">
        <v>16293</v>
      </c>
      <c r="C10" s="41">
        <v>16470</v>
      </c>
      <c r="D10" s="41">
        <v>2211</v>
      </c>
      <c r="E10" s="41">
        <v>2429</v>
      </c>
      <c r="F10" s="68">
        <f>(D10+E10)/(B10+C10)</f>
        <v>0.14162317248115253</v>
      </c>
      <c r="G10" s="41">
        <v>1382</v>
      </c>
      <c r="H10" s="41">
        <v>1518</v>
      </c>
      <c r="I10" s="122">
        <f>(G10+H10)/(D10+E10)</f>
        <v>0.625</v>
      </c>
      <c r="J10" s="41">
        <v>478</v>
      </c>
      <c r="K10" s="41">
        <v>522</v>
      </c>
      <c r="L10" s="121">
        <f>(J10+K10)/(D10+E10)</f>
        <v>0.21551724137931033</v>
      </c>
      <c r="M10" s="88"/>
      <c r="N10" s="120">
        <f>1-(I10+L10)</f>
        <v>0.15948275862068972</v>
      </c>
      <c r="O10" s="26" t="s">
        <v>275</v>
      </c>
    </row>
    <row r="11" spans="1:19" ht="35.4" customHeight="1" x14ac:dyDescent="0.3">
      <c r="B11" s="96" t="s">
        <v>87</v>
      </c>
      <c r="C11" s="96"/>
      <c r="D11" s="96" t="s">
        <v>181</v>
      </c>
      <c r="E11" s="96"/>
      <c r="F11" s="96"/>
      <c r="G11" s="103" t="s">
        <v>180</v>
      </c>
      <c r="H11" s="103"/>
      <c r="I11" s="103"/>
      <c r="J11" s="97" t="s">
        <v>179</v>
      </c>
      <c r="K11" s="98"/>
      <c r="L11" s="98"/>
      <c r="M11" s="97" t="s">
        <v>178</v>
      </c>
      <c r="N11" s="104"/>
    </row>
    <row r="12" spans="1:19" ht="72" x14ac:dyDescent="0.3">
      <c r="A12" s="28" t="s">
        <v>177</v>
      </c>
      <c r="B12" s="64" t="s">
        <v>168</v>
      </c>
      <c r="C12" s="64" t="s">
        <v>167</v>
      </c>
      <c r="D12" s="64" t="s">
        <v>164</v>
      </c>
      <c r="E12" s="64" t="s">
        <v>163</v>
      </c>
      <c r="F12" s="64" t="s">
        <v>166</v>
      </c>
      <c r="G12" s="63" t="s">
        <v>164</v>
      </c>
      <c r="H12" s="63" t="s">
        <v>163</v>
      </c>
      <c r="I12" s="62" t="s">
        <v>176</v>
      </c>
      <c r="J12" s="64" t="s">
        <v>164</v>
      </c>
      <c r="K12" s="64" t="s">
        <v>163</v>
      </c>
      <c r="L12" s="62" t="s">
        <v>176</v>
      </c>
      <c r="M12" s="67"/>
      <c r="N12" s="62"/>
      <c r="O12" s="61"/>
      <c r="P12" s="59"/>
      <c r="Q12" s="60"/>
      <c r="R12" s="59"/>
      <c r="S12" s="55"/>
    </row>
    <row r="13" spans="1:19" x14ac:dyDescent="0.3">
      <c r="B13" s="101" t="s">
        <v>175</v>
      </c>
      <c r="C13" s="101"/>
      <c r="D13" s="101" t="s">
        <v>175</v>
      </c>
      <c r="E13" s="101"/>
      <c r="F13" s="85" t="s">
        <v>172</v>
      </c>
      <c r="G13" s="101" t="s">
        <v>174</v>
      </c>
      <c r="H13" s="101"/>
      <c r="I13" s="86"/>
      <c r="J13" s="101" t="s">
        <v>173</v>
      </c>
      <c r="K13" s="101"/>
      <c r="L13" s="105"/>
      <c r="M13" s="105"/>
      <c r="N13" s="105"/>
    </row>
    <row r="14" spans="1:19" x14ac:dyDescent="0.3">
      <c r="A14" s="66" t="s">
        <v>71</v>
      </c>
      <c r="B14" s="41">
        <v>592</v>
      </c>
      <c r="C14" s="41">
        <v>600</v>
      </c>
      <c r="D14" s="41">
        <v>73</v>
      </c>
      <c r="E14" s="41">
        <v>79</v>
      </c>
      <c r="F14" s="125">
        <f>(D14+E14)/(B14+C14)</f>
        <v>0.12751677852348994</v>
      </c>
      <c r="G14" s="41">
        <v>16</v>
      </c>
      <c r="H14" s="41">
        <v>30</v>
      </c>
      <c r="I14" s="123">
        <f>(G14+H14)/(D14+E14)</f>
        <v>0.30263157894736842</v>
      </c>
      <c r="J14" s="41">
        <v>0</v>
      </c>
      <c r="K14" s="41">
        <v>14</v>
      </c>
      <c r="L14" s="124">
        <f>(J14+K14)/(D14+E14)</f>
        <v>9.2105263157894732E-2</v>
      </c>
      <c r="M14" s="88"/>
      <c r="N14" s="126">
        <f>1-F14</f>
        <v>0.87248322147651003</v>
      </c>
      <c r="O14" s="89" t="s">
        <v>282</v>
      </c>
    </row>
    <row r="15" spans="1:19" x14ac:dyDescent="0.3">
      <c r="O15" s="50"/>
    </row>
    <row r="16" spans="1:19" ht="95.4" customHeight="1" x14ac:dyDescent="0.3">
      <c r="B16" s="28"/>
      <c r="C16" s="28"/>
      <c r="G16" s="106"/>
      <c r="H16" s="106"/>
    </row>
    <row r="17" spans="2:9" x14ac:dyDescent="0.3">
      <c r="B17" s="53"/>
    </row>
    <row r="20" spans="2:9" x14ac:dyDescent="0.3">
      <c r="C20" s="52"/>
      <c r="I20" s="26" t="s">
        <v>148</v>
      </c>
    </row>
  </sheetData>
  <mergeCells count="32">
    <mergeCell ref="L13:N13"/>
    <mergeCell ref="B13:C13"/>
    <mergeCell ref="D13:E13"/>
    <mergeCell ref="G13:H13"/>
    <mergeCell ref="G16:H16"/>
    <mergeCell ref="J13:K13"/>
    <mergeCell ref="B11:C11"/>
    <mergeCell ref="D11:F11"/>
    <mergeCell ref="G11:I11"/>
    <mergeCell ref="J11:L11"/>
    <mergeCell ref="M11:N11"/>
    <mergeCell ref="B9:C9"/>
    <mergeCell ref="D9:E9"/>
    <mergeCell ref="G9:H9"/>
    <mergeCell ref="J9:K9"/>
    <mergeCell ref="L9:N9"/>
    <mergeCell ref="B7:C7"/>
    <mergeCell ref="D7:F7"/>
    <mergeCell ref="G7:I7"/>
    <mergeCell ref="J7:L7"/>
    <mergeCell ref="M7:N7"/>
    <mergeCell ref="B4:C4"/>
    <mergeCell ref="D4:E4"/>
    <mergeCell ref="G4:H4"/>
    <mergeCell ref="J4:K4"/>
    <mergeCell ref="M4:N4"/>
    <mergeCell ref="G1:N1"/>
    <mergeCell ref="B2:C2"/>
    <mergeCell ref="D2:F2"/>
    <mergeCell ref="G2:I2"/>
    <mergeCell ref="J2:L2"/>
    <mergeCell ref="M2:O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5:O10"/>
  <sheetViews>
    <sheetView workbookViewId="0">
      <selection activeCell="K11" sqref="K11"/>
    </sheetView>
  </sheetViews>
  <sheetFormatPr baseColWidth="10" defaultRowHeight="14.4" x14ac:dyDescent="0.3"/>
  <sheetData>
    <row r="5" spans="1:15" ht="38.4" customHeight="1" x14ac:dyDescent="0.3">
      <c r="A5" s="26"/>
      <c r="B5" s="96" t="s">
        <v>87</v>
      </c>
      <c r="C5" s="96"/>
      <c r="D5" s="96" t="s">
        <v>197</v>
      </c>
      <c r="E5" s="96"/>
      <c r="F5" s="96"/>
      <c r="G5" s="96"/>
      <c r="H5" s="96" t="s">
        <v>171</v>
      </c>
      <c r="I5" s="96"/>
      <c r="J5" s="99" t="s">
        <v>170</v>
      </c>
      <c r="K5" s="104"/>
      <c r="L5" s="96" t="s">
        <v>169</v>
      </c>
      <c r="M5" s="103"/>
      <c r="N5" s="103"/>
      <c r="O5" s="103"/>
    </row>
    <row r="6" spans="1:15" ht="43.2" x14ac:dyDescent="0.3">
      <c r="A6" s="26"/>
      <c r="B6" s="64" t="s">
        <v>168</v>
      </c>
      <c r="C6" s="64" t="s">
        <v>167</v>
      </c>
      <c r="D6" s="64" t="s">
        <v>164</v>
      </c>
      <c r="E6" s="64" t="s">
        <v>163</v>
      </c>
      <c r="F6" s="64" t="s">
        <v>166</v>
      </c>
      <c r="G6" s="64" t="s">
        <v>165</v>
      </c>
      <c r="H6" s="64" t="s">
        <v>164</v>
      </c>
      <c r="I6" s="64" t="s">
        <v>163</v>
      </c>
      <c r="J6" s="63" t="s">
        <v>164</v>
      </c>
      <c r="K6" s="63" t="s">
        <v>163</v>
      </c>
      <c r="L6" s="62" t="s">
        <v>162</v>
      </c>
      <c r="M6" s="62" t="s">
        <v>161</v>
      </c>
      <c r="N6" s="62" t="s">
        <v>160</v>
      </c>
      <c r="O6" s="62" t="s">
        <v>159</v>
      </c>
    </row>
    <row r="7" spans="1:15" x14ac:dyDescent="0.3">
      <c r="A7" s="58" t="s">
        <v>158</v>
      </c>
      <c r="B7" s="57">
        <f>B8/B10*100</f>
        <v>937.93103448275872</v>
      </c>
      <c r="C7" s="57">
        <f>C8/B10*100</f>
        <v>983.80747126436802</v>
      </c>
      <c r="D7" s="41"/>
      <c r="E7" s="41"/>
      <c r="F7" s="41"/>
      <c r="G7" s="41"/>
      <c r="H7" s="57">
        <f>B7</f>
        <v>937.93103448275872</v>
      </c>
      <c r="I7" s="57">
        <f>C7</f>
        <v>983.80747126436802</v>
      </c>
      <c r="J7" s="57">
        <f>H7/5</f>
        <v>187.58620689655174</v>
      </c>
      <c r="K7" s="57">
        <f>I7/5</f>
        <v>196.7614942528736</v>
      </c>
      <c r="L7" s="56">
        <v>0.75</v>
      </c>
      <c r="M7" s="56">
        <v>0.24</v>
      </c>
      <c r="N7" s="56">
        <v>0.18</v>
      </c>
      <c r="O7" s="56">
        <v>0.02</v>
      </c>
    </row>
    <row r="8" spans="1:15" x14ac:dyDescent="0.3">
      <c r="A8" s="41" t="s">
        <v>157</v>
      </c>
      <c r="B8" s="41">
        <v>652.79999999999995</v>
      </c>
      <c r="C8" s="41">
        <v>684.73</v>
      </c>
      <c r="D8" s="26"/>
      <c r="E8" s="26"/>
      <c r="F8" s="26"/>
      <c r="G8" s="26"/>
      <c r="H8" s="26"/>
      <c r="I8" s="54"/>
      <c r="J8" s="107"/>
      <c r="K8" s="107"/>
      <c r="L8" s="26"/>
      <c r="M8" s="26" t="s">
        <v>156</v>
      </c>
      <c r="N8" s="26"/>
      <c r="O8" s="26"/>
    </row>
    <row r="9" spans="1:15" ht="43.2" x14ac:dyDescent="0.3">
      <c r="A9" s="26"/>
      <c r="B9" s="28" t="s">
        <v>154</v>
      </c>
      <c r="C9" s="28" t="s">
        <v>155</v>
      </c>
      <c r="D9" s="26"/>
      <c r="E9" s="26"/>
      <c r="F9" s="26"/>
      <c r="G9" s="26"/>
      <c r="H9" s="28" t="s">
        <v>154</v>
      </c>
      <c r="I9" s="106" t="s">
        <v>153</v>
      </c>
      <c r="J9" s="108" t="s">
        <v>152</v>
      </c>
      <c r="K9" s="108"/>
      <c r="L9" s="93" t="s">
        <v>198</v>
      </c>
      <c r="M9" s="93"/>
      <c r="N9" s="26"/>
      <c r="O9" s="26"/>
    </row>
    <row r="10" spans="1:15" ht="72" x14ac:dyDescent="0.3">
      <c r="A10" s="26" t="s">
        <v>151</v>
      </c>
      <c r="B10" s="53">
        <v>69.599999999999994</v>
      </c>
      <c r="C10" s="26" t="s">
        <v>150</v>
      </c>
      <c r="D10" s="26"/>
      <c r="E10" s="26"/>
      <c r="F10" s="26"/>
      <c r="G10" s="26"/>
      <c r="H10" s="28" t="s">
        <v>149</v>
      </c>
      <c r="I10" s="106"/>
      <c r="J10" s="26"/>
      <c r="K10" s="26"/>
      <c r="L10" s="26"/>
      <c r="M10" s="26"/>
      <c r="N10" s="26"/>
      <c r="O10" s="26"/>
    </row>
  </sheetData>
  <mergeCells count="8">
    <mergeCell ref="L5:O5"/>
    <mergeCell ref="J8:K8"/>
    <mergeCell ref="I9:I10"/>
    <mergeCell ref="J9:K9"/>
    <mergeCell ref="B5:C5"/>
    <mergeCell ref="D5:G5"/>
    <mergeCell ref="H5:I5"/>
    <mergeCell ref="J5:K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2:I17"/>
  <sheetViews>
    <sheetView workbookViewId="0">
      <selection activeCell="F25" sqref="F25"/>
    </sheetView>
  </sheetViews>
  <sheetFormatPr baseColWidth="10" defaultRowHeight="14.4" x14ac:dyDescent="0.3"/>
  <cols>
    <col min="2" max="2" width="14" customWidth="1"/>
    <col min="5" max="5" width="29.109375" customWidth="1"/>
    <col min="6" max="6" width="25.5546875" customWidth="1"/>
    <col min="8" max="8" width="22.6640625" customWidth="1"/>
  </cols>
  <sheetData>
    <row r="2" spans="1:9" x14ac:dyDescent="0.3">
      <c r="A2" t="s">
        <v>241</v>
      </c>
    </row>
    <row r="3" spans="1:9" x14ac:dyDescent="0.3">
      <c r="A3" s="50"/>
    </row>
    <row r="4" spans="1:9" x14ac:dyDescent="0.3">
      <c r="A4" t="s">
        <v>242</v>
      </c>
    </row>
    <row r="6" spans="1:9" x14ac:dyDescent="0.3">
      <c r="A6" s="109" t="s">
        <v>243</v>
      </c>
      <c r="B6" s="109"/>
      <c r="C6" s="41" t="s">
        <v>244</v>
      </c>
      <c r="E6" s="40" t="s">
        <v>247</v>
      </c>
      <c r="F6" s="26"/>
      <c r="H6" s="40" t="s">
        <v>247</v>
      </c>
      <c r="I6" s="26"/>
    </row>
    <row r="7" spans="1:9" x14ac:dyDescent="0.3">
      <c r="A7" s="26"/>
      <c r="B7" s="110" t="s">
        <v>245</v>
      </c>
      <c r="C7" s="41">
        <v>55</v>
      </c>
      <c r="E7" s="26" t="s">
        <v>253</v>
      </c>
      <c r="F7" s="26" t="s">
        <v>256</v>
      </c>
      <c r="H7" s="26"/>
      <c r="I7" s="41" t="s">
        <v>256</v>
      </c>
    </row>
    <row r="8" spans="1:9" x14ac:dyDescent="0.3">
      <c r="A8" s="26"/>
      <c r="B8" s="110" t="s">
        <v>246</v>
      </c>
      <c r="C8" s="41">
        <v>45</v>
      </c>
      <c r="E8" s="41" t="s">
        <v>248</v>
      </c>
      <c r="F8" s="41">
        <v>15</v>
      </c>
      <c r="H8" s="64" t="s">
        <v>161</v>
      </c>
      <c r="I8" s="41">
        <v>41</v>
      </c>
    </row>
    <row r="9" spans="1:9" x14ac:dyDescent="0.3">
      <c r="E9" s="41" t="s">
        <v>95</v>
      </c>
      <c r="F9" s="41">
        <v>13</v>
      </c>
      <c r="H9" s="64" t="s">
        <v>254</v>
      </c>
      <c r="I9" s="41">
        <v>28</v>
      </c>
    </row>
    <row r="10" spans="1:9" x14ac:dyDescent="0.3">
      <c r="E10" s="111" t="s">
        <v>249</v>
      </c>
      <c r="F10" s="41">
        <v>11</v>
      </c>
      <c r="H10" s="64" t="s">
        <v>106</v>
      </c>
      <c r="I10" s="41">
        <v>17</v>
      </c>
    </row>
    <row r="11" spans="1:9" ht="43.2" x14ac:dyDescent="0.3">
      <c r="E11" s="41" t="s">
        <v>250</v>
      </c>
      <c r="F11" s="41">
        <v>10</v>
      </c>
      <c r="H11" s="64" t="s">
        <v>255</v>
      </c>
      <c r="I11" s="41">
        <v>14</v>
      </c>
    </row>
    <row r="12" spans="1:9" x14ac:dyDescent="0.3">
      <c r="E12" s="41" t="s">
        <v>98</v>
      </c>
      <c r="F12" s="41">
        <v>7</v>
      </c>
      <c r="H12" s="26"/>
      <c r="I12" s="41">
        <f>SUM(I8:I11)</f>
        <v>100</v>
      </c>
    </row>
    <row r="13" spans="1:9" x14ac:dyDescent="0.3">
      <c r="E13" s="41" t="s">
        <v>251</v>
      </c>
      <c r="F13" s="41">
        <v>1</v>
      </c>
    </row>
    <row r="14" spans="1:9" x14ac:dyDescent="0.3">
      <c r="E14" s="41" t="s">
        <v>252</v>
      </c>
      <c r="F14" s="41">
        <v>3</v>
      </c>
    </row>
    <row r="15" spans="1:9" x14ac:dyDescent="0.3">
      <c r="E15" s="41" t="s">
        <v>263</v>
      </c>
      <c r="F15" s="41">
        <v>14</v>
      </c>
    </row>
    <row r="16" spans="1:9" x14ac:dyDescent="0.3">
      <c r="E16" s="41" t="s">
        <v>93</v>
      </c>
      <c r="F16" s="41">
        <v>26</v>
      </c>
    </row>
    <row r="17" spans="5:6" x14ac:dyDescent="0.3">
      <c r="E17" s="26"/>
      <c r="F17" s="26">
        <f>SUM(F8:F16)</f>
        <v>100</v>
      </c>
    </row>
  </sheetData>
  <mergeCells count="1">
    <mergeCell ref="A6:B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
  <sheetViews>
    <sheetView topLeftCell="A7" workbookViewId="0">
      <selection activeCell="O34" sqref="O34"/>
    </sheetView>
  </sheetViews>
  <sheetFormatPr baseColWidth="10" defaultRowHeight="14.4" x14ac:dyDescent="0.3"/>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G29" sqref="G29"/>
    </sheetView>
  </sheetViews>
  <sheetFormatPr baseColWidth="10" defaultColWidth="9.109375" defaultRowHeight="14.4" x14ac:dyDescent="0.3"/>
  <cols>
    <col min="1" max="3" width="20" style="26" customWidth="1"/>
  </cols>
  <sheetData>
    <row r="1" spans="1:3" ht="28.8" customHeight="1" x14ac:dyDescent="0.3">
      <c r="A1" s="27" t="s">
        <v>52</v>
      </c>
      <c r="B1" s="27" t="s">
        <v>53</v>
      </c>
      <c r="C1" s="27" t="s">
        <v>54</v>
      </c>
    </row>
    <row r="2" spans="1:3" ht="115.2" customHeight="1" x14ac:dyDescent="0.3">
      <c r="A2" t="s">
        <v>55</v>
      </c>
      <c r="B2">
        <v>0.8</v>
      </c>
      <c r="C2" s="28" t="s">
        <v>56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F2"/>
  <sheetViews>
    <sheetView workbookViewId="0"/>
  </sheetViews>
  <sheetFormatPr baseColWidth="10" defaultColWidth="8.88671875" defaultRowHeight="14.4" x14ac:dyDescent="0.3"/>
  <cols>
    <col min="1" max="6" width="20" style="26" customWidth="1"/>
  </cols>
  <sheetData>
    <row r="1" spans="1:6" ht="28.8" x14ac:dyDescent="0.3">
      <c r="A1" s="32" t="s">
        <v>57</v>
      </c>
      <c r="B1" s="32" t="s">
        <v>58</v>
      </c>
      <c r="C1" s="32" t="s">
        <v>59</v>
      </c>
      <c r="D1" s="32" t="s">
        <v>60</v>
      </c>
      <c r="E1" s="32" t="s">
        <v>61</v>
      </c>
      <c r="F1" s="32" t="s">
        <v>62</v>
      </c>
    </row>
    <row r="2" spans="1:6" x14ac:dyDescent="0.3">
      <c r="A2" t="s">
        <v>63</v>
      </c>
      <c r="B2" t="s">
        <v>64</v>
      </c>
      <c r="C2" t="s">
        <v>65</v>
      </c>
      <c r="D2"/>
      <c r="E2"/>
      <c r="F2"/>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B32"/>
  <sheetViews>
    <sheetView topLeftCell="A7" workbookViewId="0">
      <selection activeCell="I32" sqref="I32"/>
    </sheetView>
  </sheetViews>
  <sheetFormatPr baseColWidth="10" defaultColWidth="9.109375" defaultRowHeight="14.4" x14ac:dyDescent="0.3"/>
  <cols>
    <col min="1" max="1" width="20" style="26" customWidth="1"/>
    <col min="2" max="2" width="54.5546875" style="26" customWidth="1"/>
  </cols>
  <sheetData>
    <row r="1" spans="1:2" ht="25.8" customHeight="1" thickBot="1" x14ac:dyDescent="0.35">
      <c r="A1" s="29" t="s">
        <v>66</v>
      </c>
      <c r="B1" s="30" t="s">
        <v>67</v>
      </c>
    </row>
    <row r="2" spans="1:2" ht="15" customHeight="1" thickTop="1" x14ac:dyDescent="0.3">
      <c r="A2">
        <v>1</v>
      </c>
      <c r="B2" t="s">
        <v>140</v>
      </c>
    </row>
    <row r="3" spans="1:2" x14ac:dyDescent="0.3">
      <c r="A3">
        <v>1</v>
      </c>
      <c r="B3" t="s">
        <v>141</v>
      </c>
    </row>
    <row r="4" spans="1:2" x14ac:dyDescent="0.3">
      <c r="A4">
        <v>1</v>
      </c>
      <c r="B4" t="s">
        <v>303</v>
      </c>
    </row>
    <row r="5" spans="1:2" x14ac:dyDescent="0.3">
      <c r="A5">
        <v>1</v>
      </c>
      <c r="B5" t="s">
        <v>142</v>
      </c>
    </row>
    <row r="6" spans="1:2" s="26" customFormat="1" x14ac:dyDescent="0.3">
      <c r="A6" s="129">
        <v>1</v>
      </c>
      <c r="B6" s="129" t="s">
        <v>268</v>
      </c>
    </row>
    <row r="7" spans="1:2" s="26" customFormat="1" x14ac:dyDescent="0.3">
      <c r="A7" s="129">
        <v>1</v>
      </c>
      <c r="B7" s="129" t="s">
        <v>267</v>
      </c>
    </row>
    <row r="8" spans="1:2" s="26" customFormat="1" x14ac:dyDescent="0.3">
      <c r="A8" s="129">
        <v>1</v>
      </c>
      <c r="B8" s="129" t="s">
        <v>305</v>
      </c>
    </row>
    <row r="9" spans="1:2" s="26" customFormat="1" x14ac:dyDescent="0.3">
      <c r="A9" s="129">
        <v>1</v>
      </c>
      <c r="B9" s="129" t="s">
        <v>269</v>
      </c>
    </row>
    <row r="10" spans="1:2" x14ac:dyDescent="0.3">
      <c r="A10">
        <v>1</v>
      </c>
      <c r="B10" t="s">
        <v>72</v>
      </c>
    </row>
    <row r="11" spans="1:2" x14ac:dyDescent="0.3">
      <c r="A11">
        <v>1</v>
      </c>
      <c r="B11" t="s">
        <v>73</v>
      </c>
    </row>
    <row r="12" spans="1:2" x14ac:dyDescent="0.3">
      <c r="A12">
        <v>1</v>
      </c>
      <c r="B12" t="s">
        <v>74</v>
      </c>
    </row>
    <row r="13" spans="1:2" x14ac:dyDescent="0.3">
      <c r="A13">
        <v>1</v>
      </c>
      <c r="B13" t="s">
        <v>75</v>
      </c>
    </row>
    <row r="14" spans="1:2" x14ac:dyDescent="0.3">
      <c r="A14">
        <v>1</v>
      </c>
      <c r="B14" t="s">
        <v>76</v>
      </c>
    </row>
    <row r="15" spans="1:2" s="26" customFormat="1" x14ac:dyDescent="0.3">
      <c r="A15" s="129">
        <v>1</v>
      </c>
      <c r="B15" s="129" t="s">
        <v>216</v>
      </c>
    </row>
    <row r="16" spans="1:2" s="26" customFormat="1" x14ac:dyDescent="0.3">
      <c r="A16" s="129">
        <v>1</v>
      </c>
      <c r="B16" s="129" t="s">
        <v>213</v>
      </c>
    </row>
    <row r="17" spans="1:2" s="26" customFormat="1" x14ac:dyDescent="0.3">
      <c r="A17" s="129">
        <v>1</v>
      </c>
      <c r="B17" s="129" t="s">
        <v>205</v>
      </c>
    </row>
    <row r="18" spans="1:2" s="26" customFormat="1" x14ac:dyDescent="0.3">
      <c r="A18" s="129">
        <v>1</v>
      </c>
      <c r="B18" s="129" t="s">
        <v>310</v>
      </c>
    </row>
    <row r="19" spans="1:2" s="26" customFormat="1" x14ac:dyDescent="0.3">
      <c r="A19" s="129">
        <v>1</v>
      </c>
      <c r="B19" s="129" t="s">
        <v>311</v>
      </c>
    </row>
    <row r="20" spans="1:2" x14ac:dyDescent="0.3">
      <c r="A20">
        <v>1</v>
      </c>
      <c r="B20" t="s">
        <v>77</v>
      </c>
    </row>
    <row r="21" spans="1:2" x14ac:dyDescent="0.3">
      <c r="A21" s="129">
        <v>1</v>
      </c>
      <c r="B21" s="129" t="s">
        <v>283</v>
      </c>
    </row>
    <row r="22" spans="1:2" x14ac:dyDescent="0.3">
      <c r="A22">
        <v>1</v>
      </c>
      <c r="B22" t="s">
        <v>78</v>
      </c>
    </row>
    <row r="23" spans="1:2" x14ac:dyDescent="0.3">
      <c r="A23">
        <v>1</v>
      </c>
      <c r="B23" t="s">
        <v>79</v>
      </c>
    </row>
    <row r="24" spans="1:2" x14ac:dyDescent="0.3">
      <c r="A24">
        <v>1</v>
      </c>
      <c r="B24" t="s">
        <v>80</v>
      </c>
    </row>
    <row r="25" spans="1:2" s="26" customFormat="1" x14ac:dyDescent="0.3">
      <c r="A25" s="129">
        <v>1</v>
      </c>
      <c r="B25" s="129" t="s">
        <v>277</v>
      </c>
    </row>
    <row r="26" spans="1:2" x14ac:dyDescent="0.3">
      <c r="A26">
        <v>1</v>
      </c>
      <c r="B26" t="s">
        <v>81</v>
      </c>
    </row>
    <row r="27" spans="1:2" x14ac:dyDescent="0.3">
      <c r="A27">
        <v>1</v>
      </c>
      <c r="B27" t="s">
        <v>82</v>
      </c>
    </row>
    <row r="28" spans="1:2" x14ac:dyDescent="0.3">
      <c r="A28">
        <v>1</v>
      </c>
      <c r="B28" t="s">
        <v>83</v>
      </c>
    </row>
    <row r="29" spans="1:2" x14ac:dyDescent="0.3">
      <c r="A29">
        <v>1</v>
      </c>
      <c r="B29" t="s">
        <v>84</v>
      </c>
    </row>
    <row r="30" spans="1:2" x14ac:dyDescent="0.3">
      <c r="A30" s="129">
        <v>1</v>
      </c>
      <c r="B30" s="129" t="s">
        <v>283</v>
      </c>
    </row>
    <row r="31" spans="1:2" x14ac:dyDescent="0.3">
      <c r="A31" s="26">
        <v>1</v>
      </c>
      <c r="B31" s="26" t="s">
        <v>85</v>
      </c>
    </row>
    <row r="32" spans="1:2" x14ac:dyDescent="0.3">
      <c r="A32" s="129">
        <v>1</v>
      </c>
      <c r="B32" s="129" t="s">
        <v>312</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B22"/>
  <sheetViews>
    <sheetView workbookViewId="0">
      <selection activeCell="G18" sqref="G18"/>
    </sheetView>
  </sheetViews>
  <sheetFormatPr baseColWidth="10" defaultColWidth="9.109375" defaultRowHeight="14.4" x14ac:dyDescent="0.3"/>
  <cols>
    <col min="1" max="2" width="20" style="26" customWidth="1"/>
  </cols>
  <sheetData>
    <row r="1" spans="1:2" ht="25.8" customHeight="1" thickBot="1" x14ac:dyDescent="0.35">
      <c r="A1" s="29" t="s">
        <v>66</v>
      </c>
      <c r="B1" s="31" t="s">
        <v>86</v>
      </c>
    </row>
    <row r="2" spans="1:2" ht="15" customHeight="1" thickTop="1" x14ac:dyDescent="0.3">
      <c r="A2">
        <v>1</v>
      </c>
      <c r="B2" t="s">
        <v>87</v>
      </c>
    </row>
    <row r="3" spans="1:2" x14ac:dyDescent="0.3">
      <c r="A3">
        <v>1</v>
      </c>
      <c r="B3" t="s">
        <v>88</v>
      </c>
    </row>
    <row r="4" spans="1:2" s="26" customFormat="1" x14ac:dyDescent="0.3">
      <c r="A4" s="129">
        <v>1</v>
      </c>
      <c r="B4" s="129" t="s">
        <v>308</v>
      </c>
    </row>
    <row r="5" spans="1:2" s="26" customFormat="1" x14ac:dyDescent="0.3">
      <c r="A5" s="132">
        <v>1</v>
      </c>
      <c r="B5" s="132" t="s">
        <v>160</v>
      </c>
    </row>
    <row r="6" spans="1:2" x14ac:dyDescent="0.3">
      <c r="A6">
        <v>1</v>
      </c>
      <c r="B6" t="s">
        <v>89</v>
      </c>
    </row>
    <row r="7" spans="1:2" x14ac:dyDescent="0.3">
      <c r="A7">
        <v>1</v>
      </c>
      <c r="B7" t="s">
        <v>90</v>
      </c>
    </row>
    <row r="8" spans="1:2" x14ac:dyDescent="0.3">
      <c r="A8">
        <v>1</v>
      </c>
      <c r="B8" t="s">
        <v>91</v>
      </c>
    </row>
    <row r="9" spans="1:2" x14ac:dyDescent="0.3">
      <c r="A9">
        <v>1</v>
      </c>
      <c r="B9" t="s">
        <v>92</v>
      </c>
    </row>
    <row r="10" spans="1:2" x14ac:dyDescent="0.3">
      <c r="A10">
        <v>1</v>
      </c>
      <c r="B10" t="s">
        <v>93</v>
      </c>
    </row>
    <row r="11" spans="1:2" x14ac:dyDescent="0.3">
      <c r="A11">
        <v>1</v>
      </c>
      <c r="B11" t="s">
        <v>94</v>
      </c>
    </row>
    <row r="12" spans="1:2" x14ac:dyDescent="0.3">
      <c r="A12">
        <v>1</v>
      </c>
      <c r="B12" t="s">
        <v>95</v>
      </c>
    </row>
    <row r="13" spans="1:2" x14ac:dyDescent="0.3">
      <c r="A13">
        <v>1</v>
      </c>
      <c r="B13" t="s">
        <v>96</v>
      </c>
    </row>
    <row r="14" spans="1:2" x14ac:dyDescent="0.3">
      <c r="A14">
        <v>1</v>
      </c>
      <c r="B14" t="s">
        <v>97</v>
      </c>
    </row>
    <row r="15" spans="1:2" x14ac:dyDescent="0.3">
      <c r="A15">
        <v>1</v>
      </c>
      <c r="B15" t="s">
        <v>98</v>
      </c>
    </row>
    <row r="16" spans="1:2" x14ac:dyDescent="0.3">
      <c r="A16">
        <v>1</v>
      </c>
      <c r="B16" t="s">
        <v>99</v>
      </c>
    </row>
    <row r="17" spans="1:2" x14ac:dyDescent="0.3">
      <c r="A17">
        <v>1</v>
      </c>
      <c r="B17" t="s">
        <v>100</v>
      </c>
    </row>
    <row r="18" spans="1:2" x14ac:dyDescent="0.3">
      <c r="A18">
        <v>1</v>
      </c>
      <c r="B18" t="s">
        <v>101</v>
      </c>
    </row>
    <row r="19" spans="1:2" x14ac:dyDescent="0.3">
      <c r="A19">
        <v>1</v>
      </c>
      <c r="B19" t="s">
        <v>102</v>
      </c>
    </row>
    <row r="20" spans="1:2" x14ac:dyDescent="0.3">
      <c r="A20">
        <v>1</v>
      </c>
      <c r="B20" t="s">
        <v>103</v>
      </c>
    </row>
    <row r="21" spans="1:2" x14ac:dyDescent="0.3">
      <c r="A21">
        <v>1</v>
      </c>
      <c r="B21" t="s">
        <v>104</v>
      </c>
    </row>
    <row r="22" spans="1:2" x14ac:dyDescent="0.3">
      <c r="A22">
        <v>1</v>
      </c>
      <c r="B22" t="s">
        <v>105</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W67"/>
  <sheetViews>
    <sheetView tabSelected="1" zoomScale="60" zoomScaleNormal="60" workbookViewId="0">
      <selection activeCell="AA60" sqref="AA60"/>
    </sheetView>
  </sheetViews>
  <sheetFormatPr baseColWidth="10" defaultColWidth="8.88671875" defaultRowHeight="14.4" x14ac:dyDescent="0.3"/>
  <cols>
    <col min="2" max="2" width="27" style="28" customWidth="1"/>
    <col min="3" max="3" width="23.44140625" style="26" customWidth="1"/>
    <col min="4" max="4" width="15.109375" customWidth="1"/>
    <col min="5" max="6" width="15.109375" style="26" customWidth="1"/>
    <col min="8" max="8" width="13" customWidth="1"/>
    <col min="9" max="9" width="15.33203125" customWidth="1"/>
    <col min="10" max="10" width="16.109375" customWidth="1"/>
    <col min="11" max="11" width="13.5546875" customWidth="1"/>
  </cols>
  <sheetData>
    <row r="1" spans="1:23" x14ac:dyDescent="0.3">
      <c r="A1" t="s">
        <v>109</v>
      </c>
    </row>
    <row r="2" spans="1:23" s="28" customFormat="1" ht="72" x14ac:dyDescent="0.3">
      <c r="C2" s="130" t="s">
        <v>306</v>
      </c>
      <c r="D2" s="33" t="s">
        <v>88</v>
      </c>
      <c r="E2" s="131" t="s">
        <v>308</v>
      </c>
      <c r="F2" s="131" t="s">
        <v>309</v>
      </c>
      <c r="G2" s="33" t="s">
        <v>89</v>
      </c>
      <c r="H2" s="33" t="s">
        <v>106</v>
      </c>
      <c r="I2" s="33" t="s">
        <v>91</v>
      </c>
      <c r="J2" s="33" t="s">
        <v>92</v>
      </c>
      <c r="K2" s="33" t="s">
        <v>93</v>
      </c>
      <c r="L2" s="33" t="s">
        <v>94</v>
      </c>
      <c r="M2" s="33" t="s">
        <v>95</v>
      </c>
      <c r="N2" s="33" t="s">
        <v>96</v>
      </c>
      <c r="O2" s="33" t="s">
        <v>97</v>
      </c>
      <c r="P2" s="33" t="s">
        <v>98</v>
      </c>
      <c r="Q2" s="33" t="s">
        <v>99</v>
      </c>
      <c r="R2" s="33" t="s">
        <v>107</v>
      </c>
      <c r="S2" s="33" t="s">
        <v>101</v>
      </c>
      <c r="T2" s="33" t="s">
        <v>102</v>
      </c>
      <c r="U2" s="33" t="s">
        <v>103</v>
      </c>
      <c r="V2" s="33" t="s">
        <v>104</v>
      </c>
      <c r="W2" s="33" t="s">
        <v>105</v>
      </c>
    </row>
    <row r="3" spans="1:23" x14ac:dyDescent="0.3">
      <c r="B3" s="28" t="s">
        <v>140</v>
      </c>
    </row>
    <row r="4" spans="1:23" x14ac:dyDescent="0.3">
      <c r="B4" s="28" t="s">
        <v>141</v>
      </c>
    </row>
    <row r="5" spans="1:23" ht="28.8" x14ac:dyDescent="0.3">
      <c r="B5" s="28" t="s">
        <v>304</v>
      </c>
    </row>
    <row r="6" spans="1:23" x14ac:dyDescent="0.3">
      <c r="B6" s="28" t="s">
        <v>142</v>
      </c>
    </row>
    <row r="7" spans="1:23" s="26" customFormat="1" x14ac:dyDescent="0.3">
      <c r="B7" s="133" t="s">
        <v>268</v>
      </c>
      <c r="D7" s="26">
        <v>1</v>
      </c>
    </row>
    <row r="8" spans="1:23" s="26" customFormat="1" x14ac:dyDescent="0.3">
      <c r="B8" s="133" t="s">
        <v>267</v>
      </c>
      <c r="D8" s="26">
        <v>1</v>
      </c>
    </row>
    <row r="9" spans="1:23" s="26" customFormat="1" ht="28.8" x14ac:dyDescent="0.3">
      <c r="B9" s="133" t="s">
        <v>305</v>
      </c>
      <c r="D9" s="26">
        <v>1</v>
      </c>
    </row>
    <row r="10" spans="1:23" s="26" customFormat="1" x14ac:dyDescent="0.3">
      <c r="B10" s="133" t="s">
        <v>269</v>
      </c>
      <c r="D10" s="26">
        <v>1</v>
      </c>
    </row>
    <row r="11" spans="1:23" x14ac:dyDescent="0.3">
      <c r="B11" s="28" t="s">
        <v>108</v>
      </c>
    </row>
    <row r="12" spans="1:23" x14ac:dyDescent="0.3">
      <c r="B12" s="28" t="s">
        <v>73</v>
      </c>
    </row>
    <row r="13" spans="1:23" x14ac:dyDescent="0.3">
      <c r="B13" s="28" t="s">
        <v>74</v>
      </c>
    </row>
    <row r="14" spans="1:23" x14ac:dyDescent="0.3">
      <c r="B14" s="28" t="s">
        <v>75</v>
      </c>
    </row>
    <row r="15" spans="1:23" x14ac:dyDescent="0.3">
      <c r="B15" s="28" t="s">
        <v>76</v>
      </c>
      <c r="E15" s="26">
        <v>1</v>
      </c>
      <c r="F15" s="26">
        <v>1</v>
      </c>
    </row>
    <row r="16" spans="1:23" s="26" customFormat="1" x14ac:dyDescent="0.3">
      <c r="B16" s="133" t="s">
        <v>216</v>
      </c>
      <c r="K16" s="26">
        <v>1</v>
      </c>
      <c r="L16" s="26">
        <v>1</v>
      </c>
      <c r="M16" s="26">
        <v>1</v>
      </c>
      <c r="N16" s="26">
        <v>1</v>
      </c>
      <c r="O16" s="26">
        <v>1</v>
      </c>
      <c r="P16" s="26">
        <v>1</v>
      </c>
      <c r="Q16" s="26">
        <v>1</v>
      </c>
      <c r="R16" s="26">
        <v>1</v>
      </c>
      <c r="S16" s="26">
        <v>1</v>
      </c>
    </row>
    <row r="17" spans="2:23" s="26" customFormat="1" ht="28.8" x14ac:dyDescent="0.3">
      <c r="B17" s="133" t="s">
        <v>213</v>
      </c>
      <c r="G17" s="26">
        <v>1</v>
      </c>
      <c r="H17" s="26">
        <v>1</v>
      </c>
      <c r="I17" s="26">
        <v>1</v>
      </c>
      <c r="J17" s="26">
        <v>1</v>
      </c>
    </row>
    <row r="18" spans="2:23" s="26" customFormat="1" x14ac:dyDescent="0.3">
      <c r="B18" s="133" t="s">
        <v>205</v>
      </c>
      <c r="V18" s="26">
        <v>1</v>
      </c>
    </row>
    <row r="19" spans="2:23" s="26" customFormat="1" ht="28.8" x14ac:dyDescent="0.3">
      <c r="B19" s="133" t="s">
        <v>310</v>
      </c>
      <c r="T19" s="26">
        <v>1</v>
      </c>
    </row>
    <row r="20" spans="2:23" s="26" customFormat="1" ht="28.8" x14ac:dyDescent="0.3">
      <c r="B20" s="133" t="s">
        <v>311</v>
      </c>
      <c r="U20" s="26">
        <v>1</v>
      </c>
    </row>
    <row r="21" spans="2:23" x14ac:dyDescent="0.3">
      <c r="B21" s="28" t="s">
        <v>77</v>
      </c>
      <c r="T21">
        <v>1</v>
      </c>
    </row>
    <row r="22" spans="2:23" ht="28.8" x14ac:dyDescent="0.3">
      <c r="B22" s="133" t="s">
        <v>283</v>
      </c>
    </row>
    <row r="23" spans="2:23" ht="28.8" x14ac:dyDescent="0.3">
      <c r="B23" s="28" t="s">
        <v>78</v>
      </c>
      <c r="U23">
        <v>1</v>
      </c>
    </row>
    <row r="24" spans="2:23" x14ac:dyDescent="0.3">
      <c r="B24" s="28" t="s">
        <v>79</v>
      </c>
      <c r="T24">
        <v>1</v>
      </c>
    </row>
    <row r="25" spans="2:23" ht="28.8" x14ac:dyDescent="0.3">
      <c r="B25" s="28" t="s">
        <v>80</v>
      </c>
      <c r="U25">
        <v>1</v>
      </c>
    </row>
    <row r="26" spans="2:23" s="26" customFormat="1" ht="46.8" customHeight="1" x14ac:dyDescent="0.3">
      <c r="B26" s="135" t="s">
        <v>277</v>
      </c>
    </row>
    <row r="27" spans="2:23" x14ac:dyDescent="0.3">
      <c r="B27" s="28" t="s">
        <v>81</v>
      </c>
      <c r="T27">
        <v>1</v>
      </c>
      <c r="V27">
        <v>1</v>
      </c>
    </row>
    <row r="28" spans="2:23" x14ac:dyDescent="0.3">
      <c r="B28" s="28" t="s">
        <v>82</v>
      </c>
      <c r="U28">
        <v>1</v>
      </c>
    </row>
    <row r="29" spans="2:23" ht="28.8" x14ac:dyDescent="0.3">
      <c r="B29" s="28" t="s">
        <v>83</v>
      </c>
      <c r="W29">
        <v>1</v>
      </c>
    </row>
    <row r="30" spans="2:23" ht="36.6" customHeight="1" x14ac:dyDescent="0.3">
      <c r="B30" s="28" t="s">
        <v>84</v>
      </c>
      <c r="U30" s="26">
        <v>1</v>
      </c>
    </row>
    <row r="31" spans="2:23" s="26" customFormat="1" ht="40.200000000000003" customHeight="1" x14ac:dyDescent="0.3">
      <c r="B31" s="133" t="s">
        <v>283</v>
      </c>
    </row>
    <row r="32" spans="2:23" x14ac:dyDescent="0.3">
      <c r="B32" s="28" t="s">
        <v>85</v>
      </c>
      <c r="T32">
        <v>1</v>
      </c>
    </row>
    <row r="33" spans="1:23" s="26" customFormat="1" x14ac:dyDescent="0.3">
      <c r="B33" s="129" t="s">
        <v>312</v>
      </c>
    </row>
    <row r="35" spans="1:23" x14ac:dyDescent="0.3">
      <c r="A35" t="s">
        <v>110</v>
      </c>
    </row>
    <row r="36" spans="1:23" s="28" customFormat="1" ht="72" x14ac:dyDescent="0.3">
      <c r="C36" s="130" t="s">
        <v>307</v>
      </c>
      <c r="D36" s="33" t="s">
        <v>88</v>
      </c>
      <c r="E36" s="131" t="s">
        <v>227</v>
      </c>
      <c r="F36" s="131" t="s">
        <v>160</v>
      </c>
      <c r="G36" s="33" t="s">
        <v>89</v>
      </c>
      <c r="H36" s="33" t="s">
        <v>106</v>
      </c>
      <c r="I36" s="33" t="s">
        <v>91</v>
      </c>
      <c r="J36" s="33" t="s">
        <v>92</v>
      </c>
      <c r="K36" s="33" t="s">
        <v>93</v>
      </c>
      <c r="L36" s="33" t="s">
        <v>94</v>
      </c>
      <c r="M36" s="33" t="s">
        <v>95</v>
      </c>
      <c r="N36" s="33" t="s">
        <v>96</v>
      </c>
      <c r="O36" s="33" t="s">
        <v>97</v>
      </c>
      <c r="P36" s="33" t="s">
        <v>98</v>
      </c>
      <c r="Q36" s="33" t="s">
        <v>99</v>
      </c>
      <c r="R36" s="33" t="s">
        <v>107</v>
      </c>
      <c r="S36" s="33" t="s">
        <v>101</v>
      </c>
      <c r="T36" s="33" t="s">
        <v>102</v>
      </c>
      <c r="U36" s="33" t="s">
        <v>103</v>
      </c>
      <c r="V36" s="33" t="s">
        <v>104</v>
      </c>
      <c r="W36" s="33" t="s">
        <v>105</v>
      </c>
    </row>
    <row r="37" spans="1:23" x14ac:dyDescent="0.3">
      <c r="B37" s="28" t="s">
        <v>68</v>
      </c>
      <c r="C37" s="26">
        <v>1</v>
      </c>
    </row>
    <row r="38" spans="1:23" x14ac:dyDescent="0.3">
      <c r="B38" s="28" t="s">
        <v>69</v>
      </c>
      <c r="C38" s="26">
        <v>1</v>
      </c>
    </row>
    <row r="39" spans="1:23" x14ac:dyDescent="0.3">
      <c r="B39" s="28" t="s">
        <v>70</v>
      </c>
      <c r="C39" s="26">
        <v>1</v>
      </c>
    </row>
    <row r="40" spans="1:23" x14ac:dyDescent="0.3">
      <c r="B40" s="28" t="s">
        <v>71</v>
      </c>
      <c r="C40" s="26">
        <v>1</v>
      </c>
    </row>
    <row r="41" spans="1:23" s="26" customFormat="1" x14ac:dyDescent="0.3">
      <c r="B41" s="133" t="s">
        <v>268</v>
      </c>
    </row>
    <row r="42" spans="1:23" s="26" customFormat="1" x14ac:dyDescent="0.3">
      <c r="B42" s="133" t="s">
        <v>267</v>
      </c>
    </row>
    <row r="43" spans="1:23" s="26" customFormat="1" ht="28.8" x14ac:dyDescent="0.3">
      <c r="B43" s="133" t="s">
        <v>305</v>
      </c>
    </row>
    <row r="44" spans="1:23" s="26" customFormat="1" x14ac:dyDescent="0.3">
      <c r="B44" s="133" t="s">
        <v>269</v>
      </c>
    </row>
    <row r="45" spans="1:23" s="26" customFormat="1" x14ac:dyDescent="0.3">
      <c r="B45" s="134" t="s">
        <v>108</v>
      </c>
      <c r="D45" s="26">
        <v>1</v>
      </c>
    </row>
    <row r="46" spans="1:23" s="26" customFormat="1" x14ac:dyDescent="0.3">
      <c r="B46" s="134" t="s">
        <v>73</v>
      </c>
      <c r="D46" s="26">
        <v>1</v>
      </c>
    </row>
    <row r="47" spans="1:23" s="26" customFormat="1" x14ac:dyDescent="0.3">
      <c r="B47" s="134" t="s">
        <v>74</v>
      </c>
      <c r="D47" s="26">
        <v>1</v>
      </c>
    </row>
    <row r="48" spans="1:23" s="26" customFormat="1" x14ac:dyDescent="0.3">
      <c r="B48" s="134" t="s">
        <v>75</v>
      </c>
      <c r="D48" s="26">
        <v>1</v>
      </c>
    </row>
    <row r="49" spans="2:19" x14ac:dyDescent="0.3">
      <c r="B49" s="28" t="s">
        <v>76</v>
      </c>
      <c r="D49">
        <v>1</v>
      </c>
    </row>
    <row r="50" spans="2:19" s="26" customFormat="1" x14ac:dyDescent="0.3">
      <c r="B50" s="133" t="s">
        <v>216</v>
      </c>
      <c r="D50" s="26">
        <v>1</v>
      </c>
    </row>
    <row r="51" spans="2:19" s="26" customFormat="1" ht="28.8" x14ac:dyDescent="0.3">
      <c r="B51" s="133" t="s">
        <v>213</v>
      </c>
      <c r="D51" s="26">
        <v>1</v>
      </c>
    </row>
    <row r="52" spans="2:19" s="26" customFormat="1" x14ac:dyDescent="0.3">
      <c r="B52" s="133" t="s">
        <v>205</v>
      </c>
      <c r="F52" s="26">
        <v>1</v>
      </c>
      <c r="G52" s="26">
        <v>1</v>
      </c>
      <c r="H52" s="26">
        <v>1</v>
      </c>
      <c r="I52" s="26">
        <v>1</v>
      </c>
      <c r="J52" s="26">
        <v>1</v>
      </c>
    </row>
    <row r="53" spans="2:19" s="26" customFormat="1" ht="28.8" x14ac:dyDescent="0.3">
      <c r="B53" s="133" t="s">
        <v>310</v>
      </c>
      <c r="E53" s="26">
        <v>1</v>
      </c>
      <c r="K53" s="26">
        <v>1</v>
      </c>
      <c r="L53" s="26">
        <v>1</v>
      </c>
      <c r="M53" s="26">
        <v>1</v>
      </c>
      <c r="N53" s="26">
        <v>1</v>
      </c>
      <c r="O53" s="26">
        <v>1</v>
      </c>
      <c r="P53" s="26">
        <v>1</v>
      </c>
      <c r="Q53" s="26">
        <v>1</v>
      </c>
      <c r="R53" s="26">
        <v>1</v>
      </c>
    </row>
    <row r="54" spans="2:19" s="26" customFormat="1" ht="28.8" x14ac:dyDescent="0.3">
      <c r="B54" s="133" t="s">
        <v>311</v>
      </c>
      <c r="E54" s="26">
        <v>1</v>
      </c>
      <c r="S54" s="26">
        <v>1</v>
      </c>
    </row>
    <row r="55" spans="2:19" x14ac:dyDescent="0.3">
      <c r="B55" s="28" t="s">
        <v>77</v>
      </c>
      <c r="D55">
        <v>1</v>
      </c>
    </row>
    <row r="56" spans="2:19" ht="28.8" x14ac:dyDescent="0.3">
      <c r="B56" s="133" t="s">
        <v>283</v>
      </c>
    </row>
    <row r="57" spans="2:19" ht="28.8" x14ac:dyDescent="0.3">
      <c r="B57" s="28" t="s">
        <v>78</v>
      </c>
      <c r="D57">
        <v>1</v>
      </c>
    </row>
    <row r="58" spans="2:19" x14ac:dyDescent="0.3">
      <c r="B58" s="28" t="s">
        <v>79</v>
      </c>
      <c r="D58">
        <v>1</v>
      </c>
    </row>
    <row r="59" spans="2:19" ht="28.8" x14ac:dyDescent="0.3">
      <c r="B59" s="28" t="s">
        <v>80</v>
      </c>
      <c r="D59">
        <v>1</v>
      </c>
    </row>
    <row r="60" spans="2:19" s="26" customFormat="1" ht="46.8" customHeight="1" x14ac:dyDescent="0.3">
      <c r="B60" s="133" t="s">
        <v>277</v>
      </c>
      <c r="D60" s="26">
        <v>1</v>
      </c>
    </row>
    <row r="61" spans="2:19" x14ac:dyDescent="0.3">
      <c r="B61" s="28" t="s">
        <v>81</v>
      </c>
    </row>
    <row r="62" spans="2:19" x14ac:dyDescent="0.3">
      <c r="B62" s="28" t="s">
        <v>82</v>
      </c>
    </row>
    <row r="63" spans="2:19" ht="28.8" x14ac:dyDescent="0.3">
      <c r="B63" s="28" t="s">
        <v>83</v>
      </c>
      <c r="D63">
        <v>1</v>
      </c>
    </row>
    <row r="64" spans="2:19" ht="29.4" customHeight="1" x14ac:dyDescent="0.3">
      <c r="B64" s="28" t="s">
        <v>84</v>
      </c>
      <c r="D64">
        <v>1</v>
      </c>
    </row>
    <row r="65" spans="2:23" s="26" customFormat="1" ht="29.4" customHeight="1" x14ac:dyDescent="0.3">
      <c r="B65" s="133" t="s">
        <v>283</v>
      </c>
      <c r="D65" s="26">
        <v>1</v>
      </c>
    </row>
    <row r="66" spans="2:23" x14ac:dyDescent="0.3">
      <c r="B66" s="28" t="s">
        <v>85</v>
      </c>
    </row>
    <row r="67" spans="2:23" x14ac:dyDescent="0.3">
      <c r="B67" s="129" t="s">
        <v>312</v>
      </c>
      <c r="D67" s="26"/>
      <c r="G67" s="26"/>
      <c r="H67" s="26"/>
      <c r="I67" s="26"/>
      <c r="J67" s="26"/>
      <c r="K67" s="26"/>
      <c r="L67" s="26"/>
      <c r="M67" s="26"/>
      <c r="N67" s="26"/>
      <c r="O67" s="26"/>
      <c r="P67" s="26"/>
      <c r="Q67" s="26"/>
      <c r="R67" s="26"/>
      <c r="S67" s="26"/>
      <c r="T67" s="26"/>
      <c r="U67" s="26"/>
      <c r="V67" s="26"/>
      <c r="W67" s="26"/>
    </row>
  </sheetData>
  <conditionalFormatting sqref="C3:W33 C37:W67">
    <cfRule type="cellIs" dxfId="0" priority="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J5"/>
  <sheetViews>
    <sheetView workbookViewId="0">
      <selection activeCell="B7" sqref="B7"/>
    </sheetView>
  </sheetViews>
  <sheetFormatPr baseColWidth="10" defaultRowHeight="14.4" x14ac:dyDescent="0.3"/>
  <cols>
    <col min="2" max="2" width="23.44140625" customWidth="1"/>
    <col min="3" max="3" width="18.5546875" customWidth="1"/>
    <col min="4" max="4" width="13.6640625" customWidth="1"/>
    <col min="5" max="5" width="19.109375" customWidth="1"/>
    <col min="6" max="6" width="16.109375" customWidth="1"/>
    <col min="7" max="7" width="11.88671875" customWidth="1"/>
  </cols>
  <sheetData>
    <row r="1" spans="1:10" ht="38.4" thickBot="1" x14ac:dyDescent="0.35">
      <c r="A1" s="37" t="s">
        <v>112</v>
      </c>
      <c r="B1" s="34" t="s">
        <v>113</v>
      </c>
      <c r="C1" s="38" t="s">
        <v>123</v>
      </c>
      <c r="D1" s="38" t="s">
        <v>114</v>
      </c>
      <c r="E1" s="39" t="s">
        <v>138</v>
      </c>
      <c r="F1" s="35" t="s">
        <v>115</v>
      </c>
      <c r="G1" s="39" t="s">
        <v>116</v>
      </c>
      <c r="H1" s="36" t="s">
        <v>117</v>
      </c>
      <c r="I1" s="36" t="s">
        <v>111</v>
      </c>
      <c r="J1" s="36" t="s">
        <v>121</v>
      </c>
    </row>
    <row r="2" spans="1:10" ht="15" thickTop="1" x14ac:dyDescent="0.3">
      <c r="A2" t="s">
        <v>132</v>
      </c>
      <c r="B2" t="s">
        <v>140</v>
      </c>
      <c r="C2" s="49">
        <f>Source1!G5</f>
        <v>7067106.4000000004</v>
      </c>
      <c r="D2" t="s">
        <v>133</v>
      </c>
      <c r="E2" t="s">
        <v>135</v>
      </c>
      <c r="G2" s="50">
        <v>0.1</v>
      </c>
      <c r="I2" t="s">
        <v>124</v>
      </c>
    </row>
    <row r="3" spans="1:10" x14ac:dyDescent="0.3">
      <c r="A3" s="26" t="s">
        <v>132</v>
      </c>
      <c r="B3" s="26" t="s">
        <v>141</v>
      </c>
      <c r="C3" s="49">
        <f>Source1!G6</f>
        <v>555685.17999999993</v>
      </c>
      <c r="D3" s="26" t="s">
        <v>133</v>
      </c>
      <c r="E3" s="26" t="s">
        <v>135</v>
      </c>
      <c r="G3" s="50">
        <v>0.1</v>
      </c>
      <c r="I3" s="26" t="s">
        <v>124</v>
      </c>
    </row>
    <row r="4" spans="1:10" x14ac:dyDescent="0.3">
      <c r="A4" s="26" t="s">
        <v>132</v>
      </c>
      <c r="B4" t="s">
        <v>142</v>
      </c>
      <c r="C4" s="49">
        <f>Source1!G7</f>
        <v>84328.58</v>
      </c>
      <c r="D4" s="26" t="s">
        <v>133</v>
      </c>
      <c r="E4" s="26" t="s">
        <v>135</v>
      </c>
      <c r="G4" s="50">
        <v>0.1</v>
      </c>
      <c r="I4" s="26" t="s">
        <v>124</v>
      </c>
    </row>
    <row r="5" spans="1:10" x14ac:dyDescent="0.3">
      <c r="A5" s="26" t="s">
        <v>132</v>
      </c>
      <c r="B5" t="s">
        <v>271</v>
      </c>
      <c r="C5" s="49">
        <f>Source1!G11</f>
        <v>700878</v>
      </c>
      <c r="D5" s="26" t="s">
        <v>134</v>
      </c>
      <c r="E5" s="26" t="s">
        <v>135</v>
      </c>
      <c r="G5" s="50">
        <v>0.1</v>
      </c>
      <c r="I5" s="26" t="s">
        <v>124</v>
      </c>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J89"/>
  <sheetViews>
    <sheetView topLeftCell="A37" workbookViewId="0">
      <selection activeCell="B93" sqref="B93"/>
    </sheetView>
  </sheetViews>
  <sheetFormatPr baseColWidth="10" defaultRowHeight="14.4" x14ac:dyDescent="0.3"/>
  <cols>
    <col min="1" max="1" width="18.33203125" customWidth="1"/>
    <col min="2" max="2" width="46.44140625" style="28" customWidth="1"/>
    <col min="3" max="3" width="29.5546875" customWidth="1"/>
    <col min="4" max="4" width="29.44140625" customWidth="1"/>
    <col min="6" max="6" width="54.88671875" style="28" customWidth="1"/>
  </cols>
  <sheetData>
    <row r="1" spans="1:9" ht="93.6" customHeight="1" x14ac:dyDescent="0.3">
      <c r="A1" s="78" t="s">
        <v>118</v>
      </c>
      <c r="B1" s="78" t="s">
        <v>112</v>
      </c>
      <c r="C1" s="79" t="s">
        <v>113</v>
      </c>
      <c r="D1" s="79" t="s">
        <v>119</v>
      </c>
      <c r="E1" s="80" t="s">
        <v>114</v>
      </c>
      <c r="F1" s="112" t="s">
        <v>120</v>
      </c>
      <c r="G1" s="81" t="s">
        <v>111</v>
      </c>
      <c r="H1" s="81" t="s">
        <v>121</v>
      </c>
      <c r="I1" s="80" t="s">
        <v>122</v>
      </c>
    </row>
    <row r="2" spans="1:9" x14ac:dyDescent="0.3">
      <c r="A2" s="82">
        <v>1</v>
      </c>
      <c r="B2" s="113" t="s">
        <v>268</v>
      </c>
      <c r="C2" s="82" t="s">
        <v>139</v>
      </c>
      <c r="D2" s="82">
        <v>-7.0000000000000007E-2</v>
      </c>
      <c r="E2" s="82">
        <v>2015</v>
      </c>
      <c r="F2" s="113" t="s">
        <v>145</v>
      </c>
      <c r="G2" s="82" t="s">
        <v>191</v>
      </c>
      <c r="H2" s="82"/>
      <c r="I2" s="82"/>
    </row>
    <row r="3" spans="1:9" s="26" customFormat="1" x14ac:dyDescent="0.3">
      <c r="A3" s="55">
        <v>1</v>
      </c>
      <c r="B3" s="61" t="s">
        <v>139</v>
      </c>
      <c r="C3" s="55" t="s">
        <v>140</v>
      </c>
      <c r="D3" s="55">
        <v>1</v>
      </c>
      <c r="E3" s="55"/>
      <c r="F3" s="61"/>
      <c r="G3" s="55" t="s">
        <v>191</v>
      </c>
      <c r="H3" s="55"/>
      <c r="I3" s="55"/>
    </row>
    <row r="4" spans="1:9" x14ac:dyDescent="0.3">
      <c r="A4" s="82">
        <v>2</v>
      </c>
      <c r="B4" s="113" t="s">
        <v>267</v>
      </c>
      <c r="C4" s="82" t="s">
        <v>88</v>
      </c>
      <c r="D4" s="82">
        <v>-0.14000000000000001</v>
      </c>
      <c r="E4" s="82">
        <v>2015</v>
      </c>
      <c r="F4" s="113" t="s">
        <v>146</v>
      </c>
      <c r="G4" s="82" t="s">
        <v>191</v>
      </c>
      <c r="H4" s="82"/>
      <c r="I4" s="82"/>
    </row>
    <row r="5" spans="1:9" s="26" customFormat="1" x14ac:dyDescent="0.3">
      <c r="A5" s="83">
        <v>2</v>
      </c>
      <c r="B5" s="114" t="s">
        <v>88</v>
      </c>
      <c r="C5" s="83" t="s">
        <v>141</v>
      </c>
      <c r="D5" s="83">
        <v>1</v>
      </c>
      <c r="E5" s="83"/>
      <c r="F5" s="114"/>
      <c r="G5" s="83" t="s">
        <v>191</v>
      </c>
      <c r="H5" s="83"/>
      <c r="I5" s="83"/>
    </row>
    <row r="6" spans="1:9" x14ac:dyDescent="0.3">
      <c r="A6" s="82">
        <v>3</v>
      </c>
      <c r="B6" s="113" t="s">
        <v>269</v>
      </c>
      <c r="C6" s="82" t="s">
        <v>88</v>
      </c>
      <c r="D6" s="84">
        <v>-0.13</v>
      </c>
      <c r="E6" s="82">
        <v>2015</v>
      </c>
      <c r="F6" s="115" t="s">
        <v>144</v>
      </c>
      <c r="G6" s="82" t="s">
        <v>191</v>
      </c>
      <c r="H6" s="82"/>
      <c r="I6" s="82"/>
    </row>
    <row r="7" spans="1:9" x14ac:dyDescent="0.3">
      <c r="A7" s="83">
        <v>3</v>
      </c>
      <c r="B7" s="114" t="s">
        <v>88</v>
      </c>
      <c r="C7" s="83" t="s">
        <v>142</v>
      </c>
      <c r="D7" s="83">
        <v>1</v>
      </c>
      <c r="E7" s="83"/>
      <c r="F7" s="114"/>
      <c r="G7" s="83" t="s">
        <v>191</v>
      </c>
      <c r="H7" s="83"/>
      <c r="I7" s="83"/>
    </row>
    <row r="8" spans="1:9" x14ac:dyDescent="0.3">
      <c r="A8" s="82">
        <v>4</v>
      </c>
      <c r="B8" s="113" t="s">
        <v>270</v>
      </c>
      <c r="C8" s="82" t="s">
        <v>139</v>
      </c>
      <c r="D8" s="82">
        <v>1</v>
      </c>
      <c r="E8" s="82">
        <v>2017</v>
      </c>
      <c r="F8" s="113" t="s">
        <v>272</v>
      </c>
      <c r="G8" s="82" t="s">
        <v>192</v>
      </c>
      <c r="H8" s="82"/>
      <c r="I8" s="82"/>
    </row>
    <row r="9" spans="1:9" x14ac:dyDescent="0.3">
      <c r="A9" s="83">
        <v>4</v>
      </c>
      <c r="B9" s="114" t="s">
        <v>147</v>
      </c>
      <c r="C9" s="83" t="s">
        <v>271</v>
      </c>
      <c r="D9" s="83">
        <v>1</v>
      </c>
      <c r="E9" s="83"/>
      <c r="F9" s="114"/>
      <c r="G9" s="83" t="s">
        <v>192</v>
      </c>
      <c r="H9" s="83"/>
      <c r="I9" s="83"/>
    </row>
    <row r="10" spans="1:9" x14ac:dyDescent="0.3">
      <c r="A10" s="82">
        <v>5</v>
      </c>
      <c r="B10" s="115" t="s">
        <v>108</v>
      </c>
      <c r="C10" s="84" t="s">
        <v>139</v>
      </c>
      <c r="D10" s="82">
        <v>-0.53</v>
      </c>
      <c r="E10" s="82">
        <v>2015</v>
      </c>
      <c r="F10" s="113" t="s">
        <v>193</v>
      </c>
      <c r="G10" s="84" t="s">
        <v>136</v>
      </c>
      <c r="H10" s="82"/>
      <c r="I10" s="82"/>
    </row>
    <row r="11" spans="1:9" x14ac:dyDescent="0.3">
      <c r="A11" s="83">
        <v>5</v>
      </c>
      <c r="B11" s="114" t="s">
        <v>139</v>
      </c>
      <c r="C11" s="92" t="s">
        <v>268</v>
      </c>
      <c r="D11" s="83">
        <v>1</v>
      </c>
      <c r="E11" s="83">
        <v>2020</v>
      </c>
      <c r="F11" s="114" t="s">
        <v>200</v>
      </c>
      <c r="G11" s="83" t="s">
        <v>239</v>
      </c>
      <c r="H11" s="83"/>
      <c r="I11" s="83"/>
    </row>
    <row r="12" spans="1:9" x14ac:dyDescent="0.3">
      <c r="A12" s="84">
        <v>6</v>
      </c>
      <c r="B12" s="115" t="s">
        <v>73</v>
      </c>
      <c r="C12" s="84" t="s">
        <v>139</v>
      </c>
      <c r="D12" s="84">
        <v>-0.63</v>
      </c>
      <c r="E12" s="82">
        <v>2015</v>
      </c>
      <c r="F12" s="113" t="s">
        <v>194</v>
      </c>
      <c r="G12" s="82" t="s">
        <v>136</v>
      </c>
      <c r="H12" s="82"/>
      <c r="I12" s="82"/>
    </row>
    <row r="13" spans="1:9" x14ac:dyDescent="0.3">
      <c r="A13" s="92">
        <v>6</v>
      </c>
      <c r="B13" s="117" t="s">
        <v>139</v>
      </c>
      <c r="C13" s="83" t="s">
        <v>267</v>
      </c>
      <c r="D13" s="92">
        <v>1</v>
      </c>
      <c r="E13" s="83">
        <v>2020</v>
      </c>
      <c r="F13" s="114" t="s">
        <v>201</v>
      </c>
      <c r="G13" s="83" t="s">
        <v>240</v>
      </c>
      <c r="H13" s="83"/>
      <c r="I13" s="83"/>
    </row>
    <row r="14" spans="1:9" x14ac:dyDescent="0.3">
      <c r="A14" s="84">
        <v>7</v>
      </c>
      <c r="B14" s="115" t="s">
        <v>74</v>
      </c>
      <c r="C14" s="84" t="s">
        <v>139</v>
      </c>
      <c r="D14" s="82">
        <v>-0.4</v>
      </c>
      <c r="E14" s="82">
        <v>2015</v>
      </c>
      <c r="F14" s="113" t="s">
        <v>195</v>
      </c>
      <c r="G14" s="84" t="s">
        <v>136</v>
      </c>
      <c r="H14" s="82"/>
      <c r="I14" s="82"/>
    </row>
    <row r="15" spans="1:9" x14ac:dyDescent="0.3">
      <c r="A15" s="92">
        <v>7</v>
      </c>
      <c r="B15" s="117" t="s">
        <v>139</v>
      </c>
      <c r="C15" s="92" t="s">
        <v>143</v>
      </c>
      <c r="D15" s="83">
        <v>1</v>
      </c>
      <c r="E15" s="83">
        <v>2020</v>
      </c>
      <c r="F15" s="114" t="s">
        <v>202</v>
      </c>
      <c r="G15" s="92" t="s">
        <v>240</v>
      </c>
      <c r="H15" s="83"/>
      <c r="I15" s="83"/>
    </row>
    <row r="16" spans="1:9" x14ac:dyDescent="0.3">
      <c r="A16" s="84">
        <v>8</v>
      </c>
      <c r="B16" s="115" t="s">
        <v>75</v>
      </c>
      <c r="C16" s="84" t="s">
        <v>139</v>
      </c>
      <c r="D16" s="84">
        <v>1</v>
      </c>
      <c r="E16" s="82">
        <v>2016</v>
      </c>
      <c r="F16" s="113" t="s">
        <v>196</v>
      </c>
      <c r="G16" s="82" t="s">
        <v>192</v>
      </c>
      <c r="H16" s="82"/>
      <c r="I16" s="82"/>
    </row>
    <row r="17" spans="1:10" x14ac:dyDescent="0.3">
      <c r="A17" s="51">
        <v>8</v>
      </c>
      <c r="B17" s="118" t="s">
        <v>139</v>
      </c>
      <c r="C17" s="51" t="s">
        <v>273</v>
      </c>
      <c r="D17" s="51">
        <v>1</v>
      </c>
      <c r="E17" s="51">
        <v>2016</v>
      </c>
      <c r="F17" s="61" t="s">
        <v>199</v>
      </c>
      <c r="G17" s="55" t="s">
        <v>137</v>
      </c>
      <c r="H17" s="55"/>
      <c r="I17" s="55"/>
    </row>
    <row r="18" spans="1:10" x14ac:dyDescent="0.3">
      <c r="A18" s="84">
        <v>9</v>
      </c>
      <c r="B18" s="113" t="s">
        <v>216</v>
      </c>
      <c r="C18" s="82" t="s">
        <v>308</v>
      </c>
      <c r="D18" s="82">
        <v>-0.55000000000000004</v>
      </c>
      <c r="E18" s="82">
        <v>2020</v>
      </c>
      <c r="F18" s="115" t="s">
        <v>203</v>
      </c>
      <c r="G18" s="84" t="s">
        <v>240</v>
      </c>
      <c r="H18" s="82"/>
      <c r="I18" s="82"/>
      <c r="J18" s="82"/>
    </row>
    <row r="19" spans="1:10" x14ac:dyDescent="0.3">
      <c r="A19" s="83">
        <v>9</v>
      </c>
      <c r="B19" s="114" t="s">
        <v>227</v>
      </c>
      <c r="C19" s="83" t="s">
        <v>204</v>
      </c>
      <c r="D19" s="83">
        <v>1</v>
      </c>
      <c r="E19" s="83"/>
      <c r="F19" s="114"/>
      <c r="G19" s="92"/>
      <c r="H19" s="83"/>
      <c r="I19" s="83"/>
      <c r="J19" s="83"/>
    </row>
    <row r="20" spans="1:10" ht="41.4" customHeight="1" x14ac:dyDescent="0.3">
      <c r="A20" s="82">
        <v>10</v>
      </c>
      <c r="B20" s="113" t="s">
        <v>213</v>
      </c>
      <c r="C20" t="s">
        <v>160</v>
      </c>
      <c r="D20" s="82">
        <v>-0.45</v>
      </c>
      <c r="E20" s="82">
        <v>2020</v>
      </c>
      <c r="F20" s="113" t="s">
        <v>257</v>
      </c>
      <c r="G20" s="84" t="s">
        <v>240</v>
      </c>
      <c r="H20" s="82"/>
      <c r="I20" s="82"/>
      <c r="J20" s="82"/>
    </row>
    <row r="21" spans="1:10" x14ac:dyDescent="0.3">
      <c r="A21" s="83">
        <v>10</v>
      </c>
      <c r="B21" s="114" t="s">
        <v>214</v>
      </c>
      <c r="C21" s="55" t="s">
        <v>206</v>
      </c>
      <c r="D21" s="83">
        <v>1</v>
      </c>
      <c r="E21" s="83"/>
      <c r="F21" s="114"/>
      <c r="G21" s="92"/>
      <c r="H21" s="83"/>
      <c r="I21" s="83"/>
      <c r="J21" s="83"/>
    </row>
    <row r="22" spans="1:10" x14ac:dyDescent="0.3">
      <c r="A22" s="84">
        <v>11</v>
      </c>
      <c r="B22" s="113" t="s">
        <v>205</v>
      </c>
      <c r="C22" s="82" t="s">
        <v>226</v>
      </c>
      <c r="D22" s="82">
        <v>-0.41</v>
      </c>
      <c r="E22" s="82"/>
      <c r="F22" s="116" t="s">
        <v>207</v>
      </c>
      <c r="G22" s="84" t="s">
        <v>240</v>
      </c>
      <c r="H22" s="82"/>
      <c r="I22" s="82"/>
      <c r="J22" s="82"/>
    </row>
    <row r="23" spans="1:10" x14ac:dyDescent="0.3">
      <c r="A23" s="92">
        <v>11</v>
      </c>
      <c r="B23" s="114" t="s">
        <v>226</v>
      </c>
      <c r="C23" s="83" t="s">
        <v>213</v>
      </c>
      <c r="D23" s="83">
        <v>1</v>
      </c>
      <c r="E23" s="83"/>
      <c r="F23" s="114"/>
      <c r="G23" s="83"/>
      <c r="H23" s="83"/>
      <c r="I23" s="83"/>
      <c r="J23" s="83"/>
    </row>
    <row r="24" spans="1:10" ht="28.8" x14ac:dyDescent="0.3">
      <c r="A24" s="84">
        <v>12</v>
      </c>
      <c r="B24" s="115" t="s">
        <v>205</v>
      </c>
      <c r="C24" s="51" t="s">
        <v>208</v>
      </c>
      <c r="D24" s="84">
        <v>-0.28000000000000003</v>
      </c>
      <c r="E24" s="82"/>
      <c r="F24" s="113" t="s">
        <v>302</v>
      </c>
      <c r="G24" s="84" t="s">
        <v>240</v>
      </c>
      <c r="H24" s="82"/>
      <c r="I24" s="82"/>
      <c r="J24" s="82"/>
    </row>
    <row r="25" spans="1:10" ht="19.2" customHeight="1" x14ac:dyDescent="0.3">
      <c r="A25" s="92">
        <v>12</v>
      </c>
      <c r="B25" s="117" t="s">
        <v>208</v>
      </c>
      <c r="C25" s="83" t="s">
        <v>213</v>
      </c>
      <c r="D25" s="92">
        <v>1</v>
      </c>
      <c r="E25" s="83"/>
      <c r="F25" s="114"/>
      <c r="G25" s="83"/>
      <c r="H25" s="83"/>
      <c r="I25" s="83"/>
      <c r="J25" s="83"/>
    </row>
    <row r="26" spans="1:10" x14ac:dyDescent="0.3">
      <c r="A26" s="84">
        <v>13</v>
      </c>
      <c r="B26" s="113" t="s">
        <v>205</v>
      </c>
      <c r="C26" s="82" t="s">
        <v>209</v>
      </c>
      <c r="D26" s="82">
        <v>-0.17</v>
      </c>
      <c r="E26" s="82"/>
      <c r="F26" s="113" t="s">
        <v>211</v>
      </c>
      <c r="G26" s="84" t="s">
        <v>240</v>
      </c>
      <c r="H26" s="82"/>
      <c r="I26" s="82"/>
      <c r="J26" s="82"/>
    </row>
    <row r="27" spans="1:10" x14ac:dyDescent="0.3">
      <c r="A27" s="92">
        <v>13</v>
      </c>
      <c r="B27" s="114" t="s">
        <v>210</v>
      </c>
      <c r="C27" s="83" t="s">
        <v>213</v>
      </c>
      <c r="D27" s="83">
        <v>1</v>
      </c>
      <c r="E27" s="83"/>
      <c r="F27" s="114"/>
      <c r="G27" s="83"/>
      <c r="H27" s="83"/>
      <c r="I27" s="83"/>
      <c r="J27" s="83"/>
    </row>
    <row r="28" spans="1:10" ht="28.8" x14ac:dyDescent="0.3">
      <c r="A28" s="84">
        <v>14</v>
      </c>
      <c r="B28" s="115" t="s">
        <v>205</v>
      </c>
      <c r="C28" s="84" t="s">
        <v>212</v>
      </c>
      <c r="D28" s="82">
        <v>-0.14000000000000001</v>
      </c>
      <c r="E28" s="82"/>
      <c r="F28" s="113" t="s">
        <v>215</v>
      </c>
      <c r="G28" s="84" t="s">
        <v>240</v>
      </c>
      <c r="H28" s="82"/>
      <c r="I28" s="82"/>
      <c r="J28" s="82"/>
    </row>
    <row r="29" spans="1:10" x14ac:dyDescent="0.3">
      <c r="A29" s="92">
        <v>14</v>
      </c>
      <c r="B29" s="114" t="s">
        <v>92</v>
      </c>
      <c r="C29" s="83" t="s">
        <v>213</v>
      </c>
      <c r="D29" s="83">
        <v>1</v>
      </c>
      <c r="E29" s="83"/>
      <c r="F29" s="114"/>
      <c r="G29" s="83"/>
      <c r="H29" s="83"/>
      <c r="I29" s="83"/>
      <c r="J29" s="83"/>
    </row>
    <row r="30" spans="1:10" ht="28.8" x14ac:dyDescent="0.3">
      <c r="A30" s="82">
        <v>15</v>
      </c>
      <c r="B30" s="115" t="s">
        <v>310</v>
      </c>
      <c r="C30" s="84" t="s">
        <v>228</v>
      </c>
      <c r="D30" s="82">
        <v>-0.27</v>
      </c>
      <c r="E30" s="82"/>
      <c r="F30" s="113" t="s">
        <v>217</v>
      </c>
      <c r="G30" s="84" t="s">
        <v>240</v>
      </c>
      <c r="H30" s="82"/>
      <c r="I30" s="82"/>
      <c r="J30" s="82"/>
    </row>
    <row r="31" spans="1:10" x14ac:dyDescent="0.3">
      <c r="A31" s="83">
        <v>15</v>
      </c>
      <c r="B31" s="114" t="s">
        <v>228</v>
      </c>
      <c r="C31" s="92" t="s">
        <v>216</v>
      </c>
      <c r="D31" s="83">
        <v>1</v>
      </c>
      <c r="E31" s="83"/>
      <c r="F31" s="114"/>
      <c r="G31" s="83"/>
      <c r="H31" s="83"/>
      <c r="I31" s="83"/>
      <c r="J31" s="83"/>
    </row>
    <row r="32" spans="1:10" ht="28.8" x14ac:dyDescent="0.3">
      <c r="A32" s="84">
        <v>16</v>
      </c>
      <c r="B32" s="115" t="s">
        <v>310</v>
      </c>
      <c r="C32" s="84" t="s">
        <v>229</v>
      </c>
      <c r="D32" s="84">
        <v>-0.14000000000000001</v>
      </c>
      <c r="E32" s="82"/>
      <c r="F32" s="113" t="s">
        <v>219</v>
      </c>
      <c r="G32" s="84" t="s">
        <v>240</v>
      </c>
      <c r="H32" s="82"/>
      <c r="I32" s="82"/>
      <c r="J32" s="82"/>
    </row>
    <row r="33" spans="1:10" x14ac:dyDescent="0.3">
      <c r="A33" s="92">
        <v>16</v>
      </c>
      <c r="B33" s="117" t="s">
        <v>229</v>
      </c>
      <c r="C33" s="92" t="s">
        <v>218</v>
      </c>
      <c r="D33" s="92">
        <v>1</v>
      </c>
      <c r="E33" s="83"/>
      <c r="F33" s="114"/>
      <c r="G33" s="83"/>
      <c r="H33" s="83"/>
      <c r="I33" s="83"/>
      <c r="J33" s="83"/>
    </row>
    <row r="34" spans="1:10" ht="28.8" x14ac:dyDescent="0.3">
      <c r="A34" s="84">
        <v>17</v>
      </c>
      <c r="B34" s="115" t="s">
        <v>310</v>
      </c>
      <c r="C34" s="84" t="s">
        <v>220</v>
      </c>
      <c r="D34" s="84">
        <v>-0.13</v>
      </c>
      <c r="E34" s="82"/>
      <c r="F34" s="113" t="s">
        <v>222</v>
      </c>
      <c r="G34" s="84" t="s">
        <v>240</v>
      </c>
      <c r="H34" s="82"/>
      <c r="I34" s="82"/>
      <c r="J34" s="82"/>
    </row>
    <row r="35" spans="1:10" x14ac:dyDescent="0.3">
      <c r="A35" s="92">
        <v>17</v>
      </c>
      <c r="B35" s="117" t="s">
        <v>221</v>
      </c>
      <c r="C35" s="92" t="s">
        <v>216</v>
      </c>
      <c r="D35" s="92">
        <v>1</v>
      </c>
      <c r="E35" s="83"/>
      <c r="F35" s="114"/>
      <c r="G35" s="83"/>
      <c r="H35" s="83"/>
      <c r="I35" s="83"/>
      <c r="J35" s="83"/>
    </row>
    <row r="36" spans="1:10" ht="28.8" x14ac:dyDescent="0.3">
      <c r="A36" s="84">
        <v>18</v>
      </c>
      <c r="B36" s="115" t="s">
        <v>310</v>
      </c>
      <c r="C36" s="84" t="s">
        <v>223</v>
      </c>
      <c r="D36" s="84">
        <v>-0.11</v>
      </c>
      <c r="E36" s="82"/>
      <c r="F36" s="113" t="s">
        <v>224</v>
      </c>
      <c r="G36" s="84" t="s">
        <v>240</v>
      </c>
      <c r="H36" s="82"/>
      <c r="I36" s="82"/>
      <c r="J36" s="82"/>
    </row>
    <row r="37" spans="1:10" ht="28.8" x14ac:dyDescent="0.3">
      <c r="A37" s="92">
        <v>18</v>
      </c>
      <c r="B37" s="117" t="s">
        <v>223</v>
      </c>
      <c r="C37" s="92" t="s">
        <v>216</v>
      </c>
      <c r="D37" s="92">
        <v>1</v>
      </c>
      <c r="E37" s="83"/>
      <c r="F37" s="114"/>
      <c r="G37" s="83"/>
      <c r="H37" s="83"/>
      <c r="I37" s="83"/>
      <c r="J37" s="83"/>
    </row>
    <row r="38" spans="1:10" ht="28.8" x14ac:dyDescent="0.3">
      <c r="A38" s="84">
        <v>19</v>
      </c>
      <c r="B38" s="115" t="s">
        <v>310</v>
      </c>
      <c r="C38" s="84" t="s">
        <v>225</v>
      </c>
      <c r="D38" s="84">
        <v>-0.1</v>
      </c>
      <c r="E38" s="82"/>
      <c r="F38" s="113" t="s">
        <v>231</v>
      </c>
      <c r="G38" s="84" t="s">
        <v>240</v>
      </c>
      <c r="H38" s="82"/>
      <c r="I38" s="82"/>
      <c r="J38" s="82"/>
    </row>
    <row r="39" spans="1:10" ht="28.8" x14ac:dyDescent="0.3">
      <c r="A39" s="92">
        <v>19</v>
      </c>
      <c r="B39" s="117" t="s">
        <v>230</v>
      </c>
      <c r="C39" s="92" t="s">
        <v>216</v>
      </c>
      <c r="D39" s="92">
        <v>1</v>
      </c>
      <c r="E39" s="83"/>
      <c r="F39" s="114"/>
      <c r="G39" s="83"/>
      <c r="H39" s="83"/>
      <c r="I39" s="83"/>
      <c r="J39" s="83"/>
    </row>
    <row r="40" spans="1:10" ht="28.8" x14ac:dyDescent="0.3">
      <c r="A40" s="84">
        <v>20</v>
      </c>
      <c r="B40" s="115" t="s">
        <v>310</v>
      </c>
      <c r="C40" s="84" t="s">
        <v>232</v>
      </c>
      <c r="D40" s="84">
        <v>-7.0000000000000007E-2</v>
      </c>
      <c r="E40" s="82"/>
      <c r="F40" s="113" t="s">
        <v>234</v>
      </c>
      <c r="G40" s="84" t="s">
        <v>240</v>
      </c>
      <c r="H40" s="82"/>
      <c r="I40" s="82"/>
      <c r="J40" s="82"/>
    </row>
    <row r="41" spans="1:10" ht="28.8" x14ac:dyDescent="0.3">
      <c r="A41" s="92">
        <v>20</v>
      </c>
      <c r="B41" s="117" t="s">
        <v>233</v>
      </c>
      <c r="C41" s="92" t="s">
        <v>216</v>
      </c>
      <c r="D41" s="92">
        <v>1</v>
      </c>
      <c r="E41" s="83"/>
      <c r="F41" s="114"/>
      <c r="G41" s="83"/>
      <c r="H41" s="83"/>
      <c r="I41" s="83"/>
      <c r="J41" s="83"/>
    </row>
    <row r="42" spans="1:10" ht="28.8" x14ac:dyDescent="0.3">
      <c r="A42" s="84">
        <v>21</v>
      </c>
      <c r="B42" s="115" t="s">
        <v>310</v>
      </c>
      <c r="C42" s="82" t="s">
        <v>235</v>
      </c>
      <c r="D42" s="84">
        <v>-0.3</v>
      </c>
      <c r="E42" s="82"/>
      <c r="F42" s="113" t="s">
        <v>236</v>
      </c>
      <c r="G42" s="84" t="s">
        <v>240</v>
      </c>
      <c r="H42" s="82"/>
      <c r="I42" s="82"/>
      <c r="J42" s="82"/>
    </row>
    <row r="43" spans="1:10" ht="28.8" x14ac:dyDescent="0.3">
      <c r="A43" s="92">
        <v>21</v>
      </c>
      <c r="B43" s="114" t="s">
        <v>235</v>
      </c>
      <c r="C43" s="92" t="s">
        <v>216</v>
      </c>
      <c r="D43" s="92">
        <v>1</v>
      </c>
      <c r="E43" s="83"/>
      <c r="F43" s="114"/>
      <c r="G43" s="83"/>
      <c r="H43" s="83"/>
      <c r="I43" s="83"/>
      <c r="J43" s="83"/>
    </row>
    <row r="44" spans="1:10" ht="28.8" x14ac:dyDescent="0.3">
      <c r="A44" s="84">
        <v>22</v>
      </c>
      <c r="B44" s="115" t="s">
        <v>310</v>
      </c>
      <c r="C44" s="84" t="s">
        <v>237</v>
      </c>
      <c r="D44" s="82">
        <v>-0.01</v>
      </c>
      <c r="E44" s="82"/>
      <c r="F44" s="113" t="s">
        <v>238</v>
      </c>
      <c r="G44" s="84" t="s">
        <v>240</v>
      </c>
      <c r="H44" s="82"/>
      <c r="I44" s="82"/>
      <c r="J44" s="82"/>
    </row>
    <row r="45" spans="1:10" ht="28.8" x14ac:dyDescent="0.3">
      <c r="A45" s="92">
        <v>22</v>
      </c>
      <c r="B45" s="117" t="s">
        <v>237</v>
      </c>
      <c r="C45" s="92" t="s">
        <v>216</v>
      </c>
      <c r="D45" s="83">
        <v>1</v>
      </c>
      <c r="E45" s="83"/>
      <c r="F45" s="114"/>
      <c r="G45" s="83"/>
      <c r="H45" s="83"/>
      <c r="I45" s="83"/>
      <c r="J45" s="83"/>
    </row>
    <row r="46" spans="1:10" s="26" customFormat="1" ht="28.8" x14ac:dyDescent="0.3">
      <c r="A46" s="51">
        <v>23</v>
      </c>
      <c r="B46" s="118" t="s">
        <v>311</v>
      </c>
      <c r="C46" s="51" t="s">
        <v>260</v>
      </c>
      <c r="D46" s="51">
        <v>-0.14000000000000001</v>
      </c>
      <c r="E46" s="55"/>
      <c r="F46" s="61" t="s">
        <v>262</v>
      </c>
      <c r="G46" s="51" t="s">
        <v>240</v>
      </c>
      <c r="H46" s="55"/>
      <c r="I46" s="55"/>
      <c r="J46" s="55"/>
    </row>
    <row r="47" spans="1:10" s="26" customFormat="1" x14ac:dyDescent="0.3">
      <c r="A47" s="51">
        <v>23</v>
      </c>
      <c r="B47" s="118" t="s">
        <v>261</v>
      </c>
      <c r="C47" s="51" t="s">
        <v>216</v>
      </c>
      <c r="D47" s="51">
        <v>1</v>
      </c>
      <c r="E47" s="55"/>
      <c r="F47" s="61"/>
      <c r="G47" s="55"/>
      <c r="H47" s="55"/>
      <c r="I47" s="55"/>
      <c r="J47" s="55"/>
    </row>
    <row r="48" spans="1:10" ht="43.2" x14ac:dyDescent="0.3">
      <c r="A48" s="84">
        <v>24</v>
      </c>
      <c r="B48" s="113" t="s">
        <v>258</v>
      </c>
      <c r="C48" s="82" t="s">
        <v>88</v>
      </c>
      <c r="D48" s="82">
        <v>-0.21</v>
      </c>
      <c r="E48" s="82"/>
      <c r="F48" s="113" t="s">
        <v>279</v>
      </c>
      <c r="G48" s="82" t="s">
        <v>136</v>
      </c>
      <c r="H48" s="82"/>
      <c r="I48" s="82"/>
      <c r="J48" s="82"/>
    </row>
    <row r="49" spans="1:10" x14ac:dyDescent="0.3">
      <c r="A49" s="92">
        <v>24</v>
      </c>
      <c r="B49" s="114" t="s">
        <v>88</v>
      </c>
      <c r="C49" s="117" t="s">
        <v>268</v>
      </c>
      <c r="D49" s="83">
        <v>1</v>
      </c>
      <c r="E49" s="83"/>
      <c r="F49" s="114"/>
      <c r="G49" s="83"/>
      <c r="H49" s="83"/>
      <c r="I49" s="83"/>
      <c r="J49" s="83"/>
    </row>
    <row r="50" spans="1:10" ht="28.8" x14ac:dyDescent="0.3">
      <c r="A50" s="84">
        <v>25</v>
      </c>
      <c r="B50" s="113" t="s">
        <v>259</v>
      </c>
      <c r="C50" s="82" t="s">
        <v>88</v>
      </c>
      <c r="D50" s="82">
        <v>-0.21</v>
      </c>
      <c r="E50" s="82"/>
      <c r="F50" s="113" t="s">
        <v>265</v>
      </c>
      <c r="G50" s="82" t="s">
        <v>136</v>
      </c>
      <c r="H50" s="82"/>
      <c r="I50" s="82"/>
      <c r="J50" s="82"/>
    </row>
    <row r="51" spans="1:10" x14ac:dyDescent="0.3">
      <c r="A51" s="92">
        <v>25</v>
      </c>
      <c r="B51" s="114" t="s">
        <v>88</v>
      </c>
      <c r="C51" s="117" t="s">
        <v>268</v>
      </c>
      <c r="D51" s="83">
        <v>1</v>
      </c>
      <c r="E51" s="83"/>
      <c r="F51" s="114"/>
      <c r="G51" s="83"/>
      <c r="H51" s="83"/>
      <c r="I51" s="83"/>
      <c r="J51" s="83"/>
    </row>
    <row r="52" spans="1:10" x14ac:dyDescent="0.3">
      <c r="A52" s="84">
        <v>26</v>
      </c>
      <c r="B52" s="113" t="s">
        <v>77</v>
      </c>
      <c r="C52" s="82" t="s">
        <v>88</v>
      </c>
      <c r="D52" s="84">
        <v>-7.0000000000000007E-2</v>
      </c>
      <c r="E52" s="82"/>
      <c r="F52" s="113" t="s">
        <v>266</v>
      </c>
      <c r="G52" s="82" t="s">
        <v>136</v>
      </c>
      <c r="H52" s="82"/>
      <c r="I52" s="82"/>
      <c r="J52" s="82"/>
    </row>
    <row r="53" spans="1:10" x14ac:dyDescent="0.3">
      <c r="A53" s="92">
        <v>26</v>
      </c>
      <c r="B53" s="114" t="s">
        <v>88</v>
      </c>
      <c r="C53" s="83" t="s">
        <v>268</v>
      </c>
      <c r="D53" s="83">
        <v>1</v>
      </c>
      <c r="E53" s="83"/>
      <c r="F53" s="114"/>
      <c r="G53" s="83"/>
      <c r="H53" s="83"/>
      <c r="I53" s="83"/>
      <c r="J53" s="83"/>
    </row>
    <row r="54" spans="1:10" ht="28.8" x14ac:dyDescent="0.3">
      <c r="A54" s="84">
        <v>27</v>
      </c>
      <c r="B54" s="113" t="s">
        <v>80</v>
      </c>
      <c r="C54" s="82" t="s">
        <v>88</v>
      </c>
      <c r="D54" s="82">
        <v>-0.22</v>
      </c>
      <c r="E54" s="82"/>
      <c r="F54" s="113" t="s">
        <v>278</v>
      </c>
      <c r="G54" s="82" t="s">
        <v>136</v>
      </c>
      <c r="H54" s="82"/>
      <c r="I54" s="82"/>
      <c r="J54" s="82"/>
    </row>
    <row r="55" spans="1:10" x14ac:dyDescent="0.3">
      <c r="A55" s="92">
        <v>27</v>
      </c>
      <c r="B55" s="114" t="s">
        <v>88</v>
      </c>
      <c r="C55" s="83" t="s">
        <v>267</v>
      </c>
      <c r="D55" s="83">
        <v>1</v>
      </c>
      <c r="E55" s="83"/>
      <c r="F55" s="114"/>
      <c r="G55" s="83"/>
      <c r="H55" s="83"/>
      <c r="I55" s="83"/>
      <c r="J55" s="83"/>
    </row>
    <row r="56" spans="1:10" ht="28.8" x14ac:dyDescent="0.3">
      <c r="A56" s="84">
        <v>28</v>
      </c>
      <c r="B56" s="113" t="s">
        <v>277</v>
      </c>
      <c r="C56" s="82" t="s">
        <v>88</v>
      </c>
      <c r="D56" s="82">
        <v>0.16</v>
      </c>
      <c r="E56" s="82"/>
      <c r="F56" s="113" t="s">
        <v>276</v>
      </c>
      <c r="G56" s="82" t="s">
        <v>136</v>
      </c>
    </row>
    <row r="57" spans="1:10" x14ac:dyDescent="0.3">
      <c r="A57" s="92">
        <v>28</v>
      </c>
      <c r="B57" s="61" t="s">
        <v>88</v>
      </c>
      <c r="C57" s="83" t="s">
        <v>267</v>
      </c>
      <c r="D57" s="83">
        <v>1</v>
      </c>
      <c r="E57" s="83"/>
      <c r="F57" s="114"/>
      <c r="G57" s="83"/>
    </row>
    <row r="58" spans="1:10" ht="28.8" x14ac:dyDescent="0.3">
      <c r="A58" s="84">
        <v>29</v>
      </c>
      <c r="B58" s="113" t="s">
        <v>280</v>
      </c>
      <c r="C58" s="82" t="s">
        <v>88</v>
      </c>
      <c r="D58" s="82">
        <v>0.1</v>
      </c>
      <c r="E58" s="82"/>
      <c r="F58" s="113" t="s">
        <v>281</v>
      </c>
      <c r="G58" s="82" t="s">
        <v>136</v>
      </c>
    </row>
    <row r="59" spans="1:10" x14ac:dyDescent="0.3">
      <c r="A59" s="51">
        <v>29</v>
      </c>
      <c r="B59" s="55" t="s">
        <v>88</v>
      </c>
      <c r="C59" s="55" t="s">
        <v>273</v>
      </c>
      <c r="D59" s="55">
        <v>1</v>
      </c>
      <c r="E59" s="55"/>
      <c r="F59" s="61"/>
      <c r="G59" s="55"/>
    </row>
    <row r="60" spans="1:10" ht="28.8" x14ac:dyDescent="0.3">
      <c r="A60" s="84">
        <v>30</v>
      </c>
      <c r="B60" s="113" t="s">
        <v>283</v>
      </c>
      <c r="C60" s="82" t="s">
        <v>88</v>
      </c>
      <c r="D60" s="82">
        <v>0.87</v>
      </c>
      <c r="E60" s="82"/>
      <c r="F60" s="113" t="s">
        <v>285</v>
      </c>
      <c r="G60" s="82" t="s">
        <v>136</v>
      </c>
      <c r="H60" s="82"/>
    </row>
    <row r="61" spans="1:10" x14ac:dyDescent="0.3">
      <c r="A61" s="92">
        <v>30</v>
      </c>
      <c r="B61" s="114" t="s">
        <v>88</v>
      </c>
      <c r="C61" s="83" t="s">
        <v>269</v>
      </c>
      <c r="D61" s="83">
        <v>1</v>
      </c>
      <c r="E61" s="83"/>
      <c r="F61" s="114"/>
      <c r="G61" s="83"/>
      <c r="H61" s="83"/>
    </row>
    <row r="62" spans="1:10" x14ac:dyDescent="0.3">
      <c r="A62" s="84">
        <v>31</v>
      </c>
      <c r="B62" s="113" t="s">
        <v>286</v>
      </c>
      <c r="C62" s="84" t="s">
        <v>287</v>
      </c>
      <c r="D62" s="127" t="s">
        <v>284</v>
      </c>
      <c r="E62" s="82"/>
      <c r="F62" s="113"/>
      <c r="G62" s="82" t="s">
        <v>288</v>
      </c>
      <c r="H62" s="82"/>
    </row>
    <row r="63" spans="1:10" ht="28.8" x14ac:dyDescent="0.3">
      <c r="A63" s="92">
        <v>31</v>
      </c>
      <c r="B63" s="114" t="s">
        <v>287</v>
      </c>
      <c r="C63" s="114" t="s">
        <v>83</v>
      </c>
      <c r="D63" s="83">
        <v>1</v>
      </c>
      <c r="E63" s="83"/>
      <c r="F63" s="114"/>
      <c r="G63" s="83"/>
      <c r="H63" s="83"/>
    </row>
    <row r="64" spans="1:10" x14ac:dyDescent="0.3">
      <c r="A64" s="84">
        <v>32</v>
      </c>
      <c r="B64" s="113" t="s">
        <v>103</v>
      </c>
      <c r="C64" s="84" t="s">
        <v>287</v>
      </c>
      <c r="D64" s="84">
        <v>1</v>
      </c>
      <c r="E64" s="82"/>
      <c r="F64" s="113" t="s">
        <v>291</v>
      </c>
      <c r="G64" s="82" t="s">
        <v>290</v>
      </c>
      <c r="H64" s="82"/>
    </row>
    <row r="65" spans="1:8" x14ac:dyDescent="0.3">
      <c r="A65" s="51">
        <v>32</v>
      </c>
      <c r="B65" s="61" t="s">
        <v>287</v>
      </c>
      <c r="C65" s="55" t="s">
        <v>78</v>
      </c>
      <c r="D65" s="51">
        <v>1</v>
      </c>
      <c r="E65" s="55"/>
      <c r="F65" s="61"/>
      <c r="G65" s="55"/>
      <c r="H65" s="55"/>
    </row>
    <row r="66" spans="1:8" x14ac:dyDescent="0.3">
      <c r="A66" s="84">
        <v>33</v>
      </c>
      <c r="B66" s="113" t="s">
        <v>103</v>
      </c>
      <c r="C66" s="84" t="s">
        <v>287</v>
      </c>
      <c r="D66" s="82">
        <v>1</v>
      </c>
      <c r="E66" s="82"/>
      <c r="F66" s="113" t="s">
        <v>293</v>
      </c>
      <c r="G66" s="82" t="s">
        <v>290</v>
      </c>
      <c r="H66" s="82"/>
    </row>
    <row r="67" spans="1:8" x14ac:dyDescent="0.3">
      <c r="A67" s="92">
        <v>33</v>
      </c>
      <c r="B67" s="92" t="s">
        <v>287</v>
      </c>
      <c r="C67" s="83" t="s">
        <v>292</v>
      </c>
      <c r="D67" s="83">
        <v>1</v>
      </c>
      <c r="E67" s="83"/>
      <c r="F67" s="114"/>
      <c r="G67" s="83"/>
      <c r="H67" s="83"/>
    </row>
    <row r="68" spans="1:8" x14ac:dyDescent="0.3">
      <c r="A68" s="84">
        <v>34</v>
      </c>
      <c r="B68" s="113" t="s">
        <v>102</v>
      </c>
      <c r="C68" s="82" t="s">
        <v>287</v>
      </c>
      <c r="D68" s="82">
        <v>1</v>
      </c>
      <c r="E68" s="82"/>
      <c r="F68" s="113" t="s">
        <v>297</v>
      </c>
      <c r="G68" s="82" t="s">
        <v>288</v>
      </c>
      <c r="H68" s="82"/>
    </row>
    <row r="69" spans="1:8" x14ac:dyDescent="0.3">
      <c r="A69" s="92">
        <v>34</v>
      </c>
      <c r="B69" s="114" t="s">
        <v>287</v>
      </c>
      <c r="C69" s="83" t="s">
        <v>294</v>
      </c>
      <c r="D69" s="83">
        <v>1</v>
      </c>
      <c r="E69" s="83"/>
      <c r="F69" s="114"/>
      <c r="G69" s="83"/>
      <c r="H69" s="83"/>
    </row>
    <row r="70" spans="1:8" ht="28.8" x14ac:dyDescent="0.3">
      <c r="A70" s="84">
        <v>35</v>
      </c>
      <c r="B70" s="113" t="s">
        <v>103</v>
      </c>
      <c r="C70" s="82" t="s">
        <v>287</v>
      </c>
      <c r="D70" s="82">
        <v>1</v>
      </c>
      <c r="E70" s="82"/>
      <c r="F70" s="113" t="s">
        <v>295</v>
      </c>
      <c r="G70" s="82" t="s">
        <v>290</v>
      </c>
      <c r="H70" s="82"/>
    </row>
    <row r="71" spans="1:8" x14ac:dyDescent="0.3">
      <c r="A71" s="92">
        <v>35</v>
      </c>
      <c r="B71" s="114" t="s">
        <v>287</v>
      </c>
      <c r="C71" s="83" t="s">
        <v>80</v>
      </c>
      <c r="D71" s="83">
        <v>1</v>
      </c>
      <c r="E71" s="83"/>
      <c r="F71" s="114"/>
      <c r="G71" s="83"/>
      <c r="H71" s="83"/>
    </row>
    <row r="72" spans="1:8" x14ac:dyDescent="0.3">
      <c r="A72" s="84">
        <v>36</v>
      </c>
      <c r="B72" s="113" t="s">
        <v>102</v>
      </c>
      <c r="C72" s="82" t="s">
        <v>287</v>
      </c>
      <c r="D72" s="84">
        <v>0.5</v>
      </c>
      <c r="E72" s="82"/>
      <c r="F72" s="113"/>
      <c r="G72" s="82"/>
      <c r="H72" s="82" t="s">
        <v>296</v>
      </c>
    </row>
    <row r="73" spans="1:8" x14ac:dyDescent="0.3">
      <c r="A73" s="92">
        <v>36</v>
      </c>
      <c r="B73" s="114" t="s">
        <v>287</v>
      </c>
      <c r="C73" s="83" t="s">
        <v>81</v>
      </c>
      <c r="D73" s="92">
        <v>1</v>
      </c>
      <c r="E73" s="83"/>
      <c r="F73" s="114"/>
      <c r="G73" s="83"/>
      <c r="H73" s="83"/>
    </row>
    <row r="74" spans="1:8" x14ac:dyDescent="0.3">
      <c r="A74" s="84">
        <v>37</v>
      </c>
      <c r="B74" s="113" t="s">
        <v>104</v>
      </c>
      <c r="C74" s="82" t="s">
        <v>287</v>
      </c>
      <c r="D74" s="84">
        <v>0.5</v>
      </c>
      <c r="E74" s="82"/>
      <c r="F74" s="113"/>
      <c r="G74" s="82"/>
      <c r="H74" s="82"/>
    </row>
    <row r="75" spans="1:8" x14ac:dyDescent="0.3">
      <c r="A75" s="92">
        <v>37</v>
      </c>
      <c r="B75" s="114" t="s">
        <v>287</v>
      </c>
      <c r="C75" s="83" t="s">
        <v>81</v>
      </c>
      <c r="D75" s="92">
        <v>1</v>
      </c>
      <c r="E75" s="83"/>
      <c r="F75" s="114"/>
      <c r="G75" s="83"/>
      <c r="H75" s="83"/>
    </row>
    <row r="76" spans="1:8" x14ac:dyDescent="0.3">
      <c r="A76" s="84">
        <v>38</v>
      </c>
      <c r="B76" s="113" t="s">
        <v>103</v>
      </c>
      <c r="C76" s="82" t="s">
        <v>287</v>
      </c>
      <c r="D76" s="84">
        <v>1</v>
      </c>
      <c r="E76" s="82"/>
      <c r="F76" s="113" t="s">
        <v>298</v>
      </c>
      <c r="G76" s="82" t="s">
        <v>288</v>
      </c>
      <c r="H76" s="82"/>
    </row>
    <row r="77" spans="1:8" x14ac:dyDescent="0.3">
      <c r="A77" s="92">
        <v>38</v>
      </c>
      <c r="B77" s="114" t="s">
        <v>287</v>
      </c>
      <c r="C77" s="83" t="s">
        <v>82</v>
      </c>
      <c r="D77" s="92">
        <v>1</v>
      </c>
      <c r="E77" s="83"/>
      <c r="F77" s="114"/>
      <c r="G77" s="83"/>
      <c r="H77" s="83"/>
    </row>
    <row r="78" spans="1:8" ht="28.8" x14ac:dyDescent="0.3">
      <c r="A78" s="84">
        <v>39</v>
      </c>
      <c r="B78" s="113" t="s">
        <v>103</v>
      </c>
      <c r="C78" s="82" t="s">
        <v>287</v>
      </c>
      <c r="D78" s="84">
        <v>1</v>
      </c>
      <c r="E78" s="82"/>
      <c r="F78" s="113" t="s">
        <v>299</v>
      </c>
      <c r="G78" s="82" t="s">
        <v>288</v>
      </c>
      <c r="H78" s="82"/>
    </row>
    <row r="79" spans="1:8" x14ac:dyDescent="0.3">
      <c r="A79" s="92">
        <v>39</v>
      </c>
      <c r="B79" s="114" t="s">
        <v>287</v>
      </c>
      <c r="C79" s="83" t="s">
        <v>84</v>
      </c>
      <c r="D79" s="92">
        <v>1</v>
      </c>
      <c r="E79" s="83"/>
      <c r="F79" s="114"/>
      <c r="G79" s="83"/>
      <c r="H79" s="83"/>
    </row>
    <row r="80" spans="1:8" x14ac:dyDescent="0.3">
      <c r="A80" s="84">
        <v>40</v>
      </c>
      <c r="B80" s="113" t="s">
        <v>102</v>
      </c>
      <c r="C80" s="82" t="s">
        <v>287</v>
      </c>
      <c r="D80" s="127" t="s">
        <v>284</v>
      </c>
      <c r="E80" s="82"/>
      <c r="G80" s="82"/>
      <c r="H80" s="128" t="s">
        <v>300</v>
      </c>
    </row>
    <row r="81" spans="1:8" x14ac:dyDescent="0.3">
      <c r="A81" s="92">
        <v>40</v>
      </c>
      <c r="B81" s="114" t="s">
        <v>287</v>
      </c>
      <c r="C81" s="83" t="s">
        <v>85</v>
      </c>
      <c r="D81" s="83">
        <v>1</v>
      </c>
      <c r="E81" s="83"/>
      <c r="F81" s="114"/>
      <c r="G81" s="83"/>
      <c r="H81" s="83"/>
    </row>
    <row r="82" spans="1:8" x14ac:dyDescent="0.3">
      <c r="A82" s="84">
        <v>41</v>
      </c>
      <c r="B82" s="113" t="s">
        <v>103</v>
      </c>
      <c r="C82" s="82" t="s">
        <v>287</v>
      </c>
      <c r="D82" s="127" t="s">
        <v>284</v>
      </c>
      <c r="E82" s="82"/>
      <c r="F82" s="113"/>
      <c r="G82" s="82"/>
      <c r="H82" s="128" t="s">
        <v>313</v>
      </c>
    </row>
    <row r="83" spans="1:8" x14ac:dyDescent="0.3">
      <c r="A83" s="51">
        <v>41</v>
      </c>
      <c r="B83" s="61" t="s">
        <v>287</v>
      </c>
      <c r="C83" s="55" t="s">
        <v>301</v>
      </c>
      <c r="D83" s="55">
        <v>1</v>
      </c>
      <c r="E83" s="55"/>
      <c r="F83" s="61"/>
      <c r="G83" s="55"/>
      <c r="H83" s="55"/>
    </row>
    <row r="84" spans="1:8" ht="28.8" x14ac:dyDescent="0.3">
      <c r="A84" s="84">
        <v>42</v>
      </c>
      <c r="B84" s="113" t="s">
        <v>104</v>
      </c>
      <c r="C84" s="84" t="s">
        <v>160</v>
      </c>
      <c r="D84" s="82">
        <v>1</v>
      </c>
      <c r="E84" s="82"/>
      <c r="F84" s="113" t="s">
        <v>314</v>
      </c>
      <c r="G84" s="82"/>
      <c r="H84" s="82"/>
    </row>
    <row r="85" spans="1:8" x14ac:dyDescent="0.3">
      <c r="A85" s="92">
        <v>42</v>
      </c>
      <c r="B85" s="117" t="s">
        <v>160</v>
      </c>
      <c r="C85" s="117" t="s">
        <v>205</v>
      </c>
      <c r="D85" s="83">
        <v>1</v>
      </c>
      <c r="E85" s="83"/>
      <c r="F85" s="114"/>
      <c r="G85" s="83"/>
      <c r="H85" s="83"/>
    </row>
    <row r="86" spans="1:8" ht="28.8" x14ac:dyDescent="0.3">
      <c r="A86" s="84">
        <v>43</v>
      </c>
      <c r="B86" s="113" t="s">
        <v>289</v>
      </c>
      <c r="C86" s="82" t="s">
        <v>308</v>
      </c>
      <c r="D86" s="84">
        <v>1</v>
      </c>
      <c r="E86" s="82"/>
      <c r="F86" s="113" t="s">
        <v>315</v>
      </c>
      <c r="G86" s="82"/>
      <c r="H86" s="82"/>
    </row>
    <row r="87" spans="1:8" ht="28.8" x14ac:dyDescent="0.3">
      <c r="A87" s="92">
        <v>43</v>
      </c>
      <c r="B87" s="114" t="s">
        <v>308</v>
      </c>
      <c r="C87" s="114" t="s">
        <v>310</v>
      </c>
      <c r="D87" s="92">
        <v>1</v>
      </c>
      <c r="E87" s="83"/>
      <c r="F87" s="114"/>
      <c r="G87" s="83"/>
      <c r="H87" s="83"/>
    </row>
    <row r="88" spans="1:8" ht="28.8" x14ac:dyDescent="0.3">
      <c r="A88" s="84">
        <v>44</v>
      </c>
      <c r="B88" s="113" t="s">
        <v>289</v>
      </c>
      <c r="C88" s="82" t="s">
        <v>308</v>
      </c>
      <c r="D88" s="84">
        <v>1</v>
      </c>
      <c r="E88" s="82"/>
      <c r="F88" s="113" t="s">
        <v>316</v>
      </c>
      <c r="G88" s="82"/>
      <c r="H88" s="82"/>
    </row>
    <row r="89" spans="1:8" ht="28.8" x14ac:dyDescent="0.3">
      <c r="A89" s="92">
        <v>44</v>
      </c>
      <c r="B89" s="114" t="s">
        <v>308</v>
      </c>
      <c r="C89" s="114" t="s">
        <v>311</v>
      </c>
      <c r="D89" s="92">
        <v>1</v>
      </c>
      <c r="E89" s="83"/>
      <c r="F89" s="114"/>
      <c r="G89" s="83"/>
      <c r="H89" s="83"/>
    </row>
  </sheetData>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G11"/>
  <sheetViews>
    <sheetView workbookViewId="0">
      <selection activeCell="G7" sqref="G7"/>
    </sheetView>
  </sheetViews>
  <sheetFormatPr baseColWidth="10" defaultRowHeight="14.4" x14ac:dyDescent="0.3"/>
  <sheetData>
    <row r="1" spans="1:7" x14ac:dyDescent="0.3">
      <c r="A1" s="40" t="s">
        <v>125</v>
      </c>
      <c r="B1" s="40" t="s">
        <v>126</v>
      </c>
      <c r="C1" s="26"/>
      <c r="D1" s="26"/>
      <c r="E1" s="26"/>
      <c r="F1" s="26"/>
      <c r="G1" s="26"/>
    </row>
    <row r="2" spans="1:7" x14ac:dyDescent="0.3">
      <c r="A2" s="26"/>
      <c r="B2" s="26"/>
      <c r="C2" s="26"/>
      <c r="D2" s="26"/>
      <c r="E2" s="26"/>
      <c r="F2" s="26"/>
      <c r="G2" s="26"/>
    </row>
    <row r="3" spans="1:7" x14ac:dyDescent="0.3">
      <c r="A3" s="26"/>
      <c r="B3" s="26" t="s">
        <v>127</v>
      </c>
      <c r="C3" s="26"/>
      <c r="D3" s="26"/>
      <c r="E3" s="26"/>
      <c r="F3" s="26"/>
      <c r="G3" s="26"/>
    </row>
    <row r="4" spans="1:7" ht="28.8" x14ac:dyDescent="0.3">
      <c r="A4" s="26"/>
      <c r="B4" s="41">
        <v>2021</v>
      </c>
      <c r="C4" s="41">
        <v>2020</v>
      </c>
      <c r="D4" s="41">
        <v>2019</v>
      </c>
      <c r="E4" s="41">
        <v>2018</v>
      </c>
      <c r="F4" s="41">
        <v>2017</v>
      </c>
      <c r="G4" s="42" t="s">
        <v>128</v>
      </c>
    </row>
    <row r="5" spans="1:7" x14ac:dyDescent="0.3">
      <c r="A5" s="43" t="s">
        <v>68</v>
      </c>
      <c r="B5" s="44">
        <v>6821747</v>
      </c>
      <c r="C5" s="44">
        <v>6773113</v>
      </c>
      <c r="D5" s="44">
        <v>7782754</v>
      </c>
      <c r="E5" s="44">
        <v>6844249</v>
      </c>
      <c r="F5" s="44">
        <v>7113669</v>
      </c>
      <c r="G5" s="45">
        <f>SUM(B5:F5)/5</f>
        <v>7067106.4000000004</v>
      </c>
    </row>
    <row r="6" spans="1:7" x14ac:dyDescent="0.3">
      <c r="A6" s="46" t="s">
        <v>69</v>
      </c>
      <c r="B6" s="44">
        <v>871142</v>
      </c>
      <c r="C6" s="44">
        <v>569337</v>
      </c>
      <c r="D6" s="44">
        <v>483376.9</v>
      </c>
      <c r="E6" s="44">
        <v>407608</v>
      </c>
      <c r="F6" s="44">
        <v>446962</v>
      </c>
      <c r="G6" s="45">
        <f>SUM(B6:F6)/5</f>
        <v>555685.17999999993</v>
      </c>
    </row>
    <row r="7" spans="1:7" x14ac:dyDescent="0.3">
      <c r="A7" s="47" t="s">
        <v>71</v>
      </c>
      <c r="B7" s="44">
        <v>77729</v>
      </c>
      <c r="C7" s="44">
        <v>86523.9</v>
      </c>
      <c r="D7" s="44">
        <v>89802.5</v>
      </c>
      <c r="E7" s="44">
        <v>76436.5</v>
      </c>
      <c r="F7" s="44">
        <v>91151</v>
      </c>
      <c r="G7" s="45">
        <f>SUM(B7:F7)/5</f>
        <v>84328.58</v>
      </c>
    </row>
    <row r="9" spans="1:7" x14ac:dyDescent="0.3">
      <c r="A9" s="26"/>
      <c r="B9" s="26" t="s">
        <v>129</v>
      </c>
      <c r="C9" s="26" t="s">
        <v>130</v>
      </c>
      <c r="D9" s="26"/>
      <c r="E9" s="26"/>
      <c r="F9" s="26"/>
      <c r="G9" s="26"/>
    </row>
    <row r="10" spans="1:7" ht="28.8" x14ac:dyDescent="0.3">
      <c r="A10" s="26"/>
      <c r="B10" s="41">
        <v>2019</v>
      </c>
      <c r="C10" s="41">
        <v>2018</v>
      </c>
      <c r="D10" s="41">
        <v>2017</v>
      </c>
      <c r="E10" s="41">
        <v>2016</v>
      </c>
      <c r="F10" s="41">
        <v>2015</v>
      </c>
      <c r="G10" s="42" t="s">
        <v>128</v>
      </c>
    </row>
    <row r="11" spans="1:7" x14ac:dyDescent="0.3">
      <c r="A11" s="48" t="s">
        <v>131</v>
      </c>
      <c r="B11" s="44">
        <v>684730</v>
      </c>
      <c r="C11" s="44">
        <v>644292</v>
      </c>
      <c r="D11" s="44">
        <v>840565</v>
      </c>
      <c r="E11" s="44">
        <v>678993</v>
      </c>
      <c r="F11" s="44">
        <v>655810</v>
      </c>
      <c r="G11" s="44">
        <f>SUM(B11:F11)/5</f>
        <v>700878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READ ME</vt:lpstr>
      <vt:lpstr>Fonctionnalités</vt:lpstr>
      <vt:lpstr>Etiquettes</vt:lpstr>
      <vt:lpstr>Produits</vt:lpstr>
      <vt:lpstr>Secteurs</vt:lpstr>
      <vt:lpstr>Structure des flux</vt:lpstr>
      <vt:lpstr>Données</vt:lpstr>
      <vt:lpstr>Contraintes </vt:lpstr>
      <vt:lpstr>Source1</vt:lpstr>
      <vt:lpstr>Source2</vt:lpstr>
      <vt:lpstr>Source3</vt:lpstr>
      <vt:lpstr>Source4</vt:lpstr>
      <vt:lpstr>Source5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HAUDRY Graziella</cp:lastModifiedBy>
  <dcterms:created xsi:type="dcterms:W3CDTF">2022-06-15T13:57:47Z</dcterms:created>
  <dcterms:modified xsi:type="dcterms:W3CDTF">2022-08-19T13:32:54Z</dcterms:modified>
</cp:coreProperties>
</file>