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TerriFlux\MFAData\Recherche\Filières Agricoles SOCLE\Etude\Partenaires\2_lot-2-refflux-v2\10_viande-ovine-caprine\"/>
    </mc:Choice>
  </mc:AlternateContent>
  <xr:revisionPtr revIDLastSave="0" documentId="13_ncr:1_{919A85A8-EB41-4AC1-9011-222E981BB87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nformations générales" sheetId="1" r:id="rId1"/>
    <sheet name="SOMMAIRE" sheetId="2" r:id="rId2"/>
    <sheet name="Options de réconciliation" sheetId="3" r:id="rId3"/>
    <sheet name="Etiquettes" sheetId="4" r:id="rId4"/>
    <sheet name="Produits" sheetId="5" r:id="rId5"/>
    <sheet name="Secteurs" sheetId="6" r:id="rId6"/>
    <sheet name="Données" sheetId="7" r:id="rId7"/>
    <sheet name="Prétraitement abattages" sheetId="8" r:id="rId8"/>
    <sheet name="Source - Agreste abattages" sheetId="9" r:id="rId9"/>
    <sheet name="Données1" sheetId="10" r:id="rId10"/>
    <sheet name="Prétraitement composition" sheetId="11" r:id="rId11"/>
    <sheet name="Source - Anatomie Blézat" sheetId="12" r:id="rId12"/>
    <sheet name="Contraintes" sheetId="13" r:id="rId13"/>
    <sheet name="Données2" sheetId="14" r:id="rId14"/>
    <sheet name="Prétraitement commerce" sheetId="15" r:id="rId15"/>
    <sheet name="Source - Eurostat Comext NC8" sheetId="16" r:id="rId16"/>
    <sheet name="Données3" sheetId="17" r:id="rId17"/>
    <sheet name="Données4" sheetId="18" r:id="rId18"/>
    <sheet name="Prétraitement consommation" sheetId="19" r:id="rId19"/>
    <sheet name="Source - Où va l'agneau" sheetId="20" r:id="rId20"/>
    <sheet name="Contraintes " sheetId="21" r:id="rId21"/>
    <sheet name="Données5" sheetId="22" r:id="rId22"/>
    <sheet name="Prétraitement coproduits" sheetId="23" r:id="rId23"/>
    <sheet name="Source - Coproduits SIFCO" sheetId="24" r:id="rId24"/>
    <sheet name="Contraintes  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1" l="1"/>
  <c r="B11" i="11"/>
  <c r="B10" i="11"/>
  <c r="B9" i="11"/>
  <c r="B8" i="11"/>
  <c r="B7" i="11"/>
  <c r="B6" i="11"/>
  <c r="B5" i="11"/>
  <c r="B4" i="11"/>
</calcChain>
</file>

<file path=xl/sharedStrings.xml><?xml version="1.0" encoding="utf-8"?>
<sst xmlns="http://schemas.openxmlformats.org/spreadsheetml/2006/main" count="4583" uniqueCount="804">
  <si>
    <t>Analyse de Flux de Matière — filière française VIANDE OVINE ET CAPRINE (V3)</t>
  </si>
  <si>
    <t>Projet</t>
  </si>
  <si>
    <t>SOCLE — Lot 2 (Référentiel Flux v2)</t>
  </si>
  <si>
    <t>Filière</t>
  </si>
  <si>
    <t>Viande ovine et caprine</t>
  </si>
  <si>
    <t>Espèces</t>
  </si>
  <si>
    <t>Ovins (agneaux + ovins de réforme) et caprins (chevreaux + caprins de réforme) — distingués tout au long</t>
  </si>
  <si>
    <t>Période</t>
  </si>
  <si>
    <t>2015, 2019, 2023</t>
  </si>
  <si>
    <t>Zone</t>
  </si>
  <si>
    <t>France entière</t>
  </si>
  <si>
    <t>Unité</t>
  </si>
  <si>
    <t>kt (poids vif en entrée d'abattage)</t>
  </si>
  <si>
    <t>Viande</t>
  </si>
  <si>
    <t>Détail : Viande d'agneau / Viande d'ovins adultes / Viande caprine (3 abattages)</t>
  </si>
  <si>
    <t>Composition (Blézat)</t>
  </si>
  <si>
    <t>Contraintes /36 : viande 40 % + abats 9,97 % + C1 4,17 % + C2 8,33 % + C3 26,42 % + peaux 8,61 % + eau 2,5 % ; carcasse 50 %</t>
  </si>
  <si>
    <t>Échanges</t>
  </si>
  <si>
    <t>Comext BRUTS (sans correction ré-export) : vif NC 0104 ; viande NC 0204 par type ; abats NC 0206 × clé équine ; graisses C3 NC 1502 × clé bovine</t>
  </si>
  <si>
    <t>Consommation</t>
  </si>
  <si>
    <t>Distribution « Où va l'agneau » PAR SOUS-ESPÈCE (GMS / Boucherie et vente directe / RHD) ; caprine GMS 60-Boucherie 40 ; abats → Boucherie</t>
  </si>
  <si>
    <t>Coproduits (SIFCO)</t>
  </si>
  <si>
    <t>MÊME méthode que Viande porcine V4 : débouché SIFCO × part ov+caprin (sans export séparé) ; échanges C3 (graisses NC 1502) ajoutés</t>
  </si>
  <si>
    <t>Mise à jour</t>
  </si>
  <si>
    <t>2026-06-23 (V3)</t>
  </si>
  <si>
    <t>SOMMAIRE — onglets du classeur</t>
  </si>
  <si>
    <t>Données (lu par le moteur) → Prétraitement → Source (documentation). Contraintes : une feuille par source.</t>
  </si>
  <si>
    <t>1.</t>
  </si>
  <si>
    <t>Informations générales</t>
  </si>
  <si>
    <t>2.</t>
  </si>
  <si>
    <t>Options de réconciliation</t>
  </si>
  <si>
    <t>3.</t>
  </si>
  <si>
    <t>Etiquettes</t>
  </si>
  <si>
    <t>4.</t>
  </si>
  <si>
    <t>Produits</t>
  </si>
  <si>
    <t>5.</t>
  </si>
  <si>
    <t>Secteurs</t>
  </si>
  <si>
    <t>6.</t>
  </si>
  <si>
    <t>Données</t>
  </si>
  <si>
    <t>7.</t>
  </si>
  <si>
    <t>Prétraitement abattages</t>
  </si>
  <si>
    <t>8.</t>
  </si>
  <si>
    <t>Source - Agreste abattages</t>
  </si>
  <si>
    <t>9.</t>
  </si>
  <si>
    <t>Données1</t>
  </si>
  <si>
    <t>10.</t>
  </si>
  <si>
    <t>Prétraitement composition</t>
  </si>
  <si>
    <t>11.</t>
  </si>
  <si>
    <t>Source - Anatomie Blézat</t>
  </si>
  <si>
    <t>12.</t>
  </si>
  <si>
    <t>Contraintes</t>
  </si>
  <si>
    <t>13.</t>
  </si>
  <si>
    <t>Données2</t>
  </si>
  <si>
    <t>14.</t>
  </si>
  <si>
    <t>Prétraitement commerce</t>
  </si>
  <si>
    <t>15.</t>
  </si>
  <si>
    <t>Source - Eurostat Comext NC8</t>
  </si>
  <si>
    <t>16.</t>
  </si>
  <si>
    <t>Données3</t>
  </si>
  <si>
    <t>17.</t>
  </si>
  <si>
    <t>Données4</t>
  </si>
  <si>
    <t>18.</t>
  </si>
  <si>
    <t>Prétraitement consommation</t>
  </si>
  <si>
    <t>19.</t>
  </si>
  <si>
    <t>Source - Où va l'agneau</t>
  </si>
  <si>
    <t>20.</t>
  </si>
  <si>
    <t xml:space="preserve">Contraintes </t>
  </si>
  <si>
    <t>21.</t>
  </si>
  <si>
    <t>Données5</t>
  </si>
  <si>
    <t>22.</t>
  </si>
  <si>
    <t>Prétraitement coproduits</t>
  </si>
  <si>
    <t>23.</t>
  </si>
  <si>
    <t>Source - Coproduits SIFCO</t>
  </si>
  <si>
    <t>24.</t>
  </si>
  <si>
    <t xml:space="preserve">Contraintes  </t>
  </si>
  <si>
    <t>25.</t>
  </si>
  <si>
    <t>SOMMAIRE</t>
  </si>
  <si>
    <t>option</t>
  </si>
  <si>
    <t>value</t>
  </si>
  <si>
    <t>Créer les flux depuis les onglets secondaires</t>
  </si>
  <si>
    <t>Oui</t>
  </si>
  <si>
    <t>Dédupliquer les références redondantes dans les contraintes</t>
  </si>
  <si>
    <t>Propager la structure sur les dataTags</t>
  </si>
  <si>
    <t>Non</t>
  </si>
  <si>
    <t>Nom du groupe d'étiquette</t>
  </si>
  <si>
    <t>Type d'étiquette</t>
  </si>
  <si>
    <t>Etiquette</t>
  </si>
  <si>
    <t>Palette visible</t>
  </si>
  <si>
    <t>Palette de couleur</t>
  </si>
  <si>
    <t>Couleur</t>
  </si>
  <si>
    <t>Type de matière</t>
  </si>
  <si>
    <t>nodeTags</t>
  </si>
  <si>
    <t>Matière première:Produit:Coproduit:Rejet</t>
  </si>
  <si>
    <t>#b5e6a2:#94dcf8:#ffdc6d:#f7c7ac</t>
  </si>
  <si>
    <t>Type de matière - viande</t>
  </si>
  <si>
    <t>Animaux finis:Viandes:Autres produits:Coproduits bruts:Coproduits transformés:Eau</t>
  </si>
  <si>
    <t>#b5e6a2:#e49edd:#f7c7ac:#d9b28b:#cb9763:#d0d0d0</t>
  </si>
  <si>
    <t>ovin:caprin</t>
  </si>
  <si>
    <t>#c0504d:#4f81bd</t>
  </si>
  <si>
    <t>Catégorie animale</t>
  </si>
  <si>
    <t>agneaux:ovins_reforme:chevreaux:caprins_reforme</t>
  </si>
  <si>
    <t>#e6859c:#c0504d:#9bbb59:#4f81bd</t>
  </si>
  <si>
    <t>dataTags</t>
  </si>
  <si>
    <t>Territoire</t>
  </si>
  <si>
    <t>Année</t>
  </si>
  <si>
    <t>2015:2019:2023</t>
  </si>
  <si>
    <t>kt</t>
  </si>
  <si>
    <t>Type de donnée collectée</t>
  </si>
  <si>
    <t>fluxTags</t>
  </si>
  <si>
    <t>Volume:Rendement:Répartition</t>
  </si>
  <si>
    <t>#b5e6a2:#94dcf8:#f7c7ac</t>
  </si>
  <si>
    <t>Fiabilité des données</t>
  </si>
  <si>
    <t>Fiable:Robuste:Probable:Approximative:Indicative</t>
  </si>
  <si>
    <t>#808080:#a6a6a6:#bfbfbf:#d9d9d9:#f2f2f2</t>
  </si>
  <si>
    <t>Méthode</t>
  </si>
  <si>
    <t>Données collectées:Données réconciliées:Données déterminées:Données indéterminées</t>
  </si>
  <si>
    <t>#ffdc6d:#ffb7b7:#a7ffa7:#b3e2ff</t>
  </si>
  <si>
    <t>Source</t>
  </si>
  <si>
    <t>Agreste - SAA:Eurostat - Comext:Blézat - FranceAgriMer:Idele - GEB:CGAAER:SIFCO:Kantar - FranceAgriMer</t>
  </si>
  <si>
    <t>#1f77b4:#ff7f0e:#2ca02c:#9467bd:#e377c2:#d62728:#8c564b</t>
  </si>
  <si>
    <t>Niveau d'aggrégation</t>
  </si>
  <si>
    <t>Liste des produits</t>
  </si>
  <si>
    <t>Contraintes de conservation de la masse</t>
  </si>
  <si>
    <t>Niveau de détail</t>
  </si>
  <si>
    <t>Ovins et caprins finis</t>
  </si>
  <si>
    <t>Matière première</t>
  </si>
  <si>
    <t>Animaux finis</t>
  </si>
  <si>
    <t>1</t>
  </si>
  <si>
    <t>Agneaux</t>
  </si>
  <si>
    <t>2:3:4:5</t>
  </si>
  <si>
    <t>ovin</t>
  </si>
  <si>
    <t>agneaux</t>
  </si>
  <si>
    <t>Ovins de réforme</t>
  </si>
  <si>
    <t>ovins_reforme</t>
  </si>
  <si>
    <t>Chevreaux</t>
  </si>
  <si>
    <t>caprin</t>
  </si>
  <si>
    <t>chevreaux</t>
  </si>
  <si>
    <t>Caprins de réforme</t>
  </si>
  <si>
    <t>caprins_reforme</t>
  </si>
  <si>
    <t>Matières de 1ère et 2nde transformation</t>
  </si>
  <si>
    <t>Produit</t>
  </si>
  <si>
    <t>Viandes</t>
  </si>
  <si>
    <t>2</t>
  </si>
  <si>
    <t>Viande d'agneau</t>
  </si>
  <si>
    <t>3:4:5</t>
  </si>
  <si>
    <t>Viande d'ovins adultes</t>
  </si>
  <si>
    <t>Viande caprine</t>
  </si>
  <si>
    <t>Abats comestibles</t>
  </si>
  <si>
    <t>Autres produits</t>
  </si>
  <si>
    <t>Coproduits</t>
  </si>
  <si>
    <t>Coproduit</t>
  </si>
  <si>
    <t>Coproduits bruts</t>
  </si>
  <si>
    <t>C1 - MRS</t>
  </si>
  <si>
    <t>C2 et matières stercoraires</t>
  </si>
  <si>
    <t>C3 et alimentaire</t>
  </si>
  <si>
    <t>Peaux</t>
  </si>
  <si>
    <t>Matières issues de coproduits</t>
  </si>
  <si>
    <t>Coproduits transformés</t>
  </si>
  <si>
    <t>Produits transformés</t>
  </si>
  <si>
    <t>Farines et graisses animales</t>
  </si>
  <si>
    <t>3</t>
  </si>
  <si>
    <t>Farines animales</t>
  </si>
  <si>
    <t>4:5</t>
  </si>
  <si>
    <t>Graisses animales</t>
  </si>
  <si>
    <t>PAT et CGA</t>
  </si>
  <si>
    <t>Protéines animales transformées</t>
  </si>
  <si>
    <t>Corps gras animaux</t>
  </si>
  <si>
    <t>Eau</t>
  </si>
  <si>
    <t>Rejet</t>
  </si>
  <si>
    <t>Eau - ressuage</t>
  </si>
  <si>
    <t>Eau - traitement thermique</t>
  </si>
  <si>
    <t>Liste des secteurs</t>
  </si>
  <si>
    <t>Élevage</t>
  </si>
  <si>
    <t>1ère et 2nde transformation</t>
  </si>
  <si>
    <t>Abattage - découpe</t>
  </si>
  <si>
    <t>Abattage - découpe d'agneaux</t>
  </si>
  <si>
    <t>Abattage - découpe d'ovins adultes</t>
  </si>
  <si>
    <t>Abattage - découpe de caprins</t>
  </si>
  <si>
    <t>Transformation des coproduits</t>
  </si>
  <si>
    <t>Traitement thermique C2</t>
  </si>
  <si>
    <t>Traitement thermique C3 et alimentaire</t>
  </si>
  <si>
    <t>Débouchés</t>
  </si>
  <si>
    <t>Usages alimentaires</t>
  </si>
  <si>
    <t>Alimentation humaine</t>
  </si>
  <si>
    <t>À domicile</t>
  </si>
  <si>
    <t>4</t>
  </si>
  <si>
    <t>GMS</t>
  </si>
  <si>
    <t>5</t>
  </si>
  <si>
    <t>Boucherie et vente directe</t>
  </si>
  <si>
    <t>RHD</t>
  </si>
  <si>
    <t>Autres IAA</t>
  </si>
  <si>
    <t>Alimentation animale</t>
  </si>
  <si>
    <t>Alimentation animale rente</t>
  </si>
  <si>
    <t>Petfood</t>
  </si>
  <si>
    <t>Aquaculture</t>
  </si>
  <si>
    <t>Usages non-alimentaires</t>
  </si>
  <si>
    <t>Biomatériaux</t>
  </si>
  <si>
    <t>Énergie</t>
  </si>
  <si>
    <t>Fertilisation</t>
  </si>
  <si>
    <t>Autres industries</t>
  </si>
  <si>
    <t>Autres usages (ou usages inconnus)</t>
  </si>
  <si>
    <t>Importations</t>
  </si>
  <si>
    <t>Exportations</t>
  </si>
  <si>
    <t>Origine</t>
  </si>
  <si>
    <t>Destination</t>
  </si>
  <si>
    <t>Valeur</t>
  </si>
  <si>
    <t>Incertitude</t>
  </si>
  <si>
    <t>Traduction</t>
  </si>
  <si>
    <t>Hypothèse</t>
  </si>
  <si>
    <t>Onglet source fichier Excel</t>
  </si>
  <si>
    <t>Information collectée</t>
  </si>
  <si>
    <t>Analyse des résultats</t>
  </si>
  <si>
    <t>Remarque</t>
  </si>
  <si>
    <t>Zone filière</t>
  </si>
  <si>
    <t>Abattage Agneaux 2015 = 65.99 ktéc → 131.98 kt vif (×2,0)</t>
  </si>
  <si>
    <t>Conversion ktéc → kt vif via rendement carcasse Blézat 50 % (vif = ktéc × 2,0).</t>
  </si>
  <si>
    <t>Agreste - SAA</t>
  </si>
  <si>
    <t>Abattages - Agreste</t>
  </si>
  <si>
    <t>Volume</t>
  </si>
  <si>
    <t>Abattages contrôlés Agneaux</t>
  </si>
  <si>
    <t>Robuste</t>
  </si>
  <si>
    <t>Données collectées</t>
  </si>
  <si>
    <t>Abattage Agneaux 2019 = 66.244 ktéc → 132.49 kt vif (×2,0)</t>
  </si>
  <si>
    <t>Abattage Agneaux 2023 = 59.277 ktéc → 118.55 kt vif (×2,0)</t>
  </si>
  <si>
    <t>Abattage Ovins de réforme 2015 = 14.554 ktéc → 29.11 kt vif (×2,0)</t>
  </si>
  <si>
    <t>Abattages contrôlés Ovins de réforme</t>
  </si>
  <si>
    <t>Probable</t>
  </si>
  <si>
    <t>Abattage Ovins de réforme 2019 = 14.569 ktéc → 29.14 kt vif (×2,0)</t>
  </si>
  <si>
    <t>Abattage Ovins de réforme 2023 = 13.684 ktéc → 27.37 kt vif (×2,0)</t>
  </si>
  <si>
    <t>Abattage Chevreaux 2015 = 3.257 ktéc → 6.51 kt vif (×2,0)</t>
  </si>
  <si>
    <t>Abattages contrôlés Chevreaux</t>
  </si>
  <si>
    <t>Abattage Chevreaux 2019 = 3.235 ktéc → 6.47 kt vif (×2,0)</t>
  </si>
  <si>
    <t>Abattage Chevreaux 2023 = 2.595 ktéc → 5.19 kt vif (×2,0)</t>
  </si>
  <si>
    <t>Abattage Caprins de réforme 2015 = 2.971 ktéc → 5.94 kt vif (×2,0)</t>
  </si>
  <si>
    <t>Abattages contrôlés Caprins de réforme</t>
  </si>
  <si>
    <t>Abattage Caprins de réforme 2019 = 3.02 ktéc → 6.04 kt vif (×2,0)</t>
  </si>
  <si>
    <t>Abattage Caprins de réforme 2023 = 3.274 ktéc → 6.55 kt vif (×2,0)</t>
  </si>
  <si>
    <t>Prétraitement — abattages Agreste (catégories) + conversion kt vif</t>
  </si>
  <si>
    <t>Catégorie (Agreste)</t>
  </si>
  <si>
    <t>Espèce</t>
  </si>
  <si>
    <t>2015 ktéc</t>
  </si>
  <si>
    <t>2019 ktéc</t>
  </si>
  <si>
    <t>2023 ktéc</t>
  </si>
  <si>
    <t>2015 kt vif</t>
  </si>
  <si>
    <t>2019 kt vif</t>
  </si>
  <si>
    <t>2023 kt vif</t>
  </si>
  <si>
    <t>Poids carcasse (kg)</t>
  </si>
  <si>
    <t>18.1/18.3/18.4</t>
  </si>
  <si>
    <t>26.5/26.2/26.5</t>
  </si>
  <si>
    <t>5.7/5.9/5.4</t>
  </si>
  <si>
    <t>21.9/22.4/22.5</t>
  </si>
  <si>
    <t>TOTAL ovin</t>
  </si>
  <si>
    <t>TOTAL caprin</t>
  </si>
  <si>
    <t>kt vif = ktéc × 2,0 (rendement carcasse Blézat 50 %). Agreste Disar GROSANIMAUX « Abattages bruts » (abattages contrôlés), France entière.</t>
  </si>
  <si>
    <t>Détail âge : agneaux/ovins de réforme (ovin) ; chevreaux/caprins de réforme (caprin). ⚠️ Abattages contrôlés ≠ PIB ≠ base SAA (qui surévalue ~50 %).</t>
  </si>
  <si>
    <t>Source — Agreste, abattages contrôlés ovins et caprins</t>
  </si>
  <si>
    <t>Abattages contrôlés (ktéc / k têtes), Agreste Disar GROSANIMAUX</t>
  </si>
  <si>
    <t>2015</t>
  </si>
  <si>
    <t>2019</t>
  </si>
  <si>
    <t>2023</t>
  </si>
  <si>
    <t>Agneaux (ktéc)</t>
  </si>
  <si>
    <t>Ovins de réforme (ktéc)</t>
  </si>
  <si>
    <t>Chevreaux (ktéc)</t>
  </si>
  <si>
    <t>Caprins de réforme (ktéc)</t>
  </si>
  <si>
    <t>Agneaux (k têtes)</t>
  </si>
  <si>
    <t>Ovins de réforme (k têtes)</t>
  </si>
  <si>
    <t>Chevreaux (k têtes)</t>
  </si>
  <si>
    <t>Caprins de réforme (k têtes)</t>
  </si>
  <si>
    <t>https://agreste.agriculture.gouv.fr/agreste-web/disaron/GROSANIMAUX/detail/ ; Synthèse conjoncturelle Ovins n°429.</t>
  </si>
  <si>
    <t>Viande d'agneau = 14.4-36 = 40.0 % du vif (Viande désossée)</t>
  </si>
  <si>
    <t>Rendement anatomique Blézat (ovins=caprins, 36 kg vif - 18 kg carcasse).</t>
  </si>
  <si>
    <t>Blézat - FranceAgriMer</t>
  </si>
  <si>
    <t>Anatomie - Blézat</t>
  </si>
  <si>
    <t>Rendement</t>
  </si>
  <si>
    <t>Abats comestibles = 3.59-36 = 9.972 % du vif (Abats et tripes comestibles)</t>
  </si>
  <si>
    <t>C1 - MRS = 1.5-36 = 4.167 % du vif (MRS (ruminants))</t>
  </si>
  <si>
    <t>C2 et matières stercoraires = 3.0-36 = 8.333 % du vif (stercoraire + saisies)</t>
  </si>
  <si>
    <t>C3 et alimentaire = 9.51-36 = 26.417 % du vif (os &amp; gras de découpe inclus)</t>
  </si>
  <si>
    <t>Peaux = 3.1-36 = 8.611 % du vif (peaux lainées)</t>
  </si>
  <si>
    <t>Eau - ressuage = 0.9-36 = 2.5 % du vif (réfaction de ressuage (fermeture))</t>
  </si>
  <si>
    <t>Indicative</t>
  </si>
  <si>
    <t>Viande d'ovins adultes = 14.4-36 = 40.0 % du vif (Viande désossée)</t>
  </si>
  <si>
    <t>Rendement anatomique Blézat (ovins=caprins, 36 kg vif - 18 kg carcasse) ; composition dérivée de l'ovin-type Blézat 18 kg carcasse (agneau) → fiabilité réduite pour ovins adultes - caprins.</t>
  </si>
  <si>
    <t>Approximative</t>
  </si>
  <si>
    <t>Viande caprine = 14.4-36 = 40.0 % du vif (Viande désossée)</t>
  </si>
  <si>
    <t>Prétraitement — composition (Anatomie - Blézat, ovins = caprins, contraintes /36)</t>
  </si>
  <si>
    <t>Produit (sortie abattage)</t>
  </si>
  <si>
    <t>fraction (=kg/36)</t>
  </si>
  <si>
    <t>% vif</t>
  </si>
  <si>
    <t>kg / 36 (Blézat ovins=caprins)</t>
  </si>
  <si>
    <t>Viande désossée</t>
  </si>
  <si>
    <t>C2 et stercoraire</t>
  </si>
  <si>
    <t>Peaux (lainées)</t>
  </si>
  <si>
    <t>Eau - ressuage (fermeture)</t>
  </si>
  <si>
    <t>TOTAL</t>
  </si>
  <si>
    <t>(Carcasse, pour info)</t>
  </si>
  <si>
    <t>Coefficients onglet « Anatomie - Blézat » du modèle bovin, bloc OVINS (CAPRINS = ovins). 36 kg vif, carcasse 18 kg.</t>
  </si>
  <si>
    <t>Composition EN CONTRAINTES de rendement, fractions EXACTES /36, Σ = 100 % pile (eau = terme de fermeture 0,9/36 ; postes Blézat somment à 36,1 kg). [#190 close.]</t>
  </si>
  <si>
    <t>⚠️ Les formules « =14,4/36 » ci-dessus sont affichées pour l'auditabilité ; les onglets Contraintes lus par le moteur contiennent les valeurs pleine précision (le parser pandas ne réévalue pas les formules).</t>
  </si>
  <si>
    <t>C1 (MRS) &gt; 0 (ruminants). Viande = désossée (40 %) ; os/gras de découpe dans le C3.</t>
  </si>
  <si>
    <t>Source — Blézat « Valorisation du 5e quartier » (composition ovins-caprins)</t>
  </si>
  <si>
    <t>Composition anatomique ovins-caprins (Blézat / FranceAgriMer), 36 kg vif</t>
  </si>
  <si>
    <t>Poste</t>
  </si>
  <si>
    <t>kg</t>
  </si>
  <si>
    <t>ratio / vif</t>
  </si>
  <si>
    <t>ratio / carcasse</t>
  </si>
  <si>
    <t>Vif</t>
  </si>
  <si>
    <t>Carcasse</t>
  </si>
  <si>
    <t>Viande (désossée)</t>
  </si>
  <si>
    <t>Coproduits (C1+C2+C3)</t>
  </si>
  <si>
    <t xml:space="preserve">  dont C1 (MRS)</t>
  </si>
  <si>
    <t xml:space="preserve">  dont C2</t>
  </si>
  <si>
    <t xml:space="preserve">  dont C3</t>
  </si>
  <si>
    <t>Eau (ressuage)</t>
  </si>
  <si>
    <t>Repris de l'onglet « Anatomie - Blézat » (Viande bovine, bloc Ovins ; Caprins = mêmes coefficients).</t>
  </si>
  <si>
    <t>▼ Capture(s) source (2) :</t>
  </si>
  <si>
    <t>Identifiant</t>
  </si>
  <si>
    <t>Equation d'égalité (eq = 0)</t>
  </si>
  <si>
    <t>Equation d'inégalité borne haute (eq &lt;= 0)</t>
  </si>
  <si>
    <t>Equation d'inégalité borne basse (eq &gt;= 0)</t>
  </si>
  <si>
    <t>Viande d'agneau = 14.4-36 = 40.0 % du vif (Viande désossée) — Blézat ovins=caprins</t>
  </si>
  <si>
    <t>Rendement anatomique Blézat (ovins=caprins, 36 kg) ; fractions exactes -36, Σ=100 % pile.</t>
  </si>
  <si>
    <t>Abats comestibles = 3.59-36 = 9.972 % du vif (Abats et tripes comestibles) — Blézat ovins=caprins</t>
  </si>
  <si>
    <t>C1 - MRS = 1.5-36 = 4.167 % du vif (MRS (ruminants)) — Blézat ovins=caprins</t>
  </si>
  <si>
    <t>C2 et matières stercoraires = 3.0-36 = 8.333 % du vif (stercoraire + saisies) — Blézat ovins=caprins</t>
  </si>
  <si>
    <t>C3 et alimentaire = 9.51-36 = 26.417 % du vif (os &amp; gras de découpe inclus) — Blézat ovins=caprins</t>
  </si>
  <si>
    <t>Peaux = 3.1-36 = 8.611 % du vif (peaux lainées) — Blézat ovins=caprins</t>
  </si>
  <si>
    <t>Eau - ressuage = 0.9-36 = 2.5 % du vif (réfaction de ressuage (fermeture)) — Blézat ovins=caprins</t>
  </si>
  <si>
    <t>Viande d'ovins adultes = 14.4-36 = 40.0 % du vif (Viande désossée) — Blézat ovins=caprins</t>
  </si>
  <si>
    <t>Viande caprine = 14.4-36 = 40.0 % du vif (Viande désossée) — Blézat ovins=caprins</t>
  </si>
  <si>
    <t>Import Agneaux vivants 2015</t>
  </si>
  <si>
    <t>Masse nette douanière des animaux vivants = poids vif. Production : Élevage→catégorie = abattage + export vif − import vif.</t>
  </si>
  <si>
    <t>Eurostat - Comext</t>
  </si>
  <si>
    <t>Commerce - Eurostat NC8</t>
  </si>
  <si>
    <t>NC 01041030</t>
  </si>
  <si>
    <t>Export Agneaux vivants 2015</t>
  </si>
  <si>
    <t>Élevage → Agneaux (production par bilan)</t>
  </si>
  <si>
    <t>Données déterminées</t>
  </si>
  <si>
    <t>Import Agneaux vivants 2019</t>
  </si>
  <si>
    <t>Export Agneaux vivants 2019</t>
  </si>
  <si>
    <t>Import Agneaux vivants 2023</t>
  </si>
  <si>
    <t>Export Agneaux vivants 2023</t>
  </si>
  <si>
    <t>Import Ovins de réforme vivants 2015</t>
  </si>
  <si>
    <t>NC 01041010+01041080</t>
  </si>
  <si>
    <t>Export Ovins de réforme vivants 2015</t>
  </si>
  <si>
    <t>Élevage → Ovins de réforme (production par bilan)</t>
  </si>
  <si>
    <t>Import Ovins de réforme vivants 2019</t>
  </si>
  <si>
    <t>Export Ovins de réforme vivants 2019</t>
  </si>
  <si>
    <t>Import Ovins de réforme vivants 2023</t>
  </si>
  <si>
    <t>Export Ovins de réforme vivants 2023</t>
  </si>
  <si>
    <t>Élevage → Chevreaux (production par bilan)</t>
  </si>
  <si>
    <t>Import Caprins de réforme vivants 2015</t>
  </si>
  <si>
    <t>NC 0104.20</t>
  </si>
  <si>
    <t>Export Caprins de réforme vivants 2015</t>
  </si>
  <si>
    <t>Élevage → Caprins de réforme (production par bilan)</t>
  </si>
  <si>
    <t>Import Caprins de réforme vivants 2019</t>
  </si>
  <si>
    <t>Export Caprins de réforme vivants 2019</t>
  </si>
  <si>
    <t>Import Caprins de réforme vivants 2023</t>
  </si>
  <si>
    <t>Export Caprins de réforme vivants 2023</t>
  </si>
  <si>
    <t>Prétraitement — commerce extérieur Eurostat Comext (détail par type, BRUT)</t>
  </si>
  <si>
    <t>VIF (NC 0104, kt vif)</t>
  </si>
  <si>
    <t>Catégorie / NC</t>
  </si>
  <si>
    <t>imp 2015</t>
  </si>
  <si>
    <t>exp 2015</t>
  </si>
  <si>
    <t>imp 2019</t>
  </si>
  <si>
    <t>exp 2019</t>
  </si>
  <si>
    <t>imp 2023</t>
  </si>
  <si>
    <t>exp 2023</t>
  </si>
  <si>
    <t>Agneaux NC 01041030</t>
  </si>
  <si>
    <t>Ovins de réforme NC 01041010+01041080</t>
  </si>
  <si>
    <t>Chevreaux (pas d'échange vif propre)</t>
  </si>
  <si>
    <t>Caprins de réforme NC 0104.20</t>
  </si>
  <si>
    <t>VIANDE &amp; ABATS (kt, BRUTS)</t>
  </si>
  <si>
    <t>Viande d'agneau NC 020410+020430</t>
  </si>
  <si>
    <t>Viande d'ovins adultes NC 020421/22/23+020441/42/43</t>
  </si>
  <si>
    <t>Viande caprine NC 020450</t>
  </si>
  <si>
    <t>Abats ov-cap (NC 0206 × clé équine)</t>
  </si>
  <si>
    <t>Graisses C3 (NC 1502 × clé bovine)</t>
  </si>
  <si>
    <t>API Eurostat Comext DS-045409 (FR, WORLD, annuel, QUANTITY_IN_100KG → kt ÷ 10 000).</t>
  </si>
  <si>
    <t>Viande : agneau 020410+020430 ; ovins adultes 020421-23+020441-43 ; caprine 020450. Vif NC 0104. Élaborés (1602) hors périmètre.</t>
  </si>
  <si>
    <t>Abats NC 0206 (ovins/caprins/équidés) × part ovins-caprins (clé « Allocation équins » : 0,957/0,979/0,989).</t>
  </si>
  <si>
    <t>Graisses NC 1502 (bovins/ovins/caprins) × part ovins-caprins (clé « Allocation bovins » = part prod. C3 : 0,0504/0,0515/0,0512) ; rattachées au nœud C3 (matière brute), pas à CGA.</t>
  </si>
  <si>
    <t>⚠️ AUCUNE correction de ré-export (flux douaniers bruts ; pic 2023 = transit britannique ; net cohérent).</t>
  </si>
  <si>
    <t>Source — Eurostat Comext DS-045409 (extraction NC8 brute)</t>
  </si>
  <si>
    <t>code_nc</t>
  </si>
  <si>
    <t>libelle</t>
  </si>
  <si>
    <t>flux</t>
  </si>
  <si>
    <t>2015_kt</t>
  </si>
  <si>
    <t>2019_kt</t>
  </si>
  <si>
    <t>2023_kt</t>
  </si>
  <si>
    <t>01041010</t>
  </si>
  <si>
    <t>Ovins reproducteurs de race pure, vivants</t>
  </si>
  <si>
    <t>import</t>
  </si>
  <si>
    <t>0.0</t>
  </si>
  <si>
    <t>0.0006</t>
  </si>
  <si>
    <t>0.0026</t>
  </si>
  <si>
    <t>export</t>
  </si>
  <si>
    <t>0.8154</t>
  </si>
  <si>
    <t>0.6884</t>
  </si>
  <si>
    <t>1.443</t>
  </si>
  <si>
    <t>01041030</t>
  </si>
  <si>
    <t>Agneaux (ovins &lt;= 1 an), vivants</t>
  </si>
  <si>
    <t>7.0725</t>
  </si>
  <si>
    <t>4.3028</t>
  </si>
  <si>
    <t>5.5444</t>
  </si>
  <si>
    <t>7.3452</t>
  </si>
  <si>
    <t>5.7251</t>
  </si>
  <si>
    <t>6.8754</t>
  </si>
  <si>
    <t>01041080</t>
  </si>
  <si>
    <t>Ovins vivants (autres que reproducteurs/agneaux)</t>
  </si>
  <si>
    <t>3.1381</t>
  </si>
  <si>
    <t>0.9573</t>
  </si>
  <si>
    <t>0.8112</t>
  </si>
  <si>
    <t>2.9678</t>
  </si>
  <si>
    <t>3.4132</t>
  </si>
  <si>
    <t>3.2662</t>
  </si>
  <si>
    <t>01042010</t>
  </si>
  <si>
    <t>Caprins reproducteurs de race pure, vivants</t>
  </si>
  <si>
    <t>0.0682</t>
  </si>
  <si>
    <t>0.0516</t>
  </si>
  <si>
    <t>0.1987</t>
  </si>
  <si>
    <t>0.0594</t>
  </si>
  <si>
    <t>0.1174</t>
  </si>
  <si>
    <t>01042090</t>
  </si>
  <si>
    <t>Caprins vivants (autres)</t>
  </si>
  <si>
    <t>0.031</t>
  </si>
  <si>
    <t>0.0011</t>
  </si>
  <si>
    <t>0.0416</t>
  </si>
  <si>
    <t>0.2117</t>
  </si>
  <si>
    <t>0.0938</t>
  </si>
  <si>
    <t>0.0923</t>
  </si>
  <si>
    <t>020410</t>
  </si>
  <si>
    <t>Carcasses/demi d'AGNEAU, fraiches/refrigerees</t>
  </si>
  <si>
    <t>48.7008</t>
  </si>
  <si>
    <t>40.2142</t>
  </si>
  <si>
    <t>77.4209</t>
  </si>
  <si>
    <t>0.7625</t>
  </si>
  <si>
    <t>0.7687</t>
  </si>
  <si>
    <t>35.1897</t>
  </si>
  <si>
    <t>020421</t>
  </si>
  <si>
    <t>Carcasses/demi d'OVINS (autres qu'agneau), fraiches</t>
  </si>
  <si>
    <t>8.4296</t>
  </si>
  <si>
    <t>13.251</t>
  </si>
  <si>
    <t>9.7911</t>
  </si>
  <si>
    <t>3.6283</t>
  </si>
  <si>
    <t>3.7399</t>
  </si>
  <si>
    <t>3.7054</t>
  </si>
  <si>
    <t>020422</t>
  </si>
  <si>
    <t>Autres morceaux non desosses d'OVINS, frais</t>
  </si>
  <si>
    <t>15.4999</t>
  </si>
  <si>
    <t>13.2981</t>
  </si>
  <si>
    <t>16.8684</t>
  </si>
  <si>
    <t>1.8752</t>
  </si>
  <si>
    <t>1.8759</t>
  </si>
  <si>
    <t>5.8061</t>
  </si>
  <si>
    <t>020423</t>
  </si>
  <si>
    <t>Morceaux desosses d'OVINS, frais</t>
  </si>
  <si>
    <t>4.5042</t>
  </si>
  <si>
    <t>6.6737</t>
  </si>
  <si>
    <t>4.297</t>
  </si>
  <si>
    <t>0.35</t>
  </si>
  <si>
    <t>0.2842</t>
  </si>
  <si>
    <t>0.4817</t>
  </si>
  <si>
    <t>020430</t>
  </si>
  <si>
    <t>Carcasses/demi d'AGNEAU, congelees</t>
  </si>
  <si>
    <t>0.5283</t>
  </si>
  <si>
    <t>0.3012</t>
  </si>
  <si>
    <t>0.2509</t>
  </si>
  <si>
    <t>0.1582</t>
  </si>
  <si>
    <t>0.2536</t>
  </si>
  <si>
    <t>0.1197</t>
  </si>
  <si>
    <t>020441</t>
  </si>
  <si>
    <t>Carcasses/demi d'OVINS (autres qu'agneau), congelees</t>
  </si>
  <si>
    <t>0.1801</t>
  </si>
  <si>
    <t>0.0864</t>
  </si>
  <si>
    <t>0.0099</t>
  </si>
  <si>
    <t>0.0072</t>
  </si>
  <si>
    <t>0.0505</t>
  </si>
  <si>
    <t>0.0457</t>
  </si>
  <si>
    <t>020442</t>
  </si>
  <si>
    <t>Autres morceaux non desosses d'OVINS, congeles</t>
  </si>
  <si>
    <t>10.1636</t>
  </si>
  <si>
    <t>7.731</t>
  </si>
  <si>
    <t>7.4469</t>
  </si>
  <si>
    <t>0.8261</t>
  </si>
  <si>
    <t>0.82</t>
  </si>
  <si>
    <t>1.0205</t>
  </si>
  <si>
    <t>020443</t>
  </si>
  <si>
    <t>Morceaux desosses d'OVINS, congeles</t>
  </si>
  <si>
    <t>7.3572</t>
  </si>
  <si>
    <t>5.9249</t>
  </si>
  <si>
    <t>5.7164</t>
  </si>
  <si>
    <t>0.3204</t>
  </si>
  <si>
    <t>0.5365</t>
  </si>
  <si>
    <t>0.6083</t>
  </si>
  <si>
    <t>020450</t>
  </si>
  <si>
    <t>Viande de CAPRINS (chevre/chevreau), fraiche/congelee</t>
  </si>
  <si>
    <t>1.0038</t>
  </si>
  <si>
    <t>1.3471</t>
  </si>
  <si>
    <t>1.2262</t>
  </si>
  <si>
    <t>2.3376</t>
  </si>
  <si>
    <t>2.4006</t>
  </si>
  <si>
    <t>2.03</t>
  </si>
  <si>
    <t>020680</t>
  </si>
  <si>
    <t>Abats comestibles ovins/caprins/equides, frais/refrigeres</t>
  </si>
  <si>
    <t>2.8175</t>
  </si>
  <si>
    <t>2.5053</t>
  </si>
  <si>
    <t>5.8004</t>
  </si>
  <si>
    <t>0.5199</t>
  </si>
  <si>
    <t>0.6185</t>
  </si>
  <si>
    <t>2.3065</t>
  </si>
  <si>
    <t>020690</t>
  </si>
  <si>
    <t>Abats comestibles ovins/caprins/equides, congeles</t>
  </si>
  <si>
    <t>0.7234</t>
  </si>
  <si>
    <t>2.216</t>
  </si>
  <si>
    <t>1.06</t>
  </si>
  <si>
    <t>1.5841</t>
  </si>
  <si>
    <t>0.7679</t>
  </si>
  <si>
    <t>1.0077</t>
  </si>
  <si>
    <t>Filtres : freq=A · reporter=FR · partner=WORLD · flow=import &amp; export · time=2015,2019,2023.</t>
  </si>
  <si>
    <t>Graisses NC 1502 récupérées séparément (mélange bovin+ovin+caprin).</t>
  </si>
  <si>
    <t>Import viande d'agneau 2015</t>
  </si>
  <si>
    <t>Flux Eurostat Comext BRUTS, AUCUNE correction de ré-export : « Où va l'agneau » signale des ré-exports britanniques (hub logistique post-Brexit) ; FranceAgriMer publie des imports « sans réexport », non repris ici.</t>
  </si>
  <si>
    <t>NC 020410+020430</t>
  </si>
  <si>
    <t>Export viande d'agneau 2015</t>
  </si>
  <si>
    <t>Import viande d'agneau 2019</t>
  </si>
  <si>
    <t>Export viande d'agneau 2019</t>
  </si>
  <si>
    <t>Import viande d'agneau 2023</t>
  </si>
  <si>
    <t>Export viande d'agneau 2023</t>
  </si>
  <si>
    <t>Import viande d'ovins adultes 2015</t>
  </si>
  <si>
    <t>NC 020421-22-23+020441-42-43</t>
  </si>
  <si>
    <t>Export viande d'ovins adultes 2015</t>
  </si>
  <si>
    <t>Import viande d'ovins adultes 2019</t>
  </si>
  <si>
    <t>Export viande d'ovins adultes 2019</t>
  </si>
  <si>
    <t>Import viande d'ovins adultes 2023</t>
  </si>
  <si>
    <t>Export viande d'ovins adultes 2023</t>
  </si>
  <si>
    <t>Import viande caprine 2015</t>
  </si>
  <si>
    <t>NC 020450</t>
  </si>
  <si>
    <t>Export viande caprine 2015</t>
  </si>
  <si>
    <t>Import viande caprine 2019</t>
  </si>
  <si>
    <t>Export viande caprine 2019</t>
  </si>
  <si>
    <t>Import viande caprine 2023</t>
  </si>
  <si>
    <t>Export viande caprine 2023</t>
  </si>
  <si>
    <t>Import abats ovins-caprins 2015</t>
  </si>
  <si>
    <t>NC 0206 (abats) regroupe ovins, caprins ET équidés → part ovins-caprins via la clé du modèle équin (« Allocation équins » : même répartition que la production d'abats) = 0,957-0,979-0,989.</t>
  </si>
  <si>
    <t>NC 020680+020690 × part ov-cap</t>
  </si>
  <si>
    <t>Export abats ovins-caprins 2015</t>
  </si>
  <si>
    <t>Import abats ovins-caprins 2019</t>
  </si>
  <si>
    <t>Export abats ovins-caprins 2019</t>
  </si>
  <si>
    <t>Import abats ovins-caprins 2023</t>
  </si>
  <si>
    <t>Export abats ovins-caprins 2023</t>
  </si>
  <si>
    <t>Viande d'agneau → GMS 2015 (répartition 2014)</t>
  </si>
  <si>
    <t>Distribution « Où va l'agneau » (IDELE-GEB) par SOUS-ESPÈCE et circuit, en répartition des débouchés domestiques (export mesuré séparément) : 2014 (Tableau 2 journées3r, M. Carlier) → 2015 ; 2021 (camemberts GEB, agneau = total ovine − ovin adulte) → 2019 &amp; 2023. Circuits agrégés GMS - Boucherie et vente directe - RHD. Méthode bovine. [Viande d'agneau, 2014 (Tableau 2 journées3r)]</t>
  </si>
  <si>
    <t>Idele - GEB</t>
  </si>
  <si>
    <t>Consommation - Où va l'agneau</t>
  </si>
  <si>
    <t>Répartition</t>
  </si>
  <si>
    <t>Viande d'agneau → Boucherie et vente directe 2015 (répartition 2014)</t>
  </si>
  <si>
    <t>Viande d'agneau → RHD 2015 (répartition 2014)</t>
  </si>
  <si>
    <t>Viande d'agneau → GMS 2019 (répartition 2021)</t>
  </si>
  <si>
    <t>Distribution « Où va l'agneau » (IDELE-GEB) par SOUS-ESPÈCE et circuit, en répartition des débouchés domestiques (export mesuré séparément) : 2014 (Tableau 2 journées3r, M. Carlier) → 2015 ; 2021 (camemberts GEB, agneau = total ovine − ovin adulte) → 2019 &amp; 2023. Circuits agrégés GMS - Boucherie et vente directe - RHD. Méthode bovine. [Viande d'agneau, 2021 (camemberts GEB ; agneau = total − adulte)]</t>
  </si>
  <si>
    <t>Viande d'agneau → Boucherie et vente directe 2019 (répartition 2021)</t>
  </si>
  <si>
    <t>Viande d'agneau → RHD 2019 (répartition 2021)</t>
  </si>
  <si>
    <t>Viande d'agneau → GMS 2023 (répartition 2021)</t>
  </si>
  <si>
    <t>Viande d'agneau → Boucherie et vente directe 2023 (répartition 2021)</t>
  </si>
  <si>
    <t>Viande d'agneau → RHD 2023 (répartition 2021)</t>
  </si>
  <si>
    <t>Viande d'ovins adultes → GMS 2015 (répartition 2014)</t>
  </si>
  <si>
    <t>Distribution « Où va l'agneau » (IDELE-GEB) par SOUS-ESPÈCE et circuit, en répartition des débouchés domestiques (export mesuré séparément) : 2014 (Tableau 2 journées3r, M. Carlier) → 2015 ; 2021 (camemberts GEB, agneau = total ovine − ovin adulte) → 2019 &amp; 2023. Circuits agrégés GMS - Boucherie et vente directe - RHD. Méthode bovine. [Viande d'ovins adultes, 2014 (Tableau 2 journées3r)]</t>
  </si>
  <si>
    <t>Viande d'ovins adultes → Boucherie et vente directe 2015 (répartition 2014)</t>
  </si>
  <si>
    <t>Viande d'ovins adultes → RHD 2015 (répartition 2014)</t>
  </si>
  <si>
    <t>Viande d'ovins adultes → GMS 2019 (répartition 2021)</t>
  </si>
  <si>
    <t>Distribution « Où va l'agneau » (IDELE-GEB) par SOUS-ESPÈCE et circuit, en répartition des débouchés domestiques (export mesuré séparément) : 2014 (Tableau 2 journées3r, M. Carlier) → 2015 ; 2021 (camemberts GEB, agneau = total ovine − ovin adulte) → 2019 &amp; 2023. Circuits agrégés GMS - Boucherie et vente directe - RHD. Méthode bovine. [Viande d'ovins adultes, 2021 (camemberts GEB ; agneau = total − adulte)]</t>
  </si>
  <si>
    <t>Viande d'ovins adultes → Boucherie et vente directe 2019 (répartition 2021)</t>
  </si>
  <si>
    <t>Viande d'ovins adultes → RHD 2019 (répartition 2021)</t>
  </si>
  <si>
    <t>Viande d'ovins adultes → GMS 2023 (répartition 2021)</t>
  </si>
  <si>
    <t>Viande d'ovins adultes → Boucherie et vente directe 2023 (répartition 2021)</t>
  </si>
  <si>
    <t>Viande d'ovins adultes → RHD 2023 (répartition 2021)</t>
  </si>
  <si>
    <t>Viande caprine → GMS 2015 (répartition CGAAER)</t>
  </si>
  <si>
    <t>Distribution « Où va l'agneau » (IDELE-GEB) par SOUS-ESPÈCE et circuit, en répartition des débouchés domestiques (export mesuré séparément) : 2014 (Tableau 2 journées3r, M. Carlier) → 2015 ; 2021 (camemberts GEB, agneau = total ovine − ovin adulte) → 2019 &amp; 2023. Circuits agrégés GMS - Boucherie et vente directe - RHD. Méthode bovine. [Viande caprine, 2014 (Tableau 2 journées3r)]</t>
  </si>
  <si>
    <t>CGAAER</t>
  </si>
  <si>
    <t>Viande caprine → Boucherie et vente directe 2015 (répartition CGAAER)</t>
  </si>
  <si>
    <t>Viande caprine → GMS 2019 (répartition CGAAER)</t>
  </si>
  <si>
    <t>Distribution « Où va l'agneau » (IDELE-GEB) par SOUS-ESPÈCE et circuit, en répartition des débouchés domestiques (export mesuré séparément) : 2014 (Tableau 2 journées3r, M. Carlier) → 2015 ; 2021 (camemberts GEB, agneau = total ovine − ovin adulte) → 2019 &amp; 2023. Circuits agrégés GMS - Boucherie et vente directe - RHD. Méthode bovine. [Viande caprine, 2021 (camemberts GEB ; agneau = total − adulte)]</t>
  </si>
  <si>
    <t>Viande caprine → Boucherie et vente directe 2019 (répartition CGAAER)</t>
  </si>
  <si>
    <t>Viande caprine → GMS 2023 (répartition CGAAER)</t>
  </si>
  <si>
    <t>Viande caprine → Boucherie et vente directe 2023 (répartition CGAAER)</t>
  </si>
  <si>
    <t>Abats comestibles → Boucherie 2015 (conso humaine-halal)</t>
  </si>
  <si>
    <t>Abats comestibles → Boucherie et vente directe : Blézat (5e quartier, p.25) — abats rouges ovins → consommation humaine, notamment boucherie traditionnelle-halal. Aucune clé chiffrée ovine (seuls porc-bovins) → regroupés.</t>
  </si>
  <si>
    <t>Débouchés abats - Blézat</t>
  </si>
  <si>
    <t>Abats comestibles → Boucherie 2019 (conso humaine-halal)</t>
  </si>
  <si>
    <t>Abats comestibles → Boucherie 2023 (conso humaine-halal)</t>
  </si>
  <si>
    <t>Prétraitement — distribution « Où va l'agneau » PAR SOUS-ESPÈCE + caprine</t>
  </si>
  <si>
    <t>→ source (poids relatifs domestiques)</t>
  </si>
  <si>
    <t>Tableau 2 journées3r 2014</t>
  </si>
  <si>
    <t>camemberts GEB 2021</t>
  </si>
  <si>
    <t>-</t>
  </si>
  <si>
    <t>CGAAER chevreau</t>
  </si>
  <si>
    <t>Répartition par sous-espèce et circuit, appliquée en RÉPARTITION sur le disponible domestique (production + import − export). Export mesuré (Comext).</t>
  </si>
  <si>
    <t>2014 (→2015) : Tableau 2 journées3r (M. Carlier) — agneau = lignes agneau, ovin adulte = lignes adulte, agrégées GMS/RHD/Boucherie+VD/Export.</t>
  </si>
  <si>
    <t>2021 (→2019&amp;2023) : 2 camemberts GEB — total viande ovine (159 850 téc) et viande d'ovin adulte (26 000 téc) ; agneau = total − adulte par circuit.</t>
  </si>
  <si>
    <t>Boucheries + Vente directe AGRÉGÉES (cohérent segmentation 2014 et chevreau). Pas de débouché transformation (viande ovine en frais).</t>
  </si>
  <si>
    <t>Caprine : circuits chevreau (CGAAER) = GMS 60 % / (boucheries + vente directe + grossistes) 40 % ; pas de RHD ; export (chevreaux Portugal/Italie) mesuré.</t>
  </si>
  <si>
    <t>Constats : agneau GMS-dominant (~54 %) ; ovin adulte boucherie-dominant (~50-59 %), plus de RHD.</t>
  </si>
  <si>
    <t>Source — Institut de l'Élevage (GEB) « Où va l'agneau ? » 2014 &amp; 2021 + CGAAER chevreau</t>
  </si>
  <si>
    <t>Tableau 2 (journées3r, M. Carlier, 2014) — viande ovine par origine/type × circuit (téc)</t>
  </si>
  <si>
    <t>Origine / type</t>
  </si>
  <si>
    <t>Boucherie + VD</t>
  </si>
  <si>
    <t>Export</t>
  </si>
  <si>
    <t>Agneaux français standards</t>
  </si>
  <si>
    <t>Agneaux SIQO &amp; lait</t>
  </si>
  <si>
    <t>Agneaux importés vivants</t>
  </si>
  <si>
    <t>Ovins adultes français</t>
  </si>
  <si>
    <t>Ovins adultes importés vivants</t>
  </si>
  <si>
    <t>Viande d'agneau importée</t>
  </si>
  <si>
    <t>Viande d'ovin adulte importée</t>
  </si>
  <si>
    <t>TOTAL disponibilités</t>
  </si>
  <si>
    <t>Camemberts GEB 2021 (% du disponible)</t>
  </si>
  <si>
    <t>Ovine totale (159 850 téc)</t>
  </si>
  <si>
    <t>Ovin adulte (26 000 téc)</t>
  </si>
  <si>
    <t>GMS (+ rituel)</t>
  </si>
  <si>
    <t>47 %</t>
  </si>
  <si>
    <t>19 %</t>
  </si>
  <si>
    <t>Boucheries (+ rituelles)</t>
  </si>
  <si>
    <t>35 %</t>
  </si>
  <si>
    <t>48 %</t>
  </si>
  <si>
    <t>RHD (collective+commerciale)</t>
  </si>
  <si>
    <t>11 %</t>
  </si>
  <si>
    <t>16 %</t>
  </si>
  <si>
    <t>Vente directe / autoconso</t>
  </si>
  <si>
    <t>2 %</t>
  </si>
  <si>
    <t>5 %</t>
  </si>
  <si>
    <t>15 %</t>
  </si>
  <si>
    <t>Chevreau (CGAAER 2021)</t>
  </si>
  <si>
    <t>%</t>
  </si>
  <si>
    <t>60 %</t>
  </si>
  <si>
    <t>Boucheries + vente directe</t>
  </si>
  <si>
    <t>24 %</t>
  </si>
  <si>
    <t>Grossistes + boucheries (circuit long)</t>
  </si>
  <si>
    <t>Tableau 2 : https://journees3r.fr/wp-content/uploads/2017/01/Texte_2_Div_circ_comm_M-Carlier-184.pdf</t>
  </si>
  <si>
    <t>Camemberts 2021 : Estimations GEB - Institut de l'Élevage (captures jointes). Agneau = total ovine − ovin adulte.</t>
  </si>
  <si>
    <t>Chevreau : rapport CGAAER n°21026 (2021) — Boucherie caprine = boucheries + vente directe + grossistes (40 %).</t>
  </si>
  <si>
    <t>▼ Capture(s) source (4) :</t>
  </si>
  <si>
    <t>Viande d'agneau : Boucherie et vente directe - GMS = 37.35 - 94.6 (Où va l'agneau 2014)</t>
  </si>
  <si>
    <t>Viande d'agneau : RHD - GMS = 23.75 - 94.6 (Où va l'agneau 2014)</t>
  </si>
  <si>
    <t>Viande d'agneau : Boucherie et vente directe - GMS = 46.145 - 70.19 (Où va l'agneau 2021)</t>
  </si>
  <si>
    <t>Viande d'agneau : RHD - GMS = 13.424 - 70.19 (Où va l'agneau 2021)</t>
  </si>
  <si>
    <t>Viande d'ovins adultes : Boucherie et vente directe - GMS = 10.6 - 7.75 (Où va l'agneau 2014)</t>
  </si>
  <si>
    <t>Viande d'ovins adultes : RHD - GMS = 3.65 - 7.75 (Où va l'agneau 2014)</t>
  </si>
  <si>
    <t>Viande d'ovins adultes : Boucherie et vente directe - GMS = 13.0 - 4.94 (Où va l'agneau 2021)</t>
  </si>
  <si>
    <t>Viande d'ovins adultes : RHD - GMS = 4.16 - 4.94 (Où va l'agneau 2021)</t>
  </si>
  <si>
    <t>Viande caprine : Boucherie et vente directe - GMS = 40.0 - 60.0 (Où va l'agneau 2014)</t>
  </si>
  <si>
    <t>Viande caprine : Boucherie et vente directe - GMS = 40.0 - 60.0 (Où va l'agneau 2021)</t>
  </si>
  <si>
    <t>C3 → équarrissage 2015 (bilan)</t>
  </si>
  <si>
    <t>C1 (MRS, ruminants) → équarrissage C1+C2 2015 (bilan)</t>
  </si>
  <si>
    <t>C2 → équarrissage C1+C2 2015 (bilan)</t>
  </si>
  <si>
    <t>équarrissage C3 → PAT 2015 (bilan)</t>
  </si>
  <si>
    <t>équarrissage C3 → CGA 2015 (bilan)</t>
  </si>
  <si>
    <t>Eau évaporée équarr. C3 2015 (reliquat)</t>
  </si>
  <si>
    <t>équarrissage C1+C2 → farines 2015 (bilan)</t>
  </si>
  <si>
    <t>équarrissage C1+C2 → graisses 2015 (bilan)</t>
  </si>
  <si>
    <t>Eau évaporée équarr. C1+C2 2015 (reliquat)</t>
  </si>
  <si>
    <t>Peaux ovines-caprines → cuir-laine (biomatériaux, usage matière) 2015 (bilan)</t>
  </si>
  <si>
    <t>PAT → Autres IAA 2015</t>
  </si>
  <si>
    <t>Consommations domestiques des coproduits transformés = part ovin+caprin (C3 ou C1+C2) × débouché SIFCO × (1 − part exportée). Parts exportées PAT-CGA = contraintes (méthode Viande porcine).</t>
  </si>
  <si>
    <t>SIFCO</t>
  </si>
  <si>
    <t>Coproduits - SIFCO</t>
  </si>
  <si>
    <t>PAT → Alimentation animale rente 2015</t>
  </si>
  <si>
    <t>PAT → Petfood 2015</t>
  </si>
  <si>
    <t>PAT → Énergie 2015</t>
  </si>
  <si>
    <t>PAT → Fertilisation 2015</t>
  </si>
  <si>
    <t>PAT → Autres industries 2015</t>
  </si>
  <si>
    <t>PAT → Exportations 2015 (part exportée SIFCO, contrainte)</t>
  </si>
  <si>
    <t>CGA → Boucherie et vente directe 2015</t>
  </si>
  <si>
    <t>CGA → Alimentation animale rente 2015</t>
  </si>
  <si>
    <t>CGA → Petfood 2015</t>
  </si>
  <si>
    <t>CGA → Énergie 2015</t>
  </si>
  <si>
    <t>CGA → Autres industries 2015</t>
  </si>
  <si>
    <t>CGA → Exportations 2015 (part exportée SIFCO, contrainte)</t>
  </si>
  <si>
    <t>Farines → Énergie 2015</t>
  </si>
  <si>
    <t>Farines → Fertilisation 2015</t>
  </si>
  <si>
    <t>Graisses → Énergie 2015</t>
  </si>
  <si>
    <t>Import graisses C3 2015</t>
  </si>
  <si>
    <t>Graisses NC 1502 (bovins-ovins-caprins mélangés) × part ovins-caprins de la production de C3 (onglet « Allocation bovins » du modèle bovin) = 0,0504-0,0515-0,0512. Rattachées au C3 (matière brute).</t>
  </si>
  <si>
    <t>NC 1502 × part ov-cap (Allocation bovins)</t>
  </si>
  <si>
    <t>Export graisses C3 2015</t>
  </si>
  <si>
    <t>C3 → équarrissage 2019 (bilan)</t>
  </si>
  <si>
    <t>C1 (MRS, ruminants) → équarrissage C1+C2 2019 (bilan)</t>
  </si>
  <si>
    <t>C2 → équarrissage C1+C2 2019 (bilan)</t>
  </si>
  <si>
    <t>équarrissage C3 → PAT 2019 (bilan)</t>
  </si>
  <si>
    <t>équarrissage C3 → CGA 2019 (bilan)</t>
  </si>
  <si>
    <t>Eau évaporée équarr. C3 2019 (reliquat)</t>
  </si>
  <si>
    <t>équarrissage C1+C2 → farines 2019 (bilan)</t>
  </si>
  <si>
    <t>équarrissage C1+C2 → graisses 2019 (bilan)</t>
  </si>
  <si>
    <t>Eau évaporée équarr. C1+C2 2019 (reliquat)</t>
  </si>
  <si>
    <t>Peaux ovines-caprines → cuir-laine (biomatériaux, usage matière) 2019 (bilan)</t>
  </si>
  <si>
    <t>PAT → Autres IAA 2019</t>
  </si>
  <si>
    <t>PAT → Alimentation animale rente 2019</t>
  </si>
  <si>
    <t>PAT → Petfood 2019</t>
  </si>
  <si>
    <t>PAT → Aquaculture 2019</t>
  </si>
  <si>
    <t>PAT → Énergie 2019</t>
  </si>
  <si>
    <t>PAT → Fertilisation 2019</t>
  </si>
  <si>
    <t>PAT → Exportations 2019 (part exportée SIFCO, contrainte)</t>
  </si>
  <si>
    <t>CGA → Boucherie et vente directe 2019</t>
  </si>
  <si>
    <t>CGA → Alimentation animale rente 2019</t>
  </si>
  <si>
    <t>CGA → Petfood 2019</t>
  </si>
  <si>
    <t>CGA → Aquaculture 2019</t>
  </si>
  <si>
    <t>CGA → Énergie 2019</t>
  </si>
  <si>
    <t>CGA → Autres industries 2019</t>
  </si>
  <si>
    <t>CGA → Exportations 2019 (part exportée SIFCO, contrainte)</t>
  </si>
  <si>
    <t>Farines → Énergie 2019</t>
  </si>
  <si>
    <t>Farines → Fertilisation 2019</t>
  </si>
  <si>
    <t>Graisses → Énergie 2019</t>
  </si>
  <si>
    <t>Import graisses C3 2019</t>
  </si>
  <si>
    <t>Export graisses C3 2019</t>
  </si>
  <si>
    <t>C3 → équarrissage 2023 (bilan)</t>
  </si>
  <si>
    <t>C1 (MRS, ruminants) → équarrissage C1+C2 2023 (bilan)</t>
  </si>
  <si>
    <t>C2 → équarrissage C1+C2 2023 (bilan)</t>
  </si>
  <si>
    <t>équarrissage C3 → PAT 2023 (bilan)</t>
  </si>
  <si>
    <t>équarrissage C3 → CGA 2023 (bilan)</t>
  </si>
  <si>
    <t>Eau évaporée équarr. C3 2023 (reliquat)</t>
  </si>
  <si>
    <t>équarrissage C1+C2 → farines 2023 (bilan)</t>
  </si>
  <si>
    <t>équarrissage C1+C2 → graisses 2023 (bilan)</t>
  </si>
  <si>
    <t>Eau évaporée équarr. C1+C2 2023 (reliquat)</t>
  </si>
  <si>
    <t>Peaux ovines-caprines → cuir-laine (biomatériaux, usage matière) 2023 (bilan)</t>
  </si>
  <si>
    <t>PAT → Autres IAA 2023</t>
  </si>
  <si>
    <t>PAT → Alimentation animale rente 2023</t>
  </si>
  <si>
    <t>PAT → Petfood 2023</t>
  </si>
  <si>
    <t>PAT → Aquaculture 2023</t>
  </si>
  <si>
    <t>PAT → Énergie 2023</t>
  </si>
  <si>
    <t>PAT → Fertilisation 2023</t>
  </si>
  <si>
    <t>PAT → Autres industries 2023</t>
  </si>
  <si>
    <t>PAT → Autres usages (ou usages inconnus) 2023</t>
  </si>
  <si>
    <t>PAT → Exportations 2023 (part exportée SIFCO, contrainte)</t>
  </si>
  <si>
    <t>CGA → Boucherie et vente directe 2023</t>
  </si>
  <si>
    <t>CGA → Alimentation animale rente 2023</t>
  </si>
  <si>
    <t>CGA → Petfood 2023</t>
  </si>
  <si>
    <t>CGA → Aquaculture 2023</t>
  </si>
  <si>
    <t>CGA → Énergie 2023</t>
  </si>
  <si>
    <t>CGA → Autres industries 2023</t>
  </si>
  <si>
    <t>CGA → Exportations 2023 (part exportée SIFCO, contrainte)</t>
  </si>
  <si>
    <t>Farines → Énergie 2023</t>
  </si>
  <si>
    <t>Farines → Fertilisation 2023</t>
  </si>
  <si>
    <t>Graisses → Énergie 2023</t>
  </si>
  <si>
    <t>Import graisses C3 2023</t>
  </si>
  <si>
    <t>Export graisses C3 2023</t>
  </si>
  <si>
    <t>Prétraitement — coproduits (méthode Viande porcine : débouché SIFCO × part × (1−exp) + parts exportées en contraintes)</t>
  </si>
  <si>
    <t>Flux DOMESTIQUE (kt) = part ov+caprin × débouché SIFCO × (1−part exportée) [PAT/CGA]</t>
  </si>
  <si>
    <t>Part ovin+caprin dans C3 (PAT, CGA)</t>
  </si>
  <si>
    <t>Part ovin+caprin dans C1+C2 (farines, graisses)</t>
  </si>
  <si>
    <t>Part PAT exportée (contrainte)</t>
  </si>
  <si>
    <t>Part CGA exportée (contrainte)</t>
  </si>
  <si>
    <t>PAT → Autres IAA</t>
  </si>
  <si>
    <t>PAT → Alimentation animale rente</t>
  </si>
  <si>
    <t>PAT → Petfood</t>
  </si>
  <si>
    <t>PAT → Aquaculture</t>
  </si>
  <si>
    <t>PAT → Énergie</t>
  </si>
  <si>
    <t>PAT → Fertilisation</t>
  </si>
  <si>
    <t>PAT → Autres industries</t>
  </si>
  <si>
    <t>PAT → Autres usages (ou usages inconnus)</t>
  </si>
  <si>
    <t>CGA → Boucherie et vente directe</t>
  </si>
  <si>
    <t>CGA → Alimentation animale rente</t>
  </si>
  <si>
    <t>CGA → Petfood</t>
  </si>
  <si>
    <t>CGA → Aquaculture</t>
  </si>
  <si>
    <t>CGA → Énergie</t>
  </si>
  <si>
    <t>CGA → Autres industries</t>
  </si>
  <si>
    <t>CGA → Autres usages (ou usages inconnus)</t>
  </si>
  <si>
    <t>Farines → Énergie</t>
  </si>
  <si>
    <t>Farines → Fertilisation</t>
  </si>
  <si>
    <t>Graisses → Énergie</t>
  </si>
  <si>
    <t>Échanges de C3 — graisses, NC 1502 × part ov-cap (Allocation bovins) — sur le nœud C3</t>
  </si>
  <si>
    <t>Import graisses → C3</t>
  </si>
  <si>
    <t>Export graisses ← C3</t>
  </si>
  <si>
    <t>Méthode Viande porcine : débouchés DOMESTIQUES = part ovin+caprin (C3 ou C1+C2) × débouché SIFCO × (1 − part exportée) ; production (équarrissage) par bilan ; les PARTS EXPORTÉES PAT/CGA sont des CONTRAINTES (flux PAT/CGA → Exportations).</t>
  </si>
  <si>
    <t>Parts ovins + caprins REGROUPÉES (somme des parts SIFCO Ovins + Caprins du modèle bovin). Parts exportées PAT 47,3/58/66 % ; CGA 70,4/78/78 %.</t>
  </si>
  <si>
    <t>ÉCHANGES DE C3 (retour utilisateur) : graisses NC 1502 (bovins/ovins/caprins) × part ov-cap (Allocation bovins) → Import/Export sur le nœud C3 (matière brute), PAS sur CGA.</t>
  </si>
  <si>
    <t>C1 (MRS) + C2 → Traitement thermique C2 → Farines/Graisses ; C3 → Traitement thermique C3 → PAT/CGA. Peaux → Biomatériaux (cuir/laine, usage matière — comme les cuirs de la filière bovine).</t>
  </si>
  <si>
    <t>Source — feuille « Coproduits - SIFCO » importée du modèle Viande bovine SOCLE</t>
  </si>
  <si>
    <t>Coproduits — SIFCO (toutes espèces, kt) ; part ovin+caprin appliquée (méthode porcine)</t>
  </si>
  <si>
    <t>Production PAT (toutes esp.)</t>
  </si>
  <si>
    <t>Production CGA (toutes esp.)</t>
  </si>
  <si>
    <t>Production Farines C1+C2</t>
  </si>
  <si>
    <t>Production Graisses C1+C2</t>
  </si>
  <si>
    <t>Part ovins (C3)</t>
  </si>
  <si>
    <t>1,72 %</t>
  </si>
  <si>
    <t>1,75 %</t>
  </si>
  <si>
    <t>1,95 %</t>
  </si>
  <si>
    <t>Part caprins (C3)</t>
  </si>
  <si>
    <t>0,13 %</t>
  </si>
  <si>
    <t>0,14 %</t>
  </si>
  <si>
    <t>0,16 %</t>
  </si>
  <si>
    <t>Échanges graisses NC 1502 (mélange bovin) — part ov-cap</t>
  </si>
  <si>
    <t>5,04 %</t>
  </si>
  <si>
    <t>5,15 %</t>
  </si>
  <si>
    <t>5,12 %</t>
  </si>
  <si>
    <t>SIFCO rapports d'activité ; coefficients repris de l'onglet « Coproduits - SIFCO » de la Viande bovine.</t>
  </si>
  <si>
    <t>Allocation des échanges de graisses (NC 1502) : onglet « Allocation bovins » du modèle bovin (part ov-cap = part dans la production de C3).</t>
  </si>
  <si>
    <t>PAT : part exportée = 47 % (2015)</t>
  </si>
  <si>
    <t>Part de la production de PAT exportée (rapport d'activité SIFCO).</t>
  </si>
  <si>
    <t>CGA : part exportée = 70 % (2015)</t>
  </si>
  <si>
    <t>Part de la production de CGA exportée (rapport d'activité SIFCO).</t>
  </si>
  <si>
    <t>PAT : part exportée = 58 % (2019)</t>
  </si>
  <si>
    <t>CGA : part exportée = 78 % (2019)</t>
  </si>
  <si>
    <t>PAT : part exportée = 66 % (2023)</t>
  </si>
  <si>
    <t>CGA : part exportée = 78 % (2023)</t>
  </si>
  <si>
    <t>Propager les flux aux 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</si>
</sst>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3009900" cy="22669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3286125" cy="240982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0</xdr:rowOff>
    </xdr:from>
    <xdr:ext cx="4676775" cy="35433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4438650" cy="3400425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9296400" cy="3857625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101</xdr:row>
      <xdr:rowOff>0</xdr:rowOff>
    </xdr:from>
    <xdr:ext cx="7029450" cy="4552950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/>
  </sheetViews>
  <sheetFormatPr baseColWidth="10" defaultColWidth="8.88671875" defaultRowHeight="14.4" x14ac:dyDescent="0.3"/>
  <cols>
    <col min="1" max="1" width="24" customWidth="1"/>
    <col min="2" max="2" width="120" customWidth="1"/>
  </cols>
  <sheetData>
    <row r="1" spans="1:2" ht="18" x14ac:dyDescent="0.35">
      <c r="A1" s="1" t="s">
        <v>0</v>
      </c>
    </row>
    <row r="3" spans="1:2" x14ac:dyDescent="0.3">
      <c r="A3" s="2" t="s">
        <v>1</v>
      </c>
      <c r="B3" t="s">
        <v>2</v>
      </c>
    </row>
    <row r="4" spans="1:2" x14ac:dyDescent="0.3">
      <c r="A4" s="2" t="s">
        <v>3</v>
      </c>
      <c r="B4" t="s">
        <v>4</v>
      </c>
    </row>
    <row r="5" spans="1:2" x14ac:dyDescent="0.3">
      <c r="A5" s="2" t="s">
        <v>5</v>
      </c>
      <c r="B5" t="s">
        <v>6</v>
      </c>
    </row>
    <row r="6" spans="1:2" x14ac:dyDescent="0.3">
      <c r="A6" s="2" t="s">
        <v>7</v>
      </c>
      <c r="B6" t="s">
        <v>8</v>
      </c>
    </row>
    <row r="7" spans="1:2" x14ac:dyDescent="0.3">
      <c r="A7" s="2" t="s">
        <v>9</v>
      </c>
      <c r="B7" t="s">
        <v>10</v>
      </c>
    </row>
    <row r="8" spans="1:2" x14ac:dyDescent="0.3">
      <c r="A8" s="2" t="s">
        <v>11</v>
      </c>
      <c r="B8" t="s">
        <v>12</v>
      </c>
    </row>
    <row r="9" spans="1:2" x14ac:dyDescent="0.3">
      <c r="A9" s="2" t="s">
        <v>13</v>
      </c>
      <c r="B9" t="s">
        <v>14</v>
      </c>
    </row>
    <row r="10" spans="1:2" x14ac:dyDescent="0.3">
      <c r="A10" s="2" t="s">
        <v>15</v>
      </c>
      <c r="B10" t="s">
        <v>16</v>
      </c>
    </row>
    <row r="11" spans="1:2" x14ac:dyDescent="0.3">
      <c r="A11" s="2" t="s">
        <v>17</v>
      </c>
      <c r="B11" t="s">
        <v>18</v>
      </c>
    </row>
    <row r="12" spans="1:2" x14ac:dyDescent="0.3">
      <c r="A12" s="2" t="s">
        <v>19</v>
      </c>
      <c r="B12" t="s">
        <v>20</v>
      </c>
    </row>
    <row r="13" spans="1:2" x14ac:dyDescent="0.3">
      <c r="A13" s="2" t="s">
        <v>21</v>
      </c>
      <c r="B13" t="s">
        <v>22</v>
      </c>
    </row>
    <row r="14" spans="1:2" x14ac:dyDescent="0.3">
      <c r="A14" s="2" t="s">
        <v>23</v>
      </c>
      <c r="B14" t="s">
        <v>24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4"/>
  <sheetViews>
    <sheetView workbookViewId="0"/>
  </sheetViews>
  <sheetFormatPr baseColWidth="10" defaultColWidth="8.88671875" defaultRowHeight="14.4" x14ac:dyDescent="0.3"/>
  <sheetData>
    <row r="1" spans="1:19" ht="28.05" customHeight="1" x14ac:dyDescent="0.3">
      <c r="A1" s="3" t="s">
        <v>203</v>
      </c>
      <c r="B1" s="3" t="s">
        <v>204</v>
      </c>
      <c r="C1" s="3" t="s">
        <v>205</v>
      </c>
      <c r="D1" s="3" t="s">
        <v>206</v>
      </c>
      <c r="E1" s="3" t="s">
        <v>11</v>
      </c>
      <c r="F1" s="3" t="s">
        <v>3</v>
      </c>
      <c r="G1" s="3" t="s">
        <v>104</v>
      </c>
      <c r="H1" s="3" t="s">
        <v>103</v>
      </c>
      <c r="I1" s="3" t="s">
        <v>207</v>
      </c>
      <c r="J1" s="3" t="s">
        <v>208</v>
      </c>
      <c r="K1" s="3" t="s">
        <v>117</v>
      </c>
      <c r="L1" s="3" t="s">
        <v>209</v>
      </c>
      <c r="M1" s="3" t="s">
        <v>107</v>
      </c>
      <c r="N1" s="3" t="s">
        <v>210</v>
      </c>
      <c r="O1" s="3" t="s">
        <v>111</v>
      </c>
      <c r="P1" s="3" t="s">
        <v>114</v>
      </c>
      <c r="Q1" s="3" t="s">
        <v>211</v>
      </c>
      <c r="R1" s="3" t="s">
        <v>212</v>
      </c>
      <c r="S1" s="3" t="s">
        <v>213</v>
      </c>
    </row>
    <row r="2" spans="1:19" x14ac:dyDescent="0.3">
      <c r="A2" t="s">
        <v>175</v>
      </c>
      <c r="B2" t="s">
        <v>143</v>
      </c>
      <c r="E2" t="s">
        <v>106</v>
      </c>
      <c r="F2" t="s">
        <v>4</v>
      </c>
      <c r="G2">
        <v>2015</v>
      </c>
      <c r="H2" t="s">
        <v>10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O2" t="s">
        <v>220</v>
      </c>
      <c r="P2" t="s">
        <v>221</v>
      </c>
    </row>
    <row r="3" spans="1:19" x14ac:dyDescent="0.3">
      <c r="A3" t="s">
        <v>175</v>
      </c>
      <c r="B3" t="s">
        <v>143</v>
      </c>
      <c r="E3" t="s">
        <v>106</v>
      </c>
      <c r="F3" t="s">
        <v>4</v>
      </c>
      <c r="G3">
        <v>2019</v>
      </c>
      <c r="H3" t="s">
        <v>10</v>
      </c>
      <c r="I3" t="s">
        <v>269</v>
      </c>
      <c r="J3" t="s">
        <v>270</v>
      </c>
      <c r="K3" t="s">
        <v>271</v>
      </c>
      <c r="L3" t="s">
        <v>272</v>
      </c>
      <c r="M3" t="s">
        <v>273</v>
      </c>
      <c r="O3" t="s">
        <v>220</v>
      </c>
      <c r="P3" t="s">
        <v>221</v>
      </c>
    </row>
    <row r="4" spans="1:19" x14ac:dyDescent="0.3">
      <c r="A4" t="s">
        <v>175</v>
      </c>
      <c r="B4" t="s">
        <v>143</v>
      </c>
      <c r="E4" t="s">
        <v>106</v>
      </c>
      <c r="F4" t="s">
        <v>4</v>
      </c>
      <c r="G4">
        <v>2023</v>
      </c>
      <c r="H4" t="s">
        <v>10</v>
      </c>
      <c r="I4" t="s">
        <v>269</v>
      </c>
      <c r="J4" t="s">
        <v>270</v>
      </c>
      <c r="K4" t="s">
        <v>271</v>
      </c>
      <c r="L4" t="s">
        <v>272</v>
      </c>
      <c r="M4" t="s">
        <v>273</v>
      </c>
      <c r="O4" t="s">
        <v>220</v>
      </c>
      <c r="P4" t="s">
        <v>221</v>
      </c>
    </row>
    <row r="5" spans="1:19" x14ac:dyDescent="0.3">
      <c r="A5" t="s">
        <v>175</v>
      </c>
      <c r="B5" t="s">
        <v>147</v>
      </c>
      <c r="E5" t="s">
        <v>106</v>
      </c>
      <c r="F5" t="s">
        <v>4</v>
      </c>
      <c r="G5">
        <v>2015</v>
      </c>
      <c r="H5" t="s">
        <v>10</v>
      </c>
      <c r="I5" t="s">
        <v>274</v>
      </c>
      <c r="J5" t="s">
        <v>270</v>
      </c>
      <c r="K5" t="s">
        <v>271</v>
      </c>
      <c r="L5" t="s">
        <v>272</v>
      </c>
      <c r="M5" t="s">
        <v>273</v>
      </c>
      <c r="O5" t="s">
        <v>226</v>
      </c>
      <c r="P5" t="s">
        <v>221</v>
      </c>
    </row>
    <row r="6" spans="1:19" x14ac:dyDescent="0.3">
      <c r="A6" t="s">
        <v>175</v>
      </c>
      <c r="B6" t="s">
        <v>147</v>
      </c>
      <c r="E6" t="s">
        <v>106</v>
      </c>
      <c r="F6" t="s">
        <v>4</v>
      </c>
      <c r="G6">
        <v>2019</v>
      </c>
      <c r="H6" t="s">
        <v>10</v>
      </c>
      <c r="I6" t="s">
        <v>274</v>
      </c>
      <c r="J6" t="s">
        <v>270</v>
      </c>
      <c r="K6" t="s">
        <v>271</v>
      </c>
      <c r="L6" t="s">
        <v>272</v>
      </c>
      <c r="M6" t="s">
        <v>273</v>
      </c>
      <c r="O6" t="s">
        <v>226</v>
      </c>
      <c r="P6" t="s">
        <v>221</v>
      </c>
    </row>
    <row r="7" spans="1:19" x14ac:dyDescent="0.3">
      <c r="A7" t="s">
        <v>175</v>
      </c>
      <c r="B7" t="s">
        <v>147</v>
      </c>
      <c r="E7" t="s">
        <v>106</v>
      </c>
      <c r="F7" t="s">
        <v>4</v>
      </c>
      <c r="G7">
        <v>2023</v>
      </c>
      <c r="H7" t="s">
        <v>10</v>
      </c>
      <c r="I7" t="s">
        <v>274</v>
      </c>
      <c r="J7" t="s">
        <v>270</v>
      </c>
      <c r="K7" t="s">
        <v>271</v>
      </c>
      <c r="L7" t="s">
        <v>272</v>
      </c>
      <c r="M7" t="s">
        <v>273</v>
      </c>
      <c r="O7" t="s">
        <v>226</v>
      </c>
      <c r="P7" t="s">
        <v>221</v>
      </c>
    </row>
    <row r="8" spans="1:19" x14ac:dyDescent="0.3">
      <c r="A8" t="s">
        <v>175</v>
      </c>
      <c r="B8" t="s">
        <v>152</v>
      </c>
      <c r="E8" t="s">
        <v>106</v>
      </c>
      <c r="F8" t="s">
        <v>4</v>
      </c>
      <c r="G8">
        <v>2015</v>
      </c>
      <c r="H8" t="s">
        <v>10</v>
      </c>
      <c r="I8" t="s">
        <v>275</v>
      </c>
      <c r="J8" t="s">
        <v>270</v>
      </c>
      <c r="K8" t="s">
        <v>271</v>
      </c>
      <c r="L8" t="s">
        <v>272</v>
      </c>
      <c r="M8" t="s">
        <v>273</v>
      </c>
      <c r="O8" t="s">
        <v>226</v>
      </c>
      <c r="P8" t="s">
        <v>221</v>
      </c>
    </row>
    <row r="9" spans="1:19" x14ac:dyDescent="0.3">
      <c r="A9" t="s">
        <v>175</v>
      </c>
      <c r="B9" t="s">
        <v>152</v>
      </c>
      <c r="E9" t="s">
        <v>106</v>
      </c>
      <c r="F9" t="s">
        <v>4</v>
      </c>
      <c r="G9">
        <v>2019</v>
      </c>
      <c r="H9" t="s">
        <v>10</v>
      </c>
      <c r="I9" t="s">
        <v>275</v>
      </c>
      <c r="J9" t="s">
        <v>270</v>
      </c>
      <c r="K9" t="s">
        <v>271</v>
      </c>
      <c r="L9" t="s">
        <v>272</v>
      </c>
      <c r="M9" t="s">
        <v>273</v>
      </c>
      <c r="O9" t="s">
        <v>226</v>
      </c>
      <c r="P9" t="s">
        <v>221</v>
      </c>
    </row>
    <row r="10" spans="1:19" x14ac:dyDescent="0.3">
      <c r="A10" t="s">
        <v>175</v>
      </c>
      <c r="B10" t="s">
        <v>152</v>
      </c>
      <c r="E10" t="s">
        <v>106</v>
      </c>
      <c r="F10" t="s">
        <v>4</v>
      </c>
      <c r="G10">
        <v>2023</v>
      </c>
      <c r="H10" t="s">
        <v>10</v>
      </c>
      <c r="I10" t="s">
        <v>275</v>
      </c>
      <c r="J10" t="s">
        <v>270</v>
      </c>
      <c r="K10" t="s">
        <v>271</v>
      </c>
      <c r="L10" t="s">
        <v>272</v>
      </c>
      <c r="M10" t="s">
        <v>273</v>
      </c>
      <c r="O10" t="s">
        <v>226</v>
      </c>
      <c r="P10" t="s">
        <v>221</v>
      </c>
    </row>
    <row r="11" spans="1:19" x14ac:dyDescent="0.3">
      <c r="A11" t="s">
        <v>175</v>
      </c>
      <c r="B11" t="s">
        <v>153</v>
      </c>
      <c r="E11" t="s">
        <v>106</v>
      </c>
      <c r="F11" t="s">
        <v>4</v>
      </c>
      <c r="G11">
        <v>2015</v>
      </c>
      <c r="H11" t="s">
        <v>10</v>
      </c>
      <c r="I11" t="s">
        <v>276</v>
      </c>
      <c r="J11" t="s">
        <v>270</v>
      </c>
      <c r="K11" t="s">
        <v>271</v>
      </c>
      <c r="L11" t="s">
        <v>272</v>
      </c>
      <c r="M11" t="s">
        <v>273</v>
      </c>
      <c r="O11" t="s">
        <v>226</v>
      </c>
      <c r="P11" t="s">
        <v>221</v>
      </c>
    </row>
    <row r="12" spans="1:19" x14ac:dyDescent="0.3">
      <c r="A12" t="s">
        <v>175</v>
      </c>
      <c r="B12" t="s">
        <v>153</v>
      </c>
      <c r="E12" t="s">
        <v>106</v>
      </c>
      <c r="F12" t="s">
        <v>4</v>
      </c>
      <c r="G12">
        <v>2019</v>
      </c>
      <c r="H12" t="s">
        <v>10</v>
      </c>
      <c r="I12" t="s">
        <v>276</v>
      </c>
      <c r="J12" t="s">
        <v>270</v>
      </c>
      <c r="K12" t="s">
        <v>271</v>
      </c>
      <c r="L12" t="s">
        <v>272</v>
      </c>
      <c r="M12" t="s">
        <v>273</v>
      </c>
      <c r="O12" t="s">
        <v>226</v>
      </c>
      <c r="P12" t="s">
        <v>221</v>
      </c>
    </row>
    <row r="13" spans="1:19" x14ac:dyDescent="0.3">
      <c r="A13" t="s">
        <v>175</v>
      </c>
      <c r="B13" t="s">
        <v>153</v>
      </c>
      <c r="E13" t="s">
        <v>106</v>
      </c>
      <c r="F13" t="s">
        <v>4</v>
      </c>
      <c r="G13">
        <v>2023</v>
      </c>
      <c r="H13" t="s">
        <v>10</v>
      </c>
      <c r="I13" t="s">
        <v>276</v>
      </c>
      <c r="J13" t="s">
        <v>270</v>
      </c>
      <c r="K13" t="s">
        <v>271</v>
      </c>
      <c r="L13" t="s">
        <v>272</v>
      </c>
      <c r="M13" t="s">
        <v>273</v>
      </c>
      <c r="O13" t="s">
        <v>226</v>
      </c>
      <c r="P13" t="s">
        <v>221</v>
      </c>
    </row>
    <row r="14" spans="1:19" x14ac:dyDescent="0.3">
      <c r="A14" t="s">
        <v>175</v>
      </c>
      <c r="B14" t="s">
        <v>154</v>
      </c>
      <c r="E14" t="s">
        <v>106</v>
      </c>
      <c r="F14" t="s">
        <v>4</v>
      </c>
      <c r="G14">
        <v>2015</v>
      </c>
      <c r="H14" t="s">
        <v>10</v>
      </c>
      <c r="I14" t="s">
        <v>277</v>
      </c>
      <c r="J14" t="s">
        <v>270</v>
      </c>
      <c r="K14" t="s">
        <v>271</v>
      </c>
      <c r="L14" t="s">
        <v>272</v>
      </c>
      <c r="M14" t="s">
        <v>273</v>
      </c>
      <c r="O14" t="s">
        <v>226</v>
      </c>
      <c r="P14" t="s">
        <v>221</v>
      </c>
    </row>
    <row r="15" spans="1:19" x14ac:dyDescent="0.3">
      <c r="A15" t="s">
        <v>175</v>
      </c>
      <c r="B15" t="s">
        <v>154</v>
      </c>
      <c r="E15" t="s">
        <v>106</v>
      </c>
      <c r="F15" t="s">
        <v>4</v>
      </c>
      <c r="G15">
        <v>2019</v>
      </c>
      <c r="H15" t="s">
        <v>10</v>
      </c>
      <c r="I15" t="s">
        <v>277</v>
      </c>
      <c r="J15" t="s">
        <v>270</v>
      </c>
      <c r="K15" t="s">
        <v>271</v>
      </c>
      <c r="L15" t="s">
        <v>272</v>
      </c>
      <c r="M15" t="s">
        <v>273</v>
      </c>
      <c r="O15" t="s">
        <v>226</v>
      </c>
      <c r="P15" t="s">
        <v>221</v>
      </c>
    </row>
    <row r="16" spans="1:19" x14ac:dyDescent="0.3">
      <c r="A16" t="s">
        <v>175</v>
      </c>
      <c r="B16" t="s">
        <v>154</v>
      </c>
      <c r="E16" t="s">
        <v>106</v>
      </c>
      <c r="F16" t="s">
        <v>4</v>
      </c>
      <c r="G16">
        <v>2023</v>
      </c>
      <c r="H16" t="s">
        <v>10</v>
      </c>
      <c r="I16" t="s">
        <v>277</v>
      </c>
      <c r="J16" t="s">
        <v>270</v>
      </c>
      <c r="K16" t="s">
        <v>271</v>
      </c>
      <c r="L16" t="s">
        <v>272</v>
      </c>
      <c r="M16" t="s">
        <v>273</v>
      </c>
      <c r="O16" t="s">
        <v>226</v>
      </c>
      <c r="P16" t="s">
        <v>221</v>
      </c>
    </row>
    <row r="17" spans="1:16" x14ac:dyDescent="0.3">
      <c r="A17" t="s">
        <v>175</v>
      </c>
      <c r="B17" t="s">
        <v>155</v>
      </c>
      <c r="E17" t="s">
        <v>106</v>
      </c>
      <c r="F17" t="s">
        <v>4</v>
      </c>
      <c r="G17">
        <v>2015</v>
      </c>
      <c r="H17" t="s">
        <v>10</v>
      </c>
      <c r="I17" t="s">
        <v>278</v>
      </c>
      <c r="J17" t="s">
        <v>270</v>
      </c>
      <c r="K17" t="s">
        <v>271</v>
      </c>
      <c r="L17" t="s">
        <v>272</v>
      </c>
      <c r="M17" t="s">
        <v>273</v>
      </c>
      <c r="O17" t="s">
        <v>226</v>
      </c>
      <c r="P17" t="s">
        <v>221</v>
      </c>
    </row>
    <row r="18" spans="1:16" x14ac:dyDescent="0.3">
      <c r="A18" t="s">
        <v>175</v>
      </c>
      <c r="B18" t="s">
        <v>155</v>
      </c>
      <c r="E18" t="s">
        <v>106</v>
      </c>
      <c r="F18" t="s">
        <v>4</v>
      </c>
      <c r="G18">
        <v>2019</v>
      </c>
      <c r="H18" t="s">
        <v>10</v>
      </c>
      <c r="I18" t="s">
        <v>278</v>
      </c>
      <c r="J18" t="s">
        <v>270</v>
      </c>
      <c r="K18" t="s">
        <v>271</v>
      </c>
      <c r="L18" t="s">
        <v>272</v>
      </c>
      <c r="M18" t="s">
        <v>273</v>
      </c>
      <c r="O18" t="s">
        <v>226</v>
      </c>
      <c r="P18" t="s">
        <v>221</v>
      </c>
    </row>
    <row r="19" spans="1:16" x14ac:dyDescent="0.3">
      <c r="A19" t="s">
        <v>175</v>
      </c>
      <c r="B19" t="s">
        <v>155</v>
      </c>
      <c r="E19" t="s">
        <v>106</v>
      </c>
      <c r="F19" t="s">
        <v>4</v>
      </c>
      <c r="G19">
        <v>2023</v>
      </c>
      <c r="H19" t="s">
        <v>10</v>
      </c>
      <c r="I19" t="s">
        <v>278</v>
      </c>
      <c r="J19" t="s">
        <v>270</v>
      </c>
      <c r="K19" t="s">
        <v>271</v>
      </c>
      <c r="L19" t="s">
        <v>272</v>
      </c>
      <c r="M19" t="s">
        <v>273</v>
      </c>
      <c r="O19" t="s">
        <v>226</v>
      </c>
      <c r="P19" t="s">
        <v>221</v>
      </c>
    </row>
    <row r="20" spans="1:16" x14ac:dyDescent="0.3">
      <c r="A20" t="s">
        <v>175</v>
      </c>
      <c r="B20" t="s">
        <v>169</v>
      </c>
      <c r="E20" t="s">
        <v>106</v>
      </c>
      <c r="F20" t="s">
        <v>4</v>
      </c>
      <c r="G20">
        <v>2015</v>
      </c>
      <c r="H20" t="s">
        <v>10</v>
      </c>
      <c r="I20" t="s">
        <v>279</v>
      </c>
      <c r="J20" t="s">
        <v>270</v>
      </c>
      <c r="K20" t="s">
        <v>271</v>
      </c>
      <c r="L20" t="s">
        <v>272</v>
      </c>
      <c r="M20" t="s">
        <v>273</v>
      </c>
      <c r="O20" t="s">
        <v>280</v>
      </c>
      <c r="P20" t="s">
        <v>221</v>
      </c>
    </row>
    <row r="21" spans="1:16" x14ac:dyDescent="0.3">
      <c r="A21" t="s">
        <v>175</v>
      </c>
      <c r="B21" t="s">
        <v>169</v>
      </c>
      <c r="E21" t="s">
        <v>106</v>
      </c>
      <c r="F21" t="s">
        <v>4</v>
      </c>
      <c r="G21">
        <v>2019</v>
      </c>
      <c r="H21" t="s">
        <v>10</v>
      </c>
      <c r="I21" t="s">
        <v>279</v>
      </c>
      <c r="J21" t="s">
        <v>270</v>
      </c>
      <c r="K21" t="s">
        <v>271</v>
      </c>
      <c r="L21" t="s">
        <v>272</v>
      </c>
      <c r="M21" t="s">
        <v>273</v>
      </c>
      <c r="O21" t="s">
        <v>280</v>
      </c>
      <c r="P21" t="s">
        <v>221</v>
      </c>
    </row>
    <row r="22" spans="1:16" x14ac:dyDescent="0.3">
      <c r="A22" t="s">
        <v>175</v>
      </c>
      <c r="B22" t="s">
        <v>169</v>
      </c>
      <c r="E22" t="s">
        <v>106</v>
      </c>
      <c r="F22" t="s">
        <v>4</v>
      </c>
      <c r="G22">
        <v>2023</v>
      </c>
      <c r="H22" t="s">
        <v>10</v>
      </c>
      <c r="I22" t="s">
        <v>279</v>
      </c>
      <c r="J22" t="s">
        <v>270</v>
      </c>
      <c r="K22" t="s">
        <v>271</v>
      </c>
      <c r="L22" t="s">
        <v>272</v>
      </c>
      <c r="M22" t="s">
        <v>273</v>
      </c>
      <c r="O22" t="s">
        <v>280</v>
      </c>
      <c r="P22" t="s">
        <v>221</v>
      </c>
    </row>
    <row r="23" spans="1:16" x14ac:dyDescent="0.3">
      <c r="A23" t="s">
        <v>176</v>
      </c>
      <c r="B23" t="s">
        <v>145</v>
      </c>
      <c r="E23" t="s">
        <v>106</v>
      </c>
      <c r="F23" t="s">
        <v>4</v>
      </c>
      <c r="G23">
        <v>2015</v>
      </c>
      <c r="H23" t="s">
        <v>10</v>
      </c>
      <c r="I23" t="s">
        <v>281</v>
      </c>
      <c r="J23" t="s">
        <v>282</v>
      </c>
      <c r="K23" t="s">
        <v>271</v>
      </c>
      <c r="L23" t="s">
        <v>272</v>
      </c>
      <c r="M23" t="s">
        <v>273</v>
      </c>
      <c r="O23" t="s">
        <v>226</v>
      </c>
      <c r="P23" t="s">
        <v>221</v>
      </c>
    </row>
    <row r="24" spans="1:16" x14ac:dyDescent="0.3">
      <c r="A24" t="s">
        <v>176</v>
      </c>
      <c r="B24" t="s">
        <v>145</v>
      </c>
      <c r="E24" t="s">
        <v>106</v>
      </c>
      <c r="F24" t="s">
        <v>4</v>
      </c>
      <c r="G24">
        <v>2019</v>
      </c>
      <c r="H24" t="s">
        <v>10</v>
      </c>
      <c r="I24" t="s">
        <v>281</v>
      </c>
      <c r="J24" t="s">
        <v>282</v>
      </c>
      <c r="K24" t="s">
        <v>271</v>
      </c>
      <c r="L24" t="s">
        <v>272</v>
      </c>
      <c r="M24" t="s">
        <v>273</v>
      </c>
      <c r="O24" t="s">
        <v>226</v>
      </c>
      <c r="P24" t="s">
        <v>221</v>
      </c>
    </row>
    <row r="25" spans="1:16" x14ac:dyDescent="0.3">
      <c r="A25" t="s">
        <v>176</v>
      </c>
      <c r="B25" t="s">
        <v>145</v>
      </c>
      <c r="E25" t="s">
        <v>106</v>
      </c>
      <c r="F25" t="s">
        <v>4</v>
      </c>
      <c r="G25">
        <v>2023</v>
      </c>
      <c r="H25" t="s">
        <v>10</v>
      </c>
      <c r="I25" t="s">
        <v>281</v>
      </c>
      <c r="J25" t="s">
        <v>282</v>
      </c>
      <c r="K25" t="s">
        <v>271</v>
      </c>
      <c r="L25" t="s">
        <v>272</v>
      </c>
      <c r="M25" t="s">
        <v>273</v>
      </c>
      <c r="O25" t="s">
        <v>226</v>
      </c>
      <c r="P25" t="s">
        <v>221</v>
      </c>
    </row>
    <row r="26" spans="1:16" x14ac:dyDescent="0.3">
      <c r="A26" t="s">
        <v>176</v>
      </c>
      <c r="B26" t="s">
        <v>147</v>
      </c>
      <c r="E26" t="s">
        <v>106</v>
      </c>
      <c r="F26" t="s">
        <v>4</v>
      </c>
      <c r="G26">
        <v>2015</v>
      </c>
      <c r="H26" t="s">
        <v>10</v>
      </c>
      <c r="I26" t="s">
        <v>274</v>
      </c>
      <c r="J26" t="s">
        <v>282</v>
      </c>
      <c r="K26" t="s">
        <v>271</v>
      </c>
      <c r="L26" t="s">
        <v>272</v>
      </c>
      <c r="M26" t="s">
        <v>273</v>
      </c>
      <c r="O26" t="s">
        <v>283</v>
      </c>
      <c r="P26" t="s">
        <v>221</v>
      </c>
    </row>
    <row r="27" spans="1:16" x14ac:dyDescent="0.3">
      <c r="A27" t="s">
        <v>176</v>
      </c>
      <c r="B27" t="s">
        <v>147</v>
      </c>
      <c r="E27" t="s">
        <v>106</v>
      </c>
      <c r="F27" t="s">
        <v>4</v>
      </c>
      <c r="G27">
        <v>2019</v>
      </c>
      <c r="H27" t="s">
        <v>10</v>
      </c>
      <c r="I27" t="s">
        <v>274</v>
      </c>
      <c r="J27" t="s">
        <v>282</v>
      </c>
      <c r="K27" t="s">
        <v>271</v>
      </c>
      <c r="L27" t="s">
        <v>272</v>
      </c>
      <c r="M27" t="s">
        <v>273</v>
      </c>
      <c r="O27" t="s">
        <v>283</v>
      </c>
      <c r="P27" t="s">
        <v>221</v>
      </c>
    </row>
    <row r="28" spans="1:16" x14ac:dyDescent="0.3">
      <c r="A28" t="s">
        <v>176</v>
      </c>
      <c r="B28" t="s">
        <v>147</v>
      </c>
      <c r="E28" t="s">
        <v>106</v>
      </c>
      <c r="F28" t="s">
        <v>4</v>
      </c>
      <c r="G28">
        <v>2023</v>
      </c>
      <c r="H28" t="s">
        <v>10</v>
      </c>
      <c r="I28" t="s">
        <v>274</v>
      </c>
      <c r="J28" t="s">
        <v>282</v>
      </c>
      <c r="K28" t="s">
        <v>271</v>
      </c>
      <c r="L28" t="s">
        <v>272</v>
      </c>
      <c r="M28" t="s">
        <v>273</v>
      </c>
      <c r="O28" t="s">
        <v>283</v>
      </c>
      <c r="P28" t="s">
        <v>221</v>
      </c>
    </row>
    <row r="29" spans="1:16" x14ac:dyDescent="0.3">
      <c r="A29" t="s">
        <v>176</v>
      </c>
      <c r="B29" t="s">
        <v>152</v>
      </c>
      <c r="E29" t="s">
        <v>106</v>
      </c>
      <c r="F29" t="s">
        <v>4</v>
      </c>
      <c r="G29">
        <v>2015</v>
      </c>
      <c r="H29" t="s">
        <v>10</v>
      </c>
      <c r="I29" t="s">
        <v>275</v>
      </c>
      <c r="J29" t="s">
        <v>282</v>
      </c>
      <c r="K29" t="s">
        <v>271</v>
      </c>
      <c r="L29" t="s">
        <v>272</v>
      </c>
      <c r="M29" t="s">
        <v>273</v>
      </c>
      <c r="O29" t="s">
        <v>283</v>
      </c>
      <c r="P29" t="s">
        <v>221</v>
      </c>
    </row>
    <row r="30" spans="1:16" x14ac:dyDescent="0.3">
      <c r="A30" t="s">
        <v>176</v>
      </c>
      <c r="B30" t="s">
        <v>152</v>
      </c>
      <c r="E30" t="s">
        <v>106</v>
      </c>
      <c r="F30" t="s">
        <v>4</v>
      </c>
      <c r="G30">
        <v>2019</v>
      </c>
      <c r="H30" t="s">
        <v>10</v>
      </c>
      <c r="I30" t="s">
        <v>275</v>
      </c>
      <c r="J30" t="s">
        <v>282</v>
      </c>
      <c r="K30" t="s">
        <v>271</v>
      </c>
      <c r="L30" t="s">
        <v>272</v>
      </c>
      <c r="M30" t="s">
        <v>273</v>
      </c>
      <c r="O30" t="s">
        <v>283</v>
      </c>
      <c r="P30" t="s">
        <v>221</v>
      </c>
    </row>
    <row r="31" spans="1:16" x14ac:dyDescent="0.3">
      <c r="A31" t="s">
        <v>176</v>
      </c>
      <c r="B31" t="s">
        <v>152</v>
      </c>
      <c r="E31" t="s">
        <v>106</v>
      </c>
      <c r="F31" t="s">
        <v>4</v>
      </c>
      <c r="G31">
        <v>2023</v>
      </c>
      <c r="H31" t="s">
        <v>10</v>
      </c>
      <c r="I31" t="s">
        <v>275</v>
      </c>
      <c r="J31" t="s">
        <v>282</v>
      </c>
      <c r="K31" t="s">
        <v>271</v>
      </c>
      <c r="L31" t="s">
        <v>272</v>
      </c>
      <c r="M31" t="s">
        <v>273</v>
      </c>
      <c r="O31" t="s">
        <v>283</v>
      </c>
      <c r="P31" t="s">
        <v>221</v>
      </c>
    </row>
    <row r="32" spans="1:16" x14ac:dyDescent="0.3">
      <c r="A32" t="s">
        <v>176</v>
      </c>
      <c r="B32" t="s">
        <v>153</v>
      </c>
      <c r="E32" t="s">
        <v>106</v>
      </c>
      <c r="F32" t="s">
        <v>4</v>
      </c>
      <c r="G32">
        <v>2015</v>
      </c>
      <c r="H32" t="s">
        <v>10</v>
      </c>
      <c r="I32" t="s">
        <v>276</v>
      </c>
      <c r="J32" t="s">
        <v>282</v>
      </c>
      <c r="K32" t="s">
        <v>271</v>
      </c>
      <c r="L32" t="s">
        <v>272</v>
      </c>
      <c r="M32" t="s">
        <v>273</v>
      </c>
      <c r="O32" t="s">
        <v>283</v>
      </c>
      <c r="P32" t="s">
        <v>221</v>
      </c>
    </row>
    <row r="33" spans="1:16" x14ac:dyDescent="0.3">
      <c r="A33" t="s">
        <v>176</v>
      </c>
      <c r="B33" t="s">
        <v>153</v>
      </c>
      <c r="E33" t="s">
        <v>106</v>
      </c>
      <c r="F33" t="s">
        <v>4</v>
      </c>
      <c r="G33">
        <v>2019</v>
      </c>
      <c r="H33" t="s">
        <v>10</v>
      </c>
      <c r="I33" t="s">
        <v>276</v>
      </c>
      <c r="J33" t="s">
        <v>282</v>
      </c>
      <c r="K33" t="s">
        <v>271</v>
      </c>
      <c r="L33" t="s">
        <v>272</v>
      </c>
      <c r="M33" t="s">
        <v>273</v>
      </c>
      <c r="O33" t="s">
        <v>283</v>
      </c>
      <c r="P33" t="s">
        <v>221</v>
      </c>
    </row>
    <row r="34" spans="1:16" x14ac:dyDescent="0.3">
      <c r="A34" t="s">
        <v>176</v>
      </c>
      <c r="B34" t="s">
        <v>153</v>
      </c>
      <c r="E34" t="s">
        <v>106</v>
      </c>
      <c r="F34" t="s">
        <v>4</v>
      </c>
      <c r="G34">
        <v>2023</v>
      </c>
      <c r="H34" t="s">
        <v>10</v>
      </c>
      <c r="I34" t="s">
        <v>276</v>
      </c>
      <c r="J34" t="s">
        <v>282</v>
      </c>
      <c r="K34" t="s">
        <v>271</v>
      </c>
      <c r="L34" t="s">
        <v>272</v>
      </c>
      <c r="M34" t="s">
        <v>273</v>
      </c>
      <c r="O34" t="s">
        <v>283</v>
      </c>
      <c r="P34" t="s">
        <v>221</v>
      </c>
    </row>
    <row r="35" spans="1:16" x14ac:dyDescent="0.3">
      <c r="A35" t="s">
        <v>176</v>
      </c>
      <c r="B35" t="s">
        <v>154</v>
      </c>
      <c r="E35" t="s">
        <v>106</v>
      </c>
      <c r="F35" t="s">
        <v>4</v>
      </c>
      <c r="G35">
        <v>2015</v>
      </c>
      <c r="H35" t="s">
        <v>10</v>
      </c>
      <c r="I35" t="s">
        <v>277</v>
      </c>
      <c r="J35" t="s">
        <v>282</v>
      </c>
      <c r="K35" t="s">
        <v>271</v>
      </c>
      <c r="L35" t="s">
        <v>272</v>
      </c>
      <c r="M35" t="s">
        <v>273</v>
      </c>
      <c r="O35" t="s">
        <v>283</v>
      </c>
      <c r="P35" t="s">
        <v>221</v>
      </c>
    </row>
    <row r="36" spans="1:16" x14ac:dyDescent="0.3">
      <c r="A36" t="s">
        <v>176</v>
      </c>
      <c r="B36" t="s">
        <v>154</v>
      </c>
      <c r="E36" t="s">
        <v>106</v>
      </c>
      <c r="F36" t="s">
        <v>4</v>
      </c>
      <c r="G36">
        <v>2019</v>
      </c>
      <c r="H36" t="s">
        <v>10</v>
      </c>
      <c r="I36" t="s">
        <v>277</v>
      </c>
      <c r="J36" t="s">
        <v>282</v>
      </c>
      <c r="K36" t="s">
        <v>271</v>
      </c>
      <c r="L36" t="s">
        <v>272</v>
      </c>
      <c r="M36" t="s">
        <v>273</v>
      </c>
      <c r="O36" t="s">
        <v>283</v>
      </c>
      <c r="P36" t="s">
        <v>221</v>
      </c>
    </row>
    <row r="37" spans="1:16" x14ac:dyDescent="0.3">
      <c r="A37" t="s">
        <v>176</v>
      </c>
      <c r="B37" t="s">
        <v>154</v>
      </c>
      <c r="E37" t="s">
        <v>106</v>
      </c>
      <c r="F37" t="s">
        <v>4</v>
      </c>
      <c r="G37">
        <v>2023</v>
      </c>
      <c r="H37" t="s">
        <v>10</v>
      </c>
      <c r="I37" t="s">
        <v>277</v>
      </c>
      <c r="J37" t="s">
        <v>282</v>
      </c>
      <c r="K37" t="s">
        <v>271</v>
      </c>
      <c r="L37" t="s">
        <v>272</v>
      </c>
      <c r="M37" t="s">
        <v>273</v>
      </c>
      <c r="O37" t="s">
        <v>283</v>
      </c>
      <c r="P37" t="s">
        <v>221</v>
      </c>
    </row>
    <row r="38" spans="1:16" x14ac:dyDescent="0.3">
      <c r="A38" t="s">
        <v>176</v>
      </c>
      <c r="B38" t="s">
        <v>155</v>
      </c>
      <c r="E38" t="s">
        <v>106</v>
      </c>
      <c r="F38" t="s">
        <v>4</v>
      </c>
      <c r="G38">
        <v>2015</v>
      </c>
      <c r="H38" t="s">
        <v>10</v>
      </c>
      <c r="I38" t="s">
        <v>278</v>
      </c>
      <c r="J38" t="s">
        <v>282</v>
      </c>
      <c r="K38" t="s">
        <v>271</v>
      </c>
      <c r="L38" t="s">
        <v>272</v>
      </c>
      <c r="M38" t="s">
        <v>273</v>
      </c>
      <c r="O38" t="s">
        <v>283</v>
      </c>
      <c r="P38" t="s">
        <v>221</v>
      </c>
    </row>
    <row r="39" spans="1:16" x14ac:dyDescent="0.3">
      <c r="A39" t="s">
        <v>176</v>
      </c>
      <c r="B39" t="s">
        <v>155</v>
      </c>
      <c r="E39" t="s">
        <v>106</v>
      </c>
      <c r="F39" t="s">
        <v>4</v>
      </c>
      <c r="G39">
        <v>2019</v>
      </c>
      <c r="H39" t="s">
        <v>10</v>
      </c>
      <c r="I39" t="s">
        <v>278</v>
      </c>
      <c r="J39" t="s">
        <v>282</v>
      </c>
      <c r="K39" t="s">
        <v>271</v>
      </c>
      <c r="L39" t="s">
        <v>272</v>
      </c>
      <c r="M39" t="s">
        <v>273</v>
      </c>
      <c r="O39" t="s">
        <v>283</v>
      </c>
      <c r="P39" t="s">
        <v>221</v>
      </c>
    </row>
    <row r="40" spans="1:16" x14ac:dyDescent="0.3">
      <c r="A40" t="s">
        <v>176</v>
      </c>
      <c r="B40" t="s">
        <v>155</v>
      </c>
      <c r="E40" t="s">
        <v>106</v>
      </c>
      <c r="F40" t="s">
        <v>4</v>
      </c>
      <c r="G40">
        <v>2023</v>
      </c>
      <c r="H40" t="s">
        <v>10</v>
      </c>
      <c r="I40" t="s">
        <v>278</v>
      </c>
      <c r="J40" t="s">
        <v>282</v>
      </c>
      <c r="K40" t="s">
        <v>271</v>
      </c>
      <c r="L40" t="s">
        <v>272</v>
      </c>
      <c r="M40" t="s">
        <v>273</v>
      </c>
      <c r="O40" t="s">
        <v>283</v>
      </c>
      <c r="P40" t="s">
        <v>221</v>
      </c>
    </row>
    <row r="41" spans="1:16" x14ac:dyDescent="0.3">
      <c r="A41" t="s">
        <v>176</v>
      </c>
      <c r="B41" t="s">
        <v>169</v>
      </c>
      <c r="E41" t="s">
        <v>106</v>
      </c>
      <c r="F41" t="s">
        <v>4</v>
      </c>
      <c r="G41">
        <v>2015</v>
      </c>
      <c r="H41" t="s">
        <v>10</v>
      </c>
      <c r="I41" t="s">
        <v>279</v>
      </c>
      <c r="J41" t="s">
        <v>282</v>
      </c>
      <c r="K41" t="s">
        <v>271</v>
      </c>
      <c r="L41" t="s">
        <v>272</v>
      </c>
      <c r="M41" t="s">
        <v>273</v>
      </c>
      <c r="O41" t="s">
        <v>280</v>
      </c>
      <c r="P41" t="s">
        <v>221</v>
      </c>
    </row>
    <row r="42" spans="1:16" x14ac:dyDescent="0.3">
      <c r="A42" t="s">
        <v>176</v>
      </c>
      <c r="B42" t="s">
        <v>169</v>
      </c>
      <c r="E42" t="s">
        <v>106</v>
      </c>
      <c r="F42" t="s">
        <v>4</v>
      </c>
      <c r="G42">
        <v>2019</v>
      </c>
      <c r="H42" t="s">
        <v>10</v>
      </c>
      <c r="I42" t="s">
        <v>279</v>
      </c>
      <c r="J42" t="s">
        <v>282</v>
      </c>
      <c r="K42" t="s">
        <v>271</v>
      </c>
      <c r="L42" t="s">
        <v>272</v>
      </c>
      <c r="M42" t="s">
        <v>273</v>
      </c>
      <c r="O42" t="s">
        <v>280</v>
      </c>
      <c r="P42" t="s">
        <v>221</v>
      </c>
    </row>
    <row r="43" spans="1:16" x14ac:dyDescent="0.3">
      <c r="A43" t="s">
        <v>176</v>
      </c>
      <c r="B43" t="s">
        <v>169</v>
      </c>
      <c r="E43" t="s">
        <v>106</v>
      </c>
      <c r="F43" t="s">
        <v>4</v>
      </c>
      <c r="G43">
        <v>2023</v>
      </c>
      <c r="H43" t="s">
        <v>10</v>
      </c>
      <c r="I43" t="s">
        <v>279</v>
      </c>
      <c r="J43" t="s">
        <v>282</v>
      </c>
      <c r="K43" t="s">
        <v>271</v>
      </c>
      <c r="L43" t="s">
        <v>272</v>
      </c>
      <c r="M43" t="s">
        <v>273</v>
      </c>
      <c r="O43" t="s">
        <v>280</v>
      </c>
      <c r="P43" t="s">
        <v>221</v>
      </c>
    </row>
    <row r="44" spans="1:16" x14ac:dyDescent="0.3">
      <c r="A44" t="s">
        <v>177</v>
      </c>
      <c r="B44" t="s">
        <v>146</v>
      </c>
      <c r="E44" t="s">
        <v>106</v>
      </c>
      <c r="F44" t="s">
        <v>4</v>
      </c>
      <c r="G44">
        <v>2015</v>
      </c>
      <c r="H44" t="s">
        <v>10</v>
      </c>
      <c r="I44" t="s">
        <v>284</v>
      </c>
      <c r="J44" t="s">
        <v>282</v>
      </c>
      <c r="K44" t="s">
        <v>271</v>
      </c>
      <c r="L44" t="s">
        <v>272</v>
      </c>
      <c r="M44" t="s">
        <v>273</v>
      </c>
      <c r="O44" t="s">
        <v>226</v>
      </c>
      <c r="P44" t="s">
        <v>221</v>
      </c>
    </row>
    <row r="45" spans="1:16" x14ac:dyDescent="0.3">
      <c r="A45" t="s">
        <v>177</v>
      </c>
      <c r="B45" t="s">
        <v>146</v>
      </c>
      <c r="E45" t="s">
        <v>106</v>
      </c>
      <c r="F45" t="s">
        <v>4</v>
      </c>
      <c r="G45">
        <v>2019</v>
      </c>
      <c r="H45" t="s">
        <v>10</v>
      </c>
      <c r="I45" t="s">
        <v>284</v>
      </c>
      <c r="J45" t="s">
        <v>282</v>
      </c>
      <c r="K45" t="s">
        <v>271</v>
      </c>
      <c r="L45" t="s">
        <v>272</v>
      </c>
      <c r="M45" t="s">
        <v>273</v>
      </c>
      <c r="O45" t="s">
        <v>226</v>
      </c>
      <c r="P45" t="s">
        <v>221</v>
      </c>
    </row>
    <row r="46" spans="1:16" x14ac:dyDescent="0.3">
      <c r="A46" t="s">
        <v>177</v>
      </c>
      <c r="B46" t="s">
        <v>146</v>
      </c>
      <c r="E46" t="s">
        <v>106</v>
      </c>
      <c r="F46" t="s">
        <v>4</v>
      </c>
      <c r="G46">
        <v>2023</v>
      </c>
      <c r="H46" t="s">
        <v>10</v>
      </c>
      <c r="I46" t="s">
        <v>284</v>
      </c>
      <c r="J46" t="s">
        <v>282</v>
      </c>
      <c r="K46" t="s">
        <v>271</v>
      </c>
      <c r="L46" t="s">
        <v>272</v>
      </c>
      <c r="M46" t="s">
        <v>273</v>
      </c>
      <c r="O46" t="s">
        <v>226</v>
      </c>
      <c r="P46" t="s">
        <v>221</v>
      </c>
    </row>
    <row r="47" spans="1:16" x14ac:dyDescent="0.3">
      <c r="A47" t="s">
        <v>177</v>
      </c>
      <c r="B47" t="s">
        <v>147</v>
      </c>
      <c r="E47" t="s">
        <v>106</v>
      </c>
      <c r="F47" t="s">
        <v>4</v>
      </c>
      <c r="G47">
        <v>2015</v>
      </c>
      <c r="H47" t="s">
        <v>10</v>
      </c>
      <c r="I47" t="s">
        <v>274</v>
      </c>
      <c r="J47" t="s">
        <v>282</v>
      </c>
      <c r="K47" t="s">
        <v>271</v>
      </c>
      <c r="L47" t="s">
        <v>272</v>
      </c>
      <c r="M47" t="s">
        <v>273</v>
      </c>
      <c r="O47" t="s">
        <v>283</v>
      </c>
      <c r="P47" t="s">
        <v>221</v>
      </c>
    </row>
    <row r="48" spans="1:16" x14ac:dyDescent="0.3">
      <c r="A48" t="s">
        <v>177</v>
      </c>
      <c r="B48" t="s">
        <v>147</v>
      </c>
      <c r="E48" t="s">
        <v>106</v>
      </c>
      <c r="F48" t="s">
        <v>4</v>
      </c>
      <c r="G48">
        <v>2019</v>
      </c>
      <c r="H48" t="s">
        <v>10</v>
      </c>
      <c r="I48" t="s">
        <v>274</v>
      </c>
      <c r="J48" t="s">
        <v>282</v>
      </c>
      <c r="K48" t="s">
        <v>271</v>
      </c>
      <c r="L48" t="s">
        <v>272</v>
      </c>
      <c r="M48" t="s">
        <v>273</v>
      </c>
      <c r="O48" t="s">
        <v>283</v>
      </c>
      <c r="P48" t="s">
        <v>221</v>
      </c>
    </row>
    <row r="49" spans="1:16" x14ac:dyDescent="0.3">
      <c r="A49" t="s">
        <v>177</v>
      </c>
      <c r="B49" t="s">
        <v>147</v>
      </c>
      <c r="E49" t="s">
        <v>106</v>
      </c>
      <c r="F49" t="s">
        <v>4</v>
      </c>
      <c r="G49">
        <v>2023</v>
      </c>
      <c r="H49" t="s">
        <v>10</v>
      </c>
      <c r="I49" t="s">
        <v>274</v>
      </c>
      <c r="J49" t="s">
        <v>282</v>
      </c>
      <c r="K49" t="s">
        <v>271</v>
      </c>
      <c r="L49" t="s">
        <v>272</v>
      </c>
      <c r="M49" t="s">
        <v>273</v>
      </c>
      <c r="O49" t="s">
        <v>283</v>
      </c>
      <c r="P49" t="s">
        <v>221</v>
      </c>
    </row>
    <row r="50" spans="1:16" x14ac:dyDescent="0.3">
      <c r="A50" t="s">
        <v>177</v>
      </c>
      <c r="B50" t="s">
        <v>152</v>
      </c>
      <c r="E50" t="s">
        <v>106</v>
      </c>
      <c r="F50" t="s">
        <v>4</v>
      </c>
      <c r="G50">
        <v>2015</v>
      </c>
      <c r="H50" t="s">
        <v>10</v>
      </c>
      <c r="I50" t="s">
        <v>275</v>
      </c>
      <c r="J50" t="s">
        <v>282</v>
      </c>
      <c r="K50" t="s">
        <v>271</v>
      </c>
      <c r="L50" t="s">
        <v>272</v>
      </c>
      <c r="M50" t="s">
        <v>273</v>
      </c>
      <c r="O50" t="s">
        <v>283</v>
      </c>
      <c r="P50" t="s">
        <v>221</v>
      </c>
    </row>
    <row r="51" spans="1:16" x14ac:dyDescent="0.3">
      <c r="A51" t="s">
        <v>177</v>
      </c>
      <c r="B51" t="s">
        <v>152</v>
      </c>
      <c r="E51" t="s">
        <v>106</v>
      </c>
      <c r="F51" t="s">
        <v>4</v>
      </c>
      <c r="G51">
        <v>2019</v>
      </c>
      <c r="H51" t="s">
        <v>10</v>
      </c>
      <c r="I51" t="s">
        <v>275</v>
      </c>
      <c r="J51" t="s">
        <v>282</v>
      </c>
      <c r="K51" t="s">
        <v>271</v>
      </c>
      <c r="L51" t="s">
        <v>272</v>
      </c>
      <c r="M51" t="s">
        <v>273</v>
      </c>
      <c r="O51" t="s">
        <v>283</v>
      </c>
      <c r="P51" t="s">
        <v>221</v>
      </c>
    </row>
    <row r="52" spans="1:16" x14ac:dyDescent="0.3">
      <c r="A52" t="s">
        <v>177</v>
      </c>
      <c r="B52" t="s">
        <v>152</v>
      </c>
      <c r="E52" t="s">
        <v>106</v>
      </c>
      <c r="F52" t="s">
        <v>4</v>
      </c>
      <c r="G52">
        <v>2023</v>
      </c>
      <c r="H52" t="s">
        <v>10</v>
      </c>
      <c r="I52" t="s">
        <v>275</v>
      </c>
      <c r="J52" t="s">
        <v>282</v>
      </c>
      <c r="K52" t="s">
        <v>271</v>
      </c>
      <c r="L52" t="s">
        <v>272</v>
      </c>
      <c r="M52" t="s">
        <v>273</v>
      </c>
      <c r="O52" t="s">
        <v>283</v>
      </c>
      <c r="P52" t="s">
        <v>221</v>
      </c>
    </row>
    <row r="53" spans="1:16" x14ac:dyDescent="0.3">
      <c r="A53" t="s">
        <v>177</v>
      </c>
      <c r="B53" t="s">
        <v>153</v>
      </c>
      <c r="E53" t="s">
        <v>106</v>
      </c>
      <c r="F53" t="s">
        <v>4</v>
      </c>
      <c r="G53">
        <v>2015</v>
      </c>
      <c r="H53" t="s">
        <v>10</v>
      </c>
      <c r="I53" t="s">
        <v>276</v>
      </c>
      <c r="J53" t="s">
        <v>282</v>
      </c>
      <c r="K53" t="s">
        <v>271</v>
      </c>
      <c r="L53" t="s">
        <v>272</v>
      </c>
      <c r="M53" t="s">
        <v>273</v>
      </c>
      <c r="O53" t="s">
        <v>283</v>
      </c>
      <c r="P53" t="s">
        <v>221</v>
      </c>
    </row>
    <row r="54" spans="1:16" x14ac:dyDescent="0.3">
      <c r="A54" t="s">
        <v>177</v>
      </c>
      <c r="B54" t="s">
        <v>153</v>
      </c>
      <c r="E54" t="s">
        <v>106</v>
      </c>
      <c r="F54" t="s">
        <v>4</v>
      </c>
      <c r="G54">
        <v>2019</v>
      </c>
      <c r="H54" t="s">
        <v>10</v>
      </c>
      <c r="I54" t="s">
        <v>276</v>
      </c>
      <c r="J54" t="s">
        <v>282</v>
      </c>
      <c r="K54" t="s">
        <v>271</v>
      </c>
      <c r="L54" t="s">
        <v>272</v>
      </c>
      <c r="M54" t="s">
        <v>273</v>
      </c>
      <c r="O54" t="s">
        <v>283</v>
      </c>
      <c r="P54" t="s">
        <v>221</v>
      </c>
    </row>
    <row r="55" spans="1:16" x14ac:dyDescent="0.3">
      <c r="A55" t="s">
        <v>177</v>
      </c>
      <c r="B55" t="s">
        <v>153</v>
      </c>
      <c r="E55" t="s">
        <v>106</v>
      </c>
      <c r="F55" t="s">
        <v>4</v>
      </c>
      <c r="G55">
        <v>2023</v>
      </c>
      <c r="H55" t="s">
        <v>10</v>
      </c>
      <c r="I55" t="s">
        <v>276</v>
      </c>
      <c r="J55" t="s">
        <v>282</v>
      </c>
      <c r="K55" t="s">
        <v>271</v>
      </c>
      <c r="L55" t="s">
        <v>272</v>
      </c>
      <c r="M55" t="s">
        <v>273</v>
      </c>
      <c r="O55" t="s">
        <v>283</v>
      </c>
      <c r="P55" t="s">
        <v>221</v>
      </c>
    </row>
    <row r="56" spans="1:16" x14ac:dyDescent="0.3">
      <c r="A56" t="s">
        <v>177</v>
      </c>
      <c r="B56" t="s">
        <v>154</v>
      </c>
      <c r="E56" t="s">
        <v>106</v>
      </c>
      <c r="F56" t="s">
        <v>4</v>
      </c>
      <c r="G56">
        <v>2015</v>
      </c>
      <c r="H56" t="s">
        <v>10</v>
      </c>
      <c r="I56" t="s">
        <v>277</v>
      </c>
      <c r="J56" t="s">
        <v>282</v>
      </c>
      <c r="K56" t="s">
        <v>271</v>
      </c>
      <c r="L56" t="s">
        <v>272</v>
      </c>
      <c r="M56" t="s">
        <v>273</v>
      </c>
      <c r="O56" t="s">
        <v>283</v>
      </c>
      <c r="P56" t="s">
        <v>221</v>
      </c>
    </row>
    <row r="57" spans="1:16" x14ac:dyDescent="0.3">
      <c r="A57" t="s">
        <v>177</v>
      </c>
      <c r="B57" t="s">
        <v>154</v>
      </c>
      <c r="E57" t="s">
        <v>106</v>
      </c>
      <c r="F57" t="s">
        <v>4</v>
      </c>
      <c r="G57">
        <v>2019</v>
      </c>
      <c r="H57" t="s">
        <v>10</v>
      </c>
      <c r="I57" t="s">
        <v>277</v>
      </c>
      <c r="J57" t="s">
        <v>282</v>
      </c>
      <c r="K57" t="s">
        <v>271</v>
      </c>
      <c r="L57" t="s">
        <v>272</v>
      </c>
      <c r="M57" t="s">
        <v>273</v>
      </c>
      <c r="O57" t="s">
        <v>283</v>
      </c>
      <c r="P57" t="s">
        <v>221</v>
      </c>
    </row>
    <row r="58" spans="1:16" x14ac:dyDescent="0.3">
      <c r="A58" t="s">
        <v>177</v>
      </c>
      <c r="B58" t="s">
        <v>154</v>
      </c>
      <c r="E58" t="s">
        <v>106</v>
      </c>
      <c r="F58" t="s">
        <v>4</v>
      </c>
      <c r="G58">
        <v>2023</v>
      </c>
      <c r="H58" t="s">
        <v>10</v>
      </c>
      <c r="I58" t="s">
        <v>277</v>
      </c>
      <c r="J58" t="s">
        <v>282</v>
      </c>
      <c r="K58" t="s">
        <v>271</v>
      </c>
      <c r="L58" t="s">
        <v>272</v>
      </c>
      <c r="M58" t="s">
        <v>273</v>
      </c>
      <c r="O58" t="s">
        <v>283</v>
      </c>
      <c r="P58" t="s">
        <v>221</v>
      </c>
    </row>
    <row r="59" spans="1:16" x14ac:dyDescent="0.3">
      <c r="A59" t="s">
        <v>177</v>
      </c>
      <c r="B59" t="s">
        <v>155</v>
      </c>
      <c r="E59" t="s">
        <v>106</v>
      </c>
      <c r="F59" t="s">
        <v>4</v>
      </c>
      <c r="G59">
        <v>2015</v>
      </c>
      <c r="H59" t="s">
        <v>10</v>
      </c>
      <c r="I59" t="s">
        <v>278</v>
      </c>
      <c r="J59" t="s">
        <v>282</v>
      </c>
      <c r="K59" t="s">
        <v>271</v>
      </c>
      <c r="L59" t="s">
        <v>272</v>
      </c>
      <c r="M59" t="s">
        <v>273</v>
      </c>
      <c r="O59" t="s">
        <v>283</v>
      </c>
      <c r="P59" t="s">
        <v>221</v>
      </c>
    </row>
    <row r="60" spans="1:16" x14ac:dyDescent="0.3">
      <c r="A60" t="s">
        <v>177</v>
      </c>
      <c r="B60" t="s">
        <v>155</v>
      </c>
      <c r="E60" t="s">
        <v>106</v>
      </c>
      <c r="F60" t="s">
        <v>4</v>
      </c>
      <c r="G60">
        <v>2019</v>
      </c>
      <c r="H60" t="s">
        <v>10</v>
      </c>
      <c r="I60" t="s">
        <v>278</v>
      </c>
      <c r="J60" t="s">
        <v>282</v>
      </c>
      <c r="K60" t="s">
        <v>271</v>
      </c>
      <c r="L60" t="s">
        <v>272</v>
      </c>
      <c r="M60" t="s">
        <v>273</v>
      </c>
      <c r="O60" t="s">
        <v>283</v>
      </c>
      <c r="P60" t="s">
        <v>221</v>
      </c>
    </row>
    <row r="61" spans="1:16" x14ac:dyDescent="0.3">
      <c r="A61" t="s">
        <v>177</v>
      </c>
      <c r="B61" t="s">
        <v>155</v>
      </c>
      <c r="E61" t="s">
        <v>106</v>
      </c>
      <c r="F61" t="s">
        <v>4</v>
      </c>
      <c r="G61">
        <v>2023</v>
      </c>
      <c r="H61" t="s">
        <v>10</v>
      </c>
      <c r="I61" t="s">
        <v>278</v>
      </c>
      <c r="J61" t="s">
        <v>282</v>
      </c>
      <c r="K61" t="s">
        <v>271</v>
      </c>
      <c r="L61" t="s">
        <v>272</v>
      </c>
      <c r="M61" t="s">
        <v>273</v>
      </c>
      <c r="O61" t="s">
        <v>283</v>
      </c>
      <c r="P61" t="s">
        <v>221</v>
      </c>
    </row>
    <row r="62" spans="1:16" x14ac:dyDescent="0.3">
      <c r="A62" t="s">
        <v>177</v>
      </c>
      <c r="B62" t="s">
        <v>169</v>
      </c>
      <c r="E62" t="s">
        <v>106</v>
      </c>
      <c r="F62" t="s">
        <v>4</v>
      </c>
      <c r="G62">
        <v>2015</v>
      </c>
      <c r="H62" t="s">
        <v>10</v>
      </c>
      <c r="I62" t="s">
        <v>279</v>
      </c>
      <c r="J62" t="s">
        <v>282</v>
      </c>
      <c r="K62" t="s">
        <v>271</v>
      </c>
      <c r="L62" t="s">
        <v>272</v>
      </c>
      <c r="M62" t="s">
        <v>273</v>
      </c>
      <c r="O62" t="s">
        <v>280</v>
      </c>
      <c r="P62" t="s">
        <v>221</v>
      </c>
    </row>
    <row r="63" spans="1:16" x14ac:dyDescent="0.3">
      <c r="A63" t="s">
        <v>177</v>
      </c>
      <c r="B63" t="s">
        <v>169</v>
      </c>
      <c r="E63" t="s">
        <v>106</v>
      </c>
      <c r="F63" t="s">
        <v>4</v>
      </c>
      <c r="G63">
        <v>2019</v>
      </c>
      <c r="H63" t="s">
        <v>10</v>
      </c>
      <c r="I63" t="s">
        <v>279</v>
      </c>
      <c r="J63" t="s">
        <v>282</v>
      </c>
      <c r="K63" t="s">
        <v>271</v>
      </c>
      <c r="L63" t="s">
        <v>272</v>
      </c>
      <c r="M63" t="s">
        <v>273</v>
      </c>
      <c r="O63" t="s">
        <v>280</v>
      </c>
      <c r="P63" t="s">
        <v>221</v>
      </c>
    </row>
    <row r="64" spans="1:16" x14ac:dyDescent="0.3">
      <c r="A64" t="s">
        <v>177</v>
      </c>
      <c r="B64" t="s">
        <v>169</v>
      </c>
      <c r="E64" t="s">
        <v>106</v>
      </c>
      <c r="F64" t="s">
        <v>4</v>
      </c>
      <c r="G64">
        <v>2023</v>
      </c>
      <c r="H64" t="s">
        <v>10</v>
      </c>
      <c r="I64" t="s">
        <v>279</v>
      </c>
      <c r="J64" t="s">
        <v>282</v>
      </c>
      <c r="K64" t="s">
        <v>271</v>
      </c>
      <c r="L64" t="s">
        <v>272</v>
      </c>
      <c r="M64" t="s">
        <v>273</v>
      </c>
      <c r="O64" t="s">
        <v>280</v>
      </c>
      <c r="P64" t="s">
        <v>221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"/>
  <sheetViews>
    <sheetView workbookViewId="0"/>
  </sheetViews>
  <sheetFormatPr baseColWidth="10" defaultColWidth="8.88671875" defaultRowHeight="14.4" x14ac:dyDescent="0.3"/>
  <cols>
    <col min="1" max="1" width="46" customWidth="1"/>
    <col min="2" max="8" width="13" customWidth="1"/>
  </cols>
  <sheetData>
    <row r="1" spans="1:4" ht="18" x14ac:dyDescent="0.35">
      <c r="A1" s="1" t="s">
        <v>285</v>
      </c>
    </row>
    <row r="3" spans="1:4" x14ac:dyDescent="0.3">
      <c r="A3" t="s">
        <v>286</v>
      </c>
      <c r="B3" t="s">
        <v>287</v>
      </c>
      <c r="C3" t="s">
        <v>288</v>
      </c>
      <c r="D3" t="s">
        <v>289</v>
      </c>
    </row>
    <row r="4" spans="1:4" x14ac:dyDescent="0.3">
      <c r="A4" t="s">
        <v>290</v>
      </c>
      <c r="B4">
        <f>14.4/36</f>
        <v>0.4</v>
      </c>
      <c r="C4">
        <v>40</v>
      </c>
      <c r="D4">
        <v>14.4</v>
      </c>
    </row>
    <row r="5" spans="1:4" x14ac:dyDescent="0.3">
      <c r="A5" t="s">
        <v>147</v>
      </c>
      <c r="B5">
        <f>3.59/36</f>
        <v>9.9722222222222212E-2</v>
      </c>
      <c r="C5">
        <v>9.9719999999999995</v>
      </c>
      <c r="D5">
        <v>3.59</v>
      </c>
    </row>
    <row r="6" spans="1:4" x14ac:dyDescent="0.3">
      <c r="A6" t="s">
        <v>152</v>
      </c>
      <c r="B6">
        <f>1.5/36</f>
        <v>4.1666666666666664E-2</v>
      </c>
      <c r="C6">
        <v>4.1669999999999998</v>
      </c>
      <c r="D6">
        <v>1.5</v>
      </c>
    </row>
    <row r="7" spans="1:4" x14ac:dyDescent="0.3">
      <c r="A7" t="s">
        <v>291</v>
      </c>
      <c r="B7">
        <f>3/36</f>
        <v>8.3333333333333329E-2</v>
      </c>
      <c r="C7">
        <v>8.3330000000000002</v>
      </c>
      <c r="D7">
        <v>3</v>
      </c>
    </row>
    <row r="8" spans="1:4" x14ac:dyDescent="0.3">
      <c r="A8" t="s">
        <v>154</v>
      </c>
      <c r="B8">
        <f>9.51/36</f>
        <v>0.26416666666666666</v>
      </c>
      <c r="C8">
        <v>26.417000000000002</v>
      </c>
      <c r="D8">
        <v>9.51</v>
      </c>
    </row>
    <row r="9" spans="1:4" x14ac:dyDescent="0.3">
      <c r="A9" t="s">
        <v>292</v>
      </c>
      <c r="B9">
        <f>3.1/36</f>
        <v>8.611111111111111E-2</v>
      </c>
      <c r="C9">
        <v>8.6110000000000007</v>
      </c>
      <c r="D9">
        <v>3.1</v>
      </c>
    </row>
    <row r="10" spans="1:4" x14ac:dyDescent="0.3">
      <c r="A10" t="s">
        <v>293</v>
      </c>
      <c r="B10">
        <f>0.9/36</f>
        <v>2.5000000000000001E-2</v>
      </c>
      <c r="C10">
        <v>2.5</v>
      </c>
      <c r="D10">
        <v>0.9</v>
      </c>
    </row>
    <row r="11" spans="1:4" x14ac:dyDescent="0.3">
      <c r="A11" t="s">
        <v>294</v>
      </c>
      <c r="B11">
        <f>36/36</f>
        <v>1</v>
      </c>
      <c r="C11">
        <v>100</v>
      </c>
      <c r="D11">
        <v>36</v>
      </c>
    </row>
    <row r="12" spans="1:4" x14ac:dyDescent="0.3">
      <c r="A12" t="s">
        <v>295</v>
      </c>
      <c r="B12">
        <f>18/36</f>
        <v>0.5</v>
      </c>
      <c r="C12">
        <v>50</v>
      </c>
      <c r="D12">
        <v>18</v>
      </c>
    </row>
    <row r="14" spans="1:4" ht="43.2" x14ac:dyDescent="0.3">
      <c r="A14" s="4" t="s">
        <v>296</v>
      </c>
    </row>
    <row r="15" spans="1:4" ht="57.6" x14ac:dyDescent="0.3">
      <c r="A15" s="4" t="s">
        <v>297</v>
      </c>
    </row>
    <row r="16" spans="1:4" ht="57.6" x14ac:dyDescent="0.3">
      <c r="A16" s="4" t="s">
        <v>298</v>
      </c>
    </row>
    <row r="17" spans="1:1" ht="28.8" x14ac:dyDescent="0.3">
      <c r="A17" s="4" t="s">
        <v>299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workbookViewId="0"/>
  </sheetViews>
  <sheetFormatPr baseColWidth="10" defaultColWidth="8.88671875" defaultRowHeight="14.4" x14ac:dyDescent="0.3"/>
  <cols>
    <col min="1" max="1" width="46" customWidth="1"/>
    <col min="2" max="8" width="13" customWidth="1"/>
  </cols>
  <sheetData>
    <row r="1" spans="1:4" ht="18" x14ac:dyDescent="0.35">
      <c r="A1" s="1" t="s">
        <v>300</v>
      </c>
    </row>
    <row r="3" spans="1:4" x14ac:dyDescent="0.3">
      <c r="A3" t="s">
        <v>301</v>
      </c>
    </row>
    <row r="4" spans="1:4" x14ac:dyDescent="0.3">
      <c r="A4" t="s">
        <v>302</v>
      </c>
      <c r="B4" t="s">
        <v>303</v>
      </c>
      <c r="C4" t="s">
        <v>304</v>
      </c>
      <c r="D4" t="s">
        <v>305</v>
      </c>
    </row>
    <row r="5" spans="1:4" x14ac:dyDescent="0.3">
      <c r="A5" t="s">
        <v>306</v>
      </c>
      <c r="B5">
        <v>36</v>
      </c>
      <c r="C5">
        <v>1</v>
      </c>
      <c r="D5">
        <v>2</v>
      </c>
    </row>
    <row r="6" spans="1:4" x14ac:dyDescent="0.3">
      <c r="A6" t="s">
        <v>307</v>
      </c>
      <c r="B6">
        <v>18</v>
      </c>
      <c r="C6">
        <v>0.5</v>
      </c>
      <c r="D6">
        <v>1</v>
      </c>
    </row>
    <row r="7" spans="1:4" x14ac:dyDescent="0.3">
      <c r="A7" t="s">
        <v>308</v>
      </c>
      <c r="B7">
        <v>14.4</v>
      </c>
      <c r="C7">
        <v>0.4</v>
      </c>
      <c r="D7">
        <v>0.8</v>
      </c>
    </row>
    <row r="8" spans="1:4" x14ac:dyDescent="0.3">
      <c r="A8" t="s">
        <v>147</v>
      </c>
      <c r="B8">
        <v>3.59</v>
      </c>
      <c r="C8">
        <v>9.9699999999999997E-2</v>
      </c>
      <c r="D8">
        <v>0.19939999999999999</v>
      </c>
    </row>
    <row r="9" spans="1:4" x14ac:dyDescent="0.3">
      <c r="A9" t="s">
        <v>309</v>
      </c>
      <c r="B9">
        <v>13.91</v>
      </c>
      <c r="C9">
        <v>0.38640000000000002</v>
      </c>
      <c r="D9">
        <v>0.77280000000000004</v>
      </c>
    </row>
    <row r="10" spans="1:4" x14ac:dyDescent="0.3">
      <c r="A10" t="s">
        <v>310</v>
      </c>
      <c r="B10">
        <v>1.5</v>
      </c>
      <c r="C10">
        <v>4.1700000000000001E-2</v>
      </c>
      <c r="D10">
        <v>8.3299999999999999E-2</v>
      </c>
    </row>
    <row r="11" spans="1:4" x14ac:dyDescent="0.3">
      <c r="A11" t="s">
        <v>311</v>
      </c>
      <c r="B11">
        <v>3</v>
      </c>
      <c r="C11">
        <v>8.3299999999999999E-2</v>
      </c>
      <c r="D11">
        <v>0.16669999999999999</v>
      </c>
    </row>
    <row r="12" spans="1:4" x14ac:dyDescent="0.3">
      <c r="A12" t="s">
        <v>312</v>
      </c>
      <c r="B12">
        <v>9.51</v>
      </c>
      <c r="C12">
        <v>0.26419999999999999</v>
      </c>
      <c r="D12">
        <v>0.52829999999999999</v>
      </c>
    </row>
    <row r="13" spans="1:4" x14ac:dyDescent="0.3">
      <c r="A13" t="s">
        <v>155</v>
      </c>
      <c r="B13">
        <v>3.1</v>
      </c>
      <c r="C13">
        <v>8.6099999999999996E-2</v>
      </c>
      <c r="D13">
        <v>0.17219999999999999</v>
      </c>
    </row>
    <row r="14" spans="1:4" x14ac:dyDescent="0.3">
      <c r="A14" t="s">
        <v>313</v>
      </c>
      <c r="B14">
        <v>1</v>
      </c>
      <c r="C14">
        <v>2.7799999999999998E-2</v>
      </c>
      <c r="D14">
        <v>5.5599999999999997E-2</v>
      </c>
    </row>
    <row r="16" spans="1:4" ht="28.8" x14ac:dyDescent="0.3">
      <c r="A16" s="4" t="s">
        <v>314</v>
      </c>
    </row>
    <row r="18" spans="1:1" x14ac:dyDescent="0.3">
      <c r="A18" t="s">
        <v>315</v>
      </c>
    </row>
  </sheetData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50"/>
  <sheetViews>
    <sheetView workbookViewId="0"/>
  </sheetViews>
  <sheetFormatPr baseColWidth="10" defaultColWidth="8.88671875" defaultRowHeight="14.4" x14ac:dyDescent="0.3"/>
  <sheetData>
    <row r="1" spans="1:21" ht="28.05" customHeight="1" x14ac:dyDescent="0.3">
      <c r="A1" s="3" t="s">
        <v>316</v>
      </c>
      <c r="B1" s="3" t="s">
        <v>203</v>
      </c>
      <c r="C1" s="3" t="s">
        <v>204</v>
      </c>
      <c r="D1" s="3" t="s">
        <v>317</v>
      </c>
      <c r="E1" s="3" t="s">
        <v>318</v>
      </c>
      <c r="F1" s="3" t="s">
        <v>319</v>
      </c>
      <c r="G1" s="3" t="s">
        <v>11</v>
      </c>
      <c r="H1" s="3" t="s">
        <v>3</v>
      </c>
      <c r="I1" s="3" t="s">
        <v>104</v>
      </c>
      <c r="J1" s="3" t="s">
        <v>103</v>
      </c>
      <c r="K1" s="3" t="s">
        <v>207</v>
      </c>
      <c r="L1" s="3" t="s">
        <v>208</v>
      </c>
      <c r="M1" s="3" t="s">
        <v>117</v>
      </c>
      <c r="N1" s="3" t="s">
        <v>209</v>
      </c>
      <c r="O1" s="3" t="s">
        <v>107</v>
      </c>
      <c r="P1" s="3" t="s">
        <v>210</v>
      </c>
      <c r="Q1" s="3" t="s">
        <v>111</v>
      </c>
      <c r="R1" s="3" t="s">
        <v>114</v>
      </c>
      <c r="S1" s="3" t="s">
        <v>211</v>
      </c>
      <c r="T1" s="3" t="s">
        <v>212</v>
      </c>
      <c r="U1" s="3" t="s">
        <v>213</v>
      </c>
    </row>
    <row r="2" spans="1:21" x14ac:dyDescent="0.3">
      <c r="A2">
        <v>1</v>
      </c>
      <c r="B2" t="s">
        <v>128</v>
      </c>
      <c r="C2" t="s">
        <v>175</v>
      </c>
      <c r="D2">
        <v>0.4</v>
      </c>
      <c r="G2" t="s">
        <v>106</v>
      </c>
      <c r="H2" t="s">
        <v>4</v>
      </c>
      <c r="I2" t="s">
        <v>105</v>
      </c>
      <c r="J2" t="s">
        <v>10</v>
      </c>
      <c r="K2" t="s">
        <v>320</v>
      </c>
      <c r="L2" t="s">
        <v>321</v>
      </c>
      <c r="N2" t="s">
        <v>272</v>
      </c>
    </row>
    <row r="3" spans="1:21" x14ac:dyDescent="0.3">
      <c r="A3">
        <v>1</v>
      </c>
      <c r="B3" t="s">
        <v>175</v>
      </c>
      <c r="C3" t="s">
        <v>143</v>
      </c>
      <c r="D3">
        <v>-1</v>
      </c>
      <c r="G3" t="s">
        <v>106</v>
      </c>
      <c r="H3" t="s">
        <v>4</v>
      </c>
      <c r="I3" t="s">
        <v>105</v>
      </c>
      <c r="J3" t="s">
        <v>10</v>
      </c>
      <c r="K3" t="s">
        <v>320</v>
      </c>
      <c r="L3" t="s">
        <v>321</v>
      </c>
      <c r="N3" t="s">
        <v>272</v>
      </c>
    </row>
    <row r="4" spans="1:21" x14ac:dyDescent="0.3">
      <c r="A4">
        <v>2</v>
      </c>
      <c r="B4" t="s">
        <v>128</v>
      </c>
      <c r="C4" t="s">
        <v>175</v>
      </c>
      <c r="D4">
        <v>9.9722222222222212E-2</v>
      </c>
      <c r="G4" t="s">
        <v>106</v>
      </c>
      <c r="H4" t="s">
        <v>4</v>
      </c>
      <c r="I4" t="s">
        <v>105</v>
      </c>
      <c r="J4" t="s">
        <v>10</v>
      </c>
      <c r="K4" t="s">
        <v>322</v>
      </c>
      <c r="L4" t="s">
        <v>321</v>
      </c>
      <c r="N4" t="s">
        <v>272</v>
      </c>
    </row>
    <row r="5" spans="1:21" x14ac:dyDescent="0.3">
      <c r="A5">
        <v>2</v>
      </c>
      <c r="B5" t="s">
        <v>175</v>
      </c>
      <c r="C5" t="s">
        <v>147</v>
      </c>
      <c r="D5">
        <v>-1</v>
      </c>
      <c r="G5" t="s">
        <v>106</v>
      </c>
      <c r="H5" t="s">
        <v>4</v>
      </c>
      <c r="I5" t="s">
        <v>105</v>
      </c>
      <c r="J5" t="s">
        <v>10</v>
      </c>
      <c r="K5" t="s">
        <v>322</v>
      </c>
      <c r="L5" t="s">
        <v>321</v>
      </c>
      <c r="N5" t="s">
        <v>272</v>
      </c>
    </row>
    <row r="6" spans="1:21" x14ac:dyDescent="0.3">
      <c r="A6">
        <v>3</v>
      </c>
      <c r="B6" t="s">
        <v>128</v>
      </c>
      <c r="C6" t="s">
        <v>175</v>
      </c>
      <c r="D6">
        <v>4.1666666666666657E-2</v>
      </c>
      <c r="G6" t="s">
        <v>106</v>
      </c>
      <c r="H6" t="s">
        <v>4</v>
      </c>
      <c r="I6" t="s">
        <v>105</v>
      </c>
      <c r="J6" t="s">
        <v>10</v>
      </c>
      <c r="K6" t="s">
        <v>323</v>
      </c>
      <c r="L6" t="s">
        <v>321</v>
      </c>
      <c r="N6" t="s">
        <v>272</v>
      </c>
    </row>
    <row r="7" spans="1:21" x14ac:dyDescent="0.3">
      <c r="A7">
        <v>3</v>
      </c>
      <c r="B7" t="s">
        <v>175</v>
      </c>
      <c r="C7" t="s">
        <v>152</v>
      </c>
      <c r="D7">
        <v>-1</v>
      </c>
      <c r="G7" t="s">
        <v>106</v>
      </c>
      <c r="H7" t="s">
        <v>4</v>
      </c>
      <c r="I7" t="s">
        <v>105</v>
      </c>
      <c r="J7" t="s">
        <v>10</v>
      </c>
      <c r="K7" t="s">
        <v>323</v>
      </c>
      <c r="L7" t="s">
        <v>321</v>
      </c>
      <c r="N7" t="s">
        <v>272</v>
      </c>
    </row>
    <row r="8" spans="1:21" x14ac:dyDescent="0.3">
      <c r="A8">
        <v>4</v>
      </c>
      <c r="B8" t="s">
        <v>128</v>
      </c>
      <c r="C8" t="s">
        <v>175</v>
      </c>
      <c r="D8">
        <v>8.3333333333333329E-2</v>
      </c>
      <c r="G8" t="s">
        <v>106</v>
      </c>
      <c r="H8" t="s">
        <v>4</v>
      </c>
      <c r="I8" t="s">
        <v>105</v>
      </c>
      <c r="J8" t="s">
        <v>10</v>
      </c>
      <c r="K8" t="s">
        <v>324</v>
      </c>
      <c r="L8" t="s">
        <v>321</v>
      </c>
      <c r="N8" t="s">
        <v>272</v>
      </c>
    </row>
    <row r="9" spans="1:21" x14ac:dyDescent="0.3">
      <c r="A9">
        <v>4</v>
      </c>
      <c r="B9" t="s">
        <v>175</v>
      </c>
      <c r="C9" t="s">
        <v>153</v>
      </c>
      <c r="D9">
        <v>-1</v>
      </c>
      <c r="G9" t="s">
        <v>106</v>
      </c>
      <c r="H9" t="s">
        <v>4</v>
      </c>
      <c r="I9" t="s">
        <v>105</v>
      </c>
      <c r="J9" t="s">
        <v>10</v>
      </c>
      <c r="K9" t="s">
        <v>324</v>
      </c>
      <c r="L9" t="s">
        <v>321</v>
      </c>
      <c r="N9" t="s">
        <v>272</v>
      </c>
    </row>
    <row r="10" spans="1:21" x14ac:dyDescent="0.3">
      <c r="A10">
        <v>5</v>
      </c>
      <c r="B10" t="s">
        <v>128</v>
      </c>
      <c r="C10" t="s">
        <v>175</v>
      </c>
      <c r="D10">
        <v>0.26416666666666672</v>
      </c>
      <c r="G10" t="s">
        <v>106</v>
      </c>
      <c r="H10" t="s">
        <v>4</v>
      </c>
      <c r="I10" t="s">
        <v>105</v>
      </c>
      <c r="J10" t="s">
        <v>10</v>
      </c>
      <c r="K10" t="s">
        <v>325</v>
      </c>
      <c r="L10" t="s">
        <v>321</v>
      </c>
      <c r="N10" t="s">
        <v>272</v>
      </c>
    </row>
    <row r="11" spans="1:21" x14ac:dyDescent="0.3">
      <c r="A11">
        <v>5</v>
      </c>
      <c r="B11" t="s">
        <v>175</v>
      </c>
      <c r="C11" t="s">
        <v>154</v>
      </c>
      <c r="D11">
        <v>-1</v>
      </c>
      <c r="G11" t="s">
        <v>106</v>
      </c>
      <c r="H11" t="s">
        <v>4</v>
      </c>
      <c r="I11" t="s">
        <v>105</v>
      </c>
      <c r="J11" t="s">
        <v>10</v>
      </c>
      <c r="K11" t="s">
        <v>325</v>
      </c>
      <c r="L11" t="s">
        <v>321</v>
      </c>
      <c r="N11" t="s">
        <v>272</v>
      </c>
    </row>
    <row r="12" spans="1:21" x14ac:dyDescent="0.3">
      <c r="A12">
        <v>6</v>
      </c>
      <c r="B12" t="s">
        <v>128</v>
      </c>
      <c r="C12" t="s">
        <v>175</v>
      </c>
      <c r="D12">
        <v>8.611111111111111E-2</v>
      </c>
      <c r="G12" t="s">
        <v>106</v>
      </c>
      <c r="H12" t="s">
        <v>4</v>
      </c>
      <c r="I12" t="s">
        <v>105</v>
      </c>
      <c r="J12" t="s">
        <v>10</v>
      </c>
      <c r="K12" t="s">
        <v>326</v>
      </c>
      <c r="L12" t="s">
        <v>321</v>
      </c>
      <c r="N12" t="s">
        <v>272</v>
      </c>
    </row>
    <row r="13" spans="1:21" x14ac:dyDescent="0.3">
      <c r="A13">
        <v>6</v>
      </c>
      <c r="B13" t="s">
        <v>175</v>
      </c>
      <c r="C13" t="s">
        <v>155</v>
      </c>
      <c r="D13">
        <v>-1</v>
      </c>
      <c r="G13" t="s">
        <v>106</v>
      </c>
      <c r="H13" t="s">
        <v>4</v>
      </c>
      <c r="I13" t="s">
        <v>105</v>
      </c>
      <c r="J13" t="s">
        <v>10</v>
      </c>
      <c r="K13" t="s">
        <v>326</v>
      </c>
      <c r="L13" t="s">
        <v>321</v>
      </c>
      <c r="N13" t="s">
        <v>272</v>
      </c>
    </row>
    <row r="14" spans="1:21" x14ac:dyDescent="0.3">
      <c r="A14">
        <v>7</v>
      </c>
      <c r="B14" t="s">
        <v>128</v>
      </c>
      <c r="C14" t="s">
        <v>175</v>
      </c>
      <c r="D14">
        <v>2.5000000000000001E-2</v>
      </c>
      <c r="G14" t="s">
        <v>106</v>
      </c>
      <c r="H14" t="s">
        <v>4</v>
      </c>
      <c r="I14" t="s">
        <v>105</v>
      </c>
      <c r="J14" t="s">
        <v>10</v>
      </c>
      <c r="K14" t="s">
        <v>327</v>
      </c>
      <c r="L14" t="s">
        <v>321</v>
      </c>
      <c r="N14" t="s">
        <v>272</v>
      </c>
    </row>
    <row r="15" spans="1:21" x14ac:dyDescent="0.3">
      <c r="A15">
        <v>7</v>
      </c>
      <c r="B15" t="s">
        <v>175</v>
      </c>
      <c r="C15" t="s">
        <v>169</v>
      </c>
      <c r="D15">
        <v>-1</v>
      </c>
      <c r="G15" t="s">
        <v>106</v>
      </c>
      <c r="H15" t="s">
        <v>4</v>
      </c>
      <c r="I15" t="s">
        <v>105</v>
      </c>
      <c r="J15" t="s">
        <v>10</v>
      </c>
      <c r="K15" t="s">
        <v>327</v>
      </c>
      <c r="L15" t="s">
        <v>321</v>
      </c>
      <c r="N15" t="s">
        <v>272</v>
      </c>
    </row>
    <row r="16" spans="1:21" x14ac:dyDescent="0.3">
      <c r="A16">
        <v>8</v>
      </c>
      <c r="B16" t="s">
        <v>132</v>
      </c>
      <c r="C16" t="s">
        <v>176</v>
      </c>
      <c r="D16">
        <v>0.4</v>
      </c>
      <c r="G16" t="s">
        <v>106</v>
      </c>
      <c r="H16" t="s">
        <v>4</v>
      </c>
      <c r="I16" t="s">
        <v>105</v>
      </c>
      <c r="J16" t="s">
        <v>10</v>
      </c>
      <c r="K16" t="s">
        <v>328</v>
      </c>
      <c r="L16" t="s">
        <v>321</v>
      </c>
      <c r="N16" t="s">
        <v>272</v>
      </c>
    </row>
    <row r="17" spans="1:14" x14ac:dyDescent="0.3">
      <c r="A17">
        <v>8</v>
      </c>
      <c r="B17" t="s">
        <v>176</v>
      </c>
      <c r="C17" t="s">
        <v>145</v>
      </c>
      <c r="D17">
        <v>-1</v>
      </c>
      <c r="G17" t="s">
        <v>106</v>
      </c>
      <c r="H17" t="s">
        <v>4</v>
      </c>
      <c r="I17" t="s">
        <v>105</v>
      </c>
      <c r="J17" t="s">
        <v>10</v>
      </c>
      <c r="K17" t="s">
        <v>328</v>
      </c>
      <c r="L17" t="s">
        <v>321</v>
      </c>
      <c r="N17" t="s">
        <v>272</v>
      </c>
    </row>
    <row r="18" spans="1:14" x14ac:dyDescent="0.3">
      <c r="A18">
        <v>9</v>
      </c>
      <c r="B18" t="s">
        <v>132</v>
      </c>
      <c r="C18" t="s">
        <v>176</v>
      </c>
      <c r="D18">
        <v>9.9722222222222212E-2</v>
      </c>
      <c r="G18" t="s">
        <v>106</v>
      </c>
      <c r="H18" t="s">
        <v>4</v>
      </c>
      <c r="I18" t="s">
        <v>105</v>
      </c>
      <c r="J18" t="s">
        <v>10</v>
      </c>
      <c r="K18" t="s">
        <v>322</v>
      </c>
      <c r="L18" t="s">
        <v>321</v>
      </c>
      <c r="N18" t="s">
        <v>272</v>
      </c>
    </row>
    <row r="19" spans="1:14" x14ac:dyDescent="0.3">
      <c r="A19">
        <v>9</v>
      </c>
      <c r="B19" t="s">
        <v>176</v>
      </c>
      <c r="C19" t="s">
        <v>147</v>
      </c>
      <c r="D19">
        <v>-1</v>
      </c>
      <c r="G19" t="s">
        <v>106</v>
      </c>
      <c r="H19" t="s">
        <v>4</v>
      </c>
      <c r="I19" t="s">
        <v>105</v>
      </c>
      <c r="J19" t="s">
        <v>10</v>
      </c>
      <c r="K19" t="s">
        <v>322</v>
      </c>
      <c r="L19" t="s">
        <v>321</v>
      </c>
      <c r="N19" t="s">
        <v>272</v>
      </c>
    </row>
    <row r="20" spans="1:14" x14ac:dyDescent="0.3">
      <c r="A20">
        <v>10</v>
      </c>
      <c r="B20" t="s">
        <v>132</v>
      </c>
      <c r="C20" t="s">
        <v>176</v>
      </c>
      <c r="D20">
        <v>4.1666666666666657E-2</v>
      </c>
      <c r="G20" t="s">
        <v>106</v>
      </c>
      <c r="H20" t="s">
        <v>4</v>
      </c>
      <c r="I20" t="s">
        <v>105</v>
      </c>
      <c r="J20" t="s">
        <v>10</v>
      </c>
      <c r="K20" t="s">
        <v>323</v>
      </c>
      <c r="L20" t="s">
        <v>321</v>
      </c>
      <c r="N20" t="s">
        <v>272</v>
      </c>
    </row>
    <row r="21" spans="1:14" x14ac:dyDescent="0.3">
      <c r="A21">
        <v>10</v>
      </c>
      <c r="B21" t="s">
        <v>176</v>
      </c>
      <c r="C21" t="s">
        <v>152</v>
      </c>
      <c r="D21">
        <v>-1</v>
      </c>
      <c r="G21" t="s">
        <v>106</v>
      </c>
      <c r="H21" t="s">
        <v>4</v>
      </c>
      <c r="I21" t="s">
        <v>105</v>
      </c>
      <c r="J21" t="s">
        <v>10</v>
      </c>
      <c r="K21" t="s">
        <v>323</v>
      </c>
      <c r="L21" t="s">
        <v>321</v>
      </c>
      <c r="N21" t="s">
        <v>272</v>
      </c>
    </row>
    <row r="22" spans="1:14" x14ac:dyDescent="0.3">
      <c r="A22">
        <v>11</v>
      </c>
      <c r="B22" t="s">
        <v>132</v>
      </c>
      <c r="C22" t="s">
        <v>176</v>
      </c>
      <c r="D22">
        <v>8.3333333333333329E-2</v>
      </c>
      <c r="G22" t="s">
        <v>106</v>
      </c>
      <c r="H22" t="s">
        <v>4</v>
      </c>
      <c r="I22" t="s">
        <v>105</v>
      </c>
      <c r="J22" t="s">
        <v>10</v>
      </c>
      <c r="K22" t="s">
        <v>324</v>
      </c>
      <c r="L22" t="s">
        <v>321</v>
      </c>
      <c r="N22" t="s">
        <v>272</v>
      </c>
    </row>
    <row r="23" spans="1:14" x14ac:dyDescent="0.3">
      <c r="A23">
        <v>11</v>
      </c>
      <c r="B23" t="s">
        <v>176</v>
      </c>
      <c r="C23" t="s">
        <v>153</v>
      </c>
      <c r="D23">
        <v>-1</v>
      </c>
      <c r="G23" t="s">
        <v>106</v>
      </c>
      <c r="H23" t="s">
        <v>4</v>
      </c>
      <c r="I23" t="s">
        <v>105</v>
      </c>
      <c r="J23" t="s">
        <v>10</v>
      </c>
      <c r="K23" t="s">
        <v>324</v>
      </c>
      <c r="L23" t="s">
        <v>321</v>
      </c>
      <c r="N23" t="s">
        <v>272</v>
      </c>
    </row>
    <row r="24" spans="1:14" x14ac:dyDescent="0.3">
      <c r="A24">
        <v>12</v>
      </c>
      <c r="B24" t="s">
        <v>132</v>
      </c>
      <c r="C24" t="s">
        <v>176</v>
      </c>
      <c r="D24">
        <v>0.26416666666666672</v>
      </c>
      <c r="G24" t="s">
        <v>106</v>
      </c>
      <c r="H24" t="s">
        <v>4</v>
      </c>
      <c r="I24" t="s">
        <v>105</v>
      </c>
      <c r="J24" t="s">
        <v>10</v>
      </c>
      <c r="K24" t="s">
        <v>325</v>
      </c>
      <c r="L24" t="s">
        <v>321</v>
      </c>
      <c r="N24" t="s">
        <v>272</v>
      </c>
    </row>
    <row r="25" spans="1:14" x14ac:dyDescent="0.3">
      <c r="A25">
        <v>12</v>
      </c>
      <c r="B25" t="s">
        <v>176</v>
      </c>
      <c r="C25" t="s">
        <v>154</v>
      </c>
      <c r="D25">
        <v>-1</v>
      </c>
      <c r="G25" t="s">
        <v>106</v>
      </c>
      <c r="H25" t="s">
        <v>4</v>
      </c>
      <c r="I25" t="s">
        <v>105</v>
      </c>
      <c r="J25" t="s">
        <v>10</v>
      </c>
      <c r="K25" t="s">
        <v>325</v>
      </c>
      <c r="L25" t="s">
        <v>321</v>
      </c>
      <c r="N25" t="s">
        <v>272</v>
      </c>
    </row>
    <row r="26" spans="1:14" x14ac:dyDescent="0.3">
      <c r="A26">
        <v>13</v>
      </c>
      <c r="B26" t="s">
        <v>132</v>
      </c>
      <c r="C26" t="s">
        <v>176</v>
      </c>
      <c r="D26">
        <v>8.611111111111111E-2</v>
      </c>
      <c r="G26" t="s">
        <v>106</v>
      </c>
      <c r="H26" t="s">
        <v>4</v>
      </c>
      <c r="I26" t="s">
        <v>105</v>
      </c>
      <c r="J26" t="s">
        <v>10</v>
      </c>
      <c r="K26" t="s">
        <v>326</v>
      </c>
      <c r="L26" t="s">
        <v>321</v>
      </c>
      <c r="N26" t="s">
        <v>272</v>
      </c>
    </row>
    <row r="27" spans="1:14" x14ac:dyDescent="0.3">
      <c r="A27">
        <v>13</v>
      </c>
      <c r="B27" t="s">
        <v>176</v>
      </c>
      <c r="C27" t="s">
        <v>155</v>
      </c>
      <c r="D27">
        <v>-1</v>
      </c>
      <c r="G27" t="s">
        <v>106</v>
      </c>
      <c r="H27" t="s">
        <v>4</v>
      </c>
      <c r="I27" t="s">
        <v>105</v>
      </c>
      <c r="J27" t="s">
        <v>10</v>
      </c>
      <c r="K27" t="s">
        <v>326</v>
      </c>
      <c r="L27" t="s">
        <v>321</v>
      </c>
      <c r="N27" t="s">
        <v>272</v>
      </c>
    </row>
    <row r="28" spans="1:14" x14ac:dyDescent="0.3">
      <c r="A28">
        <v>14</v>
      </c>
      <c r="B28" t="s">
        <v>132</v>
      </c>
      <c r="C28" t="s">
        <v>176</v>
      </c>
      <c r="D28">
        <v>2.5000000000000001E-2</v>
      </c>
      <c r="G28" t="s">
        <v>106</v>
      </c>
      <c r="H28" t="s">
        <v>4</v>
      </c>
      <c r="I28" t="s">
        <v>105</v>
      </c>
      <c r="J28" t="s">
        <v>10</v>
      </c>
      <c r="K28" t="s">
        <v>327</v>
      </c>
      <c r="L28" t="s">
        <v>321</v>
      </c>
      <c r="N28" t="s">
        <v>272</v>
      </c>
    </row>
    <row r="29" spans="1:14" x14ac:dyDescent="0.3">
      <c r="A29">
        <v>14</v>
      </c>
      <c r="B29" t="s">
        <v>176</v>
      </c>
      <c r="C29" t="s">
        <v>169</v>
      </c>
      <c r="D29">
        <v>-1</v>
      </c>
      <c r="G29" t="s">
        <v>106</v>
      </c>
      <c r="H29" t="s">
        <v>4</v>
      </c>
      <c r="I29" t="s">
        <v>105</v>
      </c>
      <c r="J29" t="s">
        <v>10</v>
      </c>
      <c r="K29" t="s">
        <v>327</v>
      </c>
      <c r="L29" t="s">
        <v>321</v>
      </c>
      <c r="N29" t="s">
        <v>272</v>
      </c>
    </row>
    <row r="30" spans="1:14" x14ac:dyDescent="0.3">
      <c r="A30">
        <v>15</v>
      </c>
      <c r="B30" t="s">
        <v>134</v>
      </c>
      <c r="C30" t="s">
        <v>177</v>
      </c>
      <c r="D30">
        <v>0.4</v>
      </c>
      <c r="G30" t="s">
        <v>106</v>
      </c>
      <c r="H30" t="s">
        <v>4</v>
      </c>
      <c r="I30" t="s">
        <v>105</v>
      </c>
      <c r="J30" t="s">
        <v>10</v>
      </c>
      <c r="K30" t="s">
        <v>329</v>
      </c>
      <c r="L30" t="s">
        <v>321</v>
      </c>
      <c r="N30" t="s">
        <v>272</v>
      </c>
    </row>
    <row r="31" spans="1:14" x14ac:dyDescent="0.3">
      <c r="A31">
        <v>15</v>
      </c>
      <c r="B31" t="s">
        <v>137</v>
      </c>
      <c r="C31" t="s">
        <v>177</v>
      </c>
      <c r="D31">
        <v>0.4</v>
      </c>
      <c r="G31" t="s">
        <v>106</v>
      </c>
      <c r="H31" t="s">
        <v>4</v>
      </c>
      <c r="I31" t="s">
        <v>105</v>
      </c>
      <c r="J31" t="s">
        <v>10</v>
      </c>
      <c r="K31" t="s">
        <v>329</v>
      </c>
      <c r="L31" t="s">
        <v>321</v>
      </c>
      <c r="N31" t="s">
        <v>272</v>
      </c>
    </row>
    <row r="32" spans="1:14" x14ac:dyDescent="0.3">
      <c r="A32">
        <v>15</v>
      </c>
      <c r="B32" t="s">
        <v>177</v>
      </c>
      <c r="C32" t="s">
        <v>146</v>
      </c>
      <c r="D32">
        <v>-1</v>
      </c>
      <c r="G32" t="s">
        <v>106</v>
      </c>
      <c r="H32" t="s">
        <v>4</v>
      </c>
      <c r="I32" t="s">
        <v>105</v>
      </c>
      <c r="J32" t="s">
        <v>10</v>
      </c>
      <c r="K32" t="s">
        <v>329</v>
      </c>
      <c r="L32" t="s">
        <v>321</v>
      </c>
      <c r="N32" t="s">
        <v>272</v>
      </c>
    </row>
    <row r="33" spans="1:14" x14ac:dyDescent="0.3">
      <c r="A33">
        <v>16</v>
      </c>
      <c r="B33" t="s">
        <v>134</v>
      </c>
      <c r="C33" t="s">
        <v>177</v>
      </c>
      <c r="D33">
        <v>9.9722222222222212E-2</v>
      </c>
      <c r="G33" t="s">
        <v>106</v>
      </c>
      <c r="H33" t="s">
        <v>4</v>
      </c>
      <c r="I33" t="s">
        <v>105</v>
      </c>
      <c r="J33" t="s">
        <v>10</v>
      </c>
      <c r="K33" t="s">
        <v>322</v>
      </c>
      <c r="L33" t="s">
        <v>321</v>
      </c>
      <c r="N33" t="s">
        <v>272</v>
      </c>
    </row>
    <row r="34" spans="1:14" x14ac:dyDescent="0.3">
      <c r="A34">
        <v>16</v>
      </c>
      <c r="B34" t="s">
        <v>137</v>
      </c>
      <c r="C34" t="s">
        <v>177</v>
      </c>
      <c r="D34">
        <v>9.9722222222222212E-2</v>
      </c>
      <c r="G34" t="s">
        <v>106</v>
      </c>
      <c r="H34" t="s">
        <v>4</v>
      </c>
      <c r="I34" t="s">
        <v>105</v>
      </c>
      <c r="J34" t="s">
        <v>10</v>
      </c>
      <c r="K34" t="s">
        <v>322</v>
      </c>
      <c r="L34" t="s">
        <v>321</v>
      </c>
      <c r="N34" t="s">
        <v>272</v>
      </c>
    </row>
    <row r="35" spans="1:14" x14ac:dyDescent="0.3">
      <c r="A35">
        <v>16</v>
      </c>
      <c r="B35" t="s">
        <v>177</v>
      </c>
      <c r="C35" t="s">
        <v>147</v>
      </c>
      <c r="D35">
        <v>-1</v>
      </c>
      <c r="G35" t="s">
        <v>106</v>
      </c>
      <c r="H35" t="s">
        <v>4</v>
      </c>
      <c r="I35" t="s">
        <v>105</v>
      </c>
      <c r="J35" t="s">
        <v>10</v>
      </c>
      <c r="K35" t="s">
        <v>322</v>
      </c>
      <c r="L35" t="s">
        <v>321</v>
      </c>
      <c r="N35" t="s">
        <v>272</v>
      </c>
    </row>
    <row r="36" spans="1:14" x14ac:dyDescent="0.3">
      <c r="A36">
        <v>17</v>
      </c>
      <c r="B36" t="s">
        <v>134</v>
      </c>
      <c r="C36" t="s">
        <v>177</v>
      </c>
      <c r="D36">
        <v>4.1666666666666657E-2</v>
      </c>
      <c r="G36" t="s">
        <v>106</v>
      </c>
      <c r="H36" t="s">
        <v>4</v>
      </c>
      <c r="I36" t="s">
        <v>105</v>
      </c>
      <c r="J36" t="s">
        <v>10</v>
      </c>
      <c r="K36" t="s">
        <v>323</v>
      </c>
      <c r="L36" t="s">
        <v>321</v>
      </c>
      <c r="N36" t="s">
        <v>272</v>
      </c>
    </row>
    <row r="37" spans="1:14" x14ac:dyDescent="0.3">
      <c r="A37">
        <v>17</v>
      </c>
      <c r="B37" t="s">
        <v>137</v>
      </c>
      <c r="C37" t="s">
        <v>177</v>
      </c>
      <c r="D37">
        <v>4.1666666666666657E-2</v>
      </c>
      <c r="G37" t="s">
        <v>106</v>
      </c>
      <c r="H37" t="s">
        <v>4</v>
      </c>
      <c r="I37" t="s">
        <v>105</v>
      </c>
      <c r="J37" t="s">
        <v>10</v>
      </c>
      <c r="K37" t="s">
        <v>323</v>
      </c>
      <c r="L37" t="s">
        <v>321</v>
      </c>
      <c r="N37" t="s">
        <v>272</v>
      </c>
    </row>
    <row r="38" spans="1:14" x14ac:dyDescent="0.3">
      <c r="A38">
        <v>17</v>
      </c>
      <c r="B38" t="s">
        <v>177</v>
      </c>
      <c r="C38" t="s">
        <v>152</v>
      </c>
      <c r="D38">
        <v>-1</v>
      </c>
      <c r="G38" t="s">
        <v>106</v>
      </c>
      <c r="H38" t="s">
        <v>4</v>
      </c>
      <c r="I38" t="s">
        <v>105</v>
      </c>
      <c r="J38" t="s">
        <v>10</v>
      </c>
      <c r="K38" t="s">
        <v>323</v>
      </c>
      <c r="L38" t="s">
        <v>321</v>
      </c>
      <c r="N38" t="s">
        <v>272</v>
      </c>
    </row>
    <row r="39" spans="1:14" x14ac:dyDescent="0.3">
      <c r="A39">
        <v>18</v>
      </c>
      <c r="B39" t="s">
        <v>134</v>
      </c>
      <c r="C39" t="s">
        <v>177</v>
      </c>
      <c r="D39">
        <v>8.3333333333333329E-2</v>
      </c>
      <c r="G39" t="s">
        <v>106</v>
      </c>
      <c r="H39" t="s">
        <v>4</v>
      </c>
      <c r="I39" t="s">
        <v>105</v>
      </c>
      <c r="J39" t="s">
        <v>10</v>
      </c>
      <c r="K39" t="s">
        <v>324</v>
      </c>
      <c r="L39" t="s">
        <v>321</v>
      </c>
      <c r="N39" t="s">
        <v>272</v>
      </c>
    </row>
    <row r="40" spans="1:14" x14ac:dyDescent="0.3">
      <c r="A40">
        <v>18</v>
      </c>
      <c r="B40" t="s">
        <v>137</v>
      </c>
      <c r="C40" t="s">
        <v>177</v>
      </c>
      <c r="D40">
        <v>8.3333333333333329E-2</v>
      </c>
      <c r="G40" t="s">
        <v>106</v>
      </c>
      <c r="H40" t="s">
        <v>4</v>
      </c>
      <c r="I40" t="s">
        <v>105</v>
      </c>
      <c r="J40" t="s">
        <v>10</v>
      </c>
      <c r="K40" t="s">
        <v>324</v>
      </c>
      <c r="L40" t="s">
        <v>321</v>
      </c>
      <c r="N40" t="s">
        <v>272</v>
      </c>
    </row>
    <row r="41" spans="1:14" x14ac:dyDescent="0.3">
      <c r="A41">
        <v>18</v>
      </c>
      <c r="B41" t="s">
        <v>177</v>
      </c>
      <c r="C41" t="s">
        <v>153</v>
      </c>
      <c r="D41">
        <v>-1</v>
      </c>
      <c r="G41" t="s">
        <v>106</v>
      </c>
      <c r="H41" t="s">
        <v>4</v>
      </c>
      <c r="I41" t="s">
        <v>105</v>
      </c>
      <c r="J41" t="s">
        <v>10</v>
      </c>
      <c r="K41" t="s">
        <v>324</v>
      </c>
      <c r="L41" t="s">
        <v>321</v>
      </c>
      <c r="N41" t="s">
        <v>272</v>
      </c>
    </row>
    <row r="42" spans="1:14" x14ac:dyDescent="0.3">
      <c r="A42">
        <v>19</v>
      </c>
      <c r="B42" t="s">
        <v>134</v>
      </c>
      <c r="C42" t="s">
        <v>177</v>
      </c>
      <c r="D42">
        <v>0.26416666666666672</v>
      </c>
      <c r="G42" t="s">
        <v>106</v>
      </c>
      <c r="H42" t="s">
        <v>4</v>
      </c>
      <c r="I42" t="s">
        <v>105</v>
      </c>
      <c r="J42" t="s">
        <v>10</v>
      </c>
      <c r="K42" t="s">
        <v>325</v>
      </c>
      <c r="L42" t="s">
        <v>321</v>
      </c>
      <c r="N42" t="s">
        <v>272</v>
      </c>
    </row>
    <row r="43" spans="1:14" x14ac:dyDescent="0.3">
      <c r="A43">
        <v>19</v>
      </c>
      <c r="B43" t="s">
        <v>137</v>
      </c>
      <c r="C43" t="s">
        <v>177</v>
      </c>
      <c r="D43">
        <v>0.26416666666666672</v>
      </c>
      <c r="G43" t="s">
        <v>106</v>
      </c>
      <c r="H43" t="s">
        <v>4</v>
      </c>
      <c r="I43" t="s">
        <v>105</v>
      </c>
      <c r="J43" t="s">
        <v>10</v>
      </c>
      <c r="K43" t="s">
        <v>325</v>
      </c>
      <c r="L43" t="s">
        <v>321</v>
      </c>
      <c r="N43" t="s">
        <v>272</v>
      </c>
    </row>
    <row r="44" spans="1:14" x14ac:dyDescent="0.3">
      <c r="A44">
        <v>19</v>
      </c>
      <c r="B44" t="s">
        <v>177</v>
      </c>
      <c r="C44" t="s">
        <v>154</v>
      </c>
      <c r="D44">
        <v>-1</v>
      </c>
      <c r="G44" t="s">
        <v>106</v>
      </c>
      <c r="H44" t="s">
        <v>4</v>
      </c>
      <c r="I44" t="s">
        <v>105</v>
      </c>
      <c r="J44" t="s">
        <v>10</v>
      </c>
      <c r="K44" t="s">
        <v>325</v>
      </c>
      <c r="L44" t="s">
        <v>321</v>
      </c>
      <c r="N44" t="s">
        <v>272</v>
      </c>
    </row>
    <row r="45" spans="1:14" x14ac:dyDescent="0.3">
      <c r="A45">
        <v>20</v>
      </c>
      <c r="B45" t="s">
        <v>134</v>
      </c>
      <c r="C45" t="s">
        <v>177</v>
      </c>
      <c r="D45">
        <v>8.611111111111111E-2</v>
      </c>
      <c r="G45" t="s">
        <v>106</v>
      </c>
      <c r="H45" t="s">
        <v>4</v>
      </c>
      <c r="I45" t="s">
        <v>105</v>
      </c>
      <c r="J45" t="s">
        <v>10</v>
      </c>
      <c r="K45" t="s">
        <v>326</v>
      </c>
      <c r="L45" t="s">
        <v>321</v>
      </c>
      <c r="N45" t="s">
        <v>272</v>
      </c>
    </row>
    <row r="46" spans="1:14" x14ac:dyDescent="0.3">
      <c r="A46">
        <v>20</v>
      </c>
      <c r="B46" t="s">
        <v>137</v>
      </c>
      <c r="C46" t="s">
        <v>177</v>
      </c>
      <c r="D46">
        <v>8.611111111111111E-2</v>
      </c>
      <c r="G46" t="s">
        <v>106</v>
      </c>
      <c r="H46" t="s">
        <v>4</v>
      </c>
      <c r="I46" t="s">
        <v>105</v>
      </c>
      <c r="J46" t="s">
        <v>10</v>
      </c>
      <c r="K46" t="s">
        <v>326</v>
      </c>
      <c r="L46" t="s">
        <v>321</v>
      </c>
      <c r="N46" t="s">
        <v>272</v>
      </c>
    </row>
    <row r="47" spans="1:14" x14ac:dyDescent="0.3">
      <c r="A47">
        <v>20</v>
      </c>
      <c r="B47" t="s">
        <v>177</v>
      </c>
      <c r="C47" t="s">
        <v>155</v>
      </c>
      <c r="D47">
        <v>-1</v>
      </c>
      <c r="G47" t="s">
        <v>106</v>
      </c>
      <c r="H47" t="s">
        <v>4</v>
      </c>
      <c r="I47" t="s">
        <v>105</v>
      </c>
      <c r="J47" t="s">
        <v>10</v>
      </c>
      <c r="K47" t="s">
        <v>326</v>
      </c>
      <c r="L47" t="s">
        <v>321</v>
      </c>
      <c r="N47" t="s">
        <v>272</v>
      </c>
    </row>
    <row r="48" spans="1:14" x14ac:dyDescent="0.3">
      <c r="A48">
        <v>21</v>
      </c>
      <c r="B48" t="s">
        <v>134</v>
      </c>
      <c r="C48" t="s">
        <v>177</v>
      </c>
      <c r="D48">
        <v>2.5000000000000001E-2</v>
      </c>
      <c r="G48" t="s">
        <v>106</v>
      </c>
      <c r="H48" t="s">
        <v>4</v>
      </c>
      <c r="I48" t="s">
        <v>105</v>
      </c>
      <c r="J48" t="s">
        <v>10</v>
      </c>
      <c r="K48" t="s">
        <v>327</v>
      </c>
      <c r="L48" t="s">
        <v>321</v>
      </c>
      <c r="N48" t="s">
        <v>272</v>
      </c>
    </row>
    <row r="49" spans="1:14" x14ac:dyDescent="0.3">
      <c r="A49">
        <v>21</v>
      </c>
      <c r="B49" t="s">
        <v>137</v>
      </c>
      <c r="C49" t="s">
        <v>177</v>
      </c>
      <c r="D49">
        <v>2.5000000000000001E-2</v>
      </c>
      <c r="G49" t="s">
        <v>106</v>
      </c>
      <c r="H49" t="s">
        <v>4</v>
      </c>
      <c r="I49" t="s">
        <v>105</v>
      </c>
      <c r="J49" t="s">
        <v>10</v>
      </c>
      <c r="K49" t="s">
        <v>327</v>
      </c>
      <c r="L49" t="s">
        <v>321</v>
      </c>
      <c r="N49" t="s">
        <v>272</v>
      </c>
    </row>
    <row r="50" spans="1:14" x14ac:dyDescent="0.3">
      <c r="A50">
        <v>21</v>
      </c>
      <c r="B50" t="s">
        <v>177</v>
      </c>
      <c r="C50" t="s">
        <v>169</v>
      </c>
      <c r="D50">
        <v>-1</v>
      </c>
      <c r="G50" t="s">
        <v>106</v>
      </c>
      <c r="H50" t="s">
        <v>4</v>
      </c>
      <c r="I50" t="s">
        <v>105</v>
      </c>
      <c r="J50" t="s">
        <v>10</v>
      </c>
      <c r="K50" t="s">
        <v>327</v>
      </c>
      <c r="L50" t="s">
        <v>321</v>
      </c>
      <c r="N50" t="s">
        <v>272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1"/>
  <sheetViews>
    <sheetView workbookViewId="0"/>
  </sheetViews>
  <sheetFormatPr baseColWidth="10" defaultColWidth="8.88671875" defaultRowHeight="14.4" x14ac:dyDescent="0.3"/>
  <sheetData>
    <row r="1" spans="1:19" ht="28.05" customHeight="1" x14ac:dyDescent="0.3">
      <c r="A1" s="3" t="s">
        <v>203</v>
      </c>
      <c r="B1" s="3" t="s">
        <v>204</v>
      </c>
      <c r="C1" s="3" t="s">
        <v>205</v>
      </c>
      <c r="D1" s="3" t="s">
        <v>206</v>
      </c>
      <c r="E1" s="3" t="s">
        <v>11</v>
      </c>
      <c r="F1" s="3" t="s">
        <v>3</v>
      </c>
      <c r="G1" s="3" t="s">
        <v>104</v>
      </c>
      <c r="H1" s="3" t="s">
        <v>103</v>
      </c>
      <c r="I1" s="3" t="s">
        <v>207</v>
      </c>
      <c r="J1" s="3" t="s">
        <v>208</v>
      </c>
      <c r="K1" s="3" t="s">
        <v>117</v>
      </c>
      <c r="L1" s="3" t="s">
        <v>209</v>
      </c>
      <c r="M1" s="3" t="s">
        <v>107</v>
      </c>
      <c r="N1" s="3" t="s">
        <v>210</v>
      </c>
      <c r="O1" s="3" t="s">
        <v>111</v>
      </c>
      <c r="P1" s="3" t="s">
        <v>114</v>
      </c>
      <c r="Q1" s="3" t="s">
        <v>211</v>
      </c>
      <c r="R1" s="3" t="s">
        <v>212</v>
      </c>
      <c r="S1" s="3" t="s">
        <v>213</v>
      </c>
    </row>
    <row r="2" spans="1:19" x14ac:dyDescent="0.3">
      <c r="A2" t="s">
        <v>201</v>
      </c>
      <c r="B2" t="s">
        <v>128</v>
      </c>
      <c r="C2">
        <v>7.0720000000000001</v>
      </c>
      <c r="E2" t="s">
        <v>106</v>
      </c>
      <c r="F2" t="s">
        <v>4</v>
      </c>
      <c r="G2">
        <v>2015</v>
      </c>
      <c r="H2" t="s">
        <v>10</v>
      </c>
      <c r="I2" t="s">
        <v>330</v>
      </c>
      <c r="J2" t="s">
        <v>331</v>
      </c>
      <c r="K2" t="s">
        <v>332</v>
      </c>
      <c r="L2" t="s">
        <v>333</v>
      </c>
      <c r="M2" t="s">
        <v>218</v>
      </c>
      <c r="N2" t="s">
        <v>334</v>
      </c>
      <c r="O2" t="s">
        <v>226</v>
      </c>
      <c r="P2" t="s">
        <v>221</v>
      </c>
    </row>
    <row r="3" spans="1:19" x14ac:dyDescent="0.3">
      <c r="A3" t="s">
        <v>128</v>
      </c>
      <c r="B3" t="s">
        <v>202</v>
      </c>
      <c r="C3">
        <v>7.3449999999999998</v>
      </c>
      <c r="E3" t="s">
        <v>106</v>
      </c>
      <c r="F3" t="s">
        <v>4</v>
      </c>
      <c r="G3">
        <v>2015</v>
      </c>
      <c r="H3" t="s">
        <v>10</v>
      </c>
      <c r="I3" t="s">
        <v>335</v>
      </c>
      <c r="J3" t="s">
        <v>331</v>
      </c>
      <c r="K3" t="s">
        <v>332</v>
      </c>
      <c r="L3" t="s">
        <v>333</v>
      </c>
      <c r="M3" t="s">
        <v>218</v>
      </c>
      <c r="N3" t="s">
        <v>334</v>
      </c>
      <c r="O3" t="s">
        <v>226</v>
      </c>
      <c r="P3" t="s">
        <v>221</v>
      </c>
    </row>
    <row r="4" spans="1:19" x14ac:dyDescent="0.3">
      <c r="A4" t="s">
        <v>172</v>
      </c>
      <c r="B4" t="s">
        <v>128</v>
      </c>
      <c r="E4" t="s">
        <v>106</v>
      </c>
      <c r="F4" t="s">
        <v>4</v>
      </c>
      <c r="G4">
        <v>2015</v>
      </c>
      <c r="H4" t="s">
        <v>10</v>
      </c>
      <c r="I4" t="s">
        <v>336</v>
      </c>
      <c r="J4" t="s">
        <v>331</v>
      </c>
      <c r="O4" t="s">
        <v>226</v>
      </c>
      <c r="P4" t="s">
        <v>337</v>
      </c>
    </row>
    <row r="5" spans="1:19" x14ac:dyDescent="0.3">
      <c r="A5" t="s">
        <v>201</v>
      </c>
      <c r="B5" t="s">
        <v>128</v>
      </c>
      <c r="C5">
        <v>4.3029999999999999</v>
      </c>
      <c r="E5" t="s">
        <v>106</v>
      </c>
      <c r="F5" t="s">
        <v>4</v>
      </c>
      <c r="G5">
        <v>2019</v>
      </c>
      <c r="H5" t="s">
        <v>10</v>
      </c>
      <c r="I5" t="s">
        <v>338</v>
      </c>
      <c r="J5" t="s">
        <v>331</v>
      </c>
      <c r="K5" t="s">
        <v>332</v>
      </c>
      <c r="L5" t="s">
        <v>333</v>
      </c>
      <c r="M5" t="s">
        <v>218</v>
      </c>
      <c r="N5" t="s">
        <v>334</v>
      </c>
      <c r="O5" t="s">
        <v>226</v>
      </c>
      <c r="P5" t="s">
        <v>221</v>
      </c>
    </row>
    <row r="6" spans="1:19" x14ac:dyDescent="0.3">
      <c r="A6" t="s">
        <v>128</v>
      </c>
      <c r="B6" t="s">
        <v>202</v>
      </c>
      <c r="C6">
        <v>5.7249999999999996</v>
      </c>
      <c r="E6" t="s">
        <v>106</v>
      </c>
      <c r="F6" t="s">
        <v>4</v>
      </c>
      <c r="G6">
        <v>2019</v>
      </c>
      <c r="H6" t="s">
        <v>10</v>
      </c>
      <c r="I6" t="s">
        <v>339</v>
      </c>
      <c r="J6" t="s">
        <v>331</v>
      </c>
      <c r="K6" t="s">
        <v>332</v>
      </c>
      <c r="L6" t="s">
        <v>333</v>
      </c>
      <c r="M6" t="s">
        <v>218</v>
      </c>
      <c r="N6" t="s">
        <v>334</v>
      </c>
      <c r="O6" t="s">
        <v>226</v>
      </c>
      <c r="P6" t="s">
        <v>221</v>
      </c>
    </row>
    <row r="7" spans="1:19" x14ac:dyDescent="0.3">
      <c r="A7" t="s">
        <v>172</v>
      </c>
      <c r="B7" t="s">
        <v>128</v>
      </c>
      <c r="E7" t="s">
        <v>106</v>
      </c>
      <c r="F7" t="s">
        <v>4</v>
      </c>
      <c r="G7">
        <v>2019</v>
      </c>
      <c r="H7" t="s">
        <v>10</v>
      </c>
      <c r="I7" t="s">
        <v>336</v>
      </c>
      <c r="J7" t="s">
        <v>331</v>
      </c>
      <c r="O7" t="s">
        <v>226</v>
      </c>
      <c r="P7" t="s">
        <v>337</v>
      </c>
    </row>
    <row r="8" spans="1:19" x14ac:dyDescent="0.3">
      <c r="A8" t="s">
        <v>201</v>
      </c>
      <c r="B8" t="s">
        <v>128</v>
      </c>
      <c r="C8">
        <v>5.5439999999999996</v>
      </c>
      <c r="E8" t="s">
        <v>106</v>
      </c>
      <c r="F8" t="s">
        <v>4</v>
      </c>
      <c r="G8">
        <v>2023</v>
      </c>
      <c r="H8" t="s">
        <v>10</v>
      </c>
      <c r="I8" t="s">
        <v>340</v>
      </c>
      <c r="J8" t="s">
        <v>331</v>
      </c>
      <c r="K8" t="s">
        <v>332</v>
      </c>
      <c r="L8" t="s">
        <v>333</v>
      </c>
      <c r="M8" t="s">
        <v>218</v>
      </c>
      <c r="N8" t="s">
        <v>334</v>
      </c>
      <c r="O8" t="s">
        <v>226</v>
      </c>
      <c r="P8" t="s">
        <v>221</v>
      </c>
    </row>
    <row r="9" spans="1:19" x14ac:dyDescent="0.3">
      <c r="A9" t="s">
        <v>128</v>
      </c>
      <c r="B9" t="s">
        <v>202</v>
      </c>
      <c r="C9">
        <v>6.875</v>
      </c>
      <c r="E9" t="s">
        <v>106</v>
      </c>
      <c r="F9" t="s">
        <v>4</v>
      </c>
      <c r="G9">
        <v>2023</v>
      </c>
      <c r="H9" t="s">
        <v>10</v>
      </c>
      <c r="I9" t="s">
        <v>341</v>
      </c>
      <c r="J9" t="s">
        <v>331</v>
      </c>
      <c r="K9" t="s">
        <v>332</v>
      </c>
      <c r="L9" t="s">
        <v>333</v>
      </c>
      <c r="M9" t="s">
        <v>218</v>
      </c>
      <c r="N9" t="s">
        <v>334</v>
      </c>
      <c r="O9" t="s">
        <v>226</v>
      </c>
      <c r="P9" t="s">
        <v>221</v>
      </c>
    </row>
    <row r="10" spans="1:19" x14ac:dyDescent="0.3">
      <c r="A10" t="s">
        <v>172</v>
      </c>
      <c r="B10" t="s">
        <v>128</v>
      </c>
      <c r="E10" t="s">
        <v>106</v>
      </c>
      <c r="F10" t="s">
        <v>4</v>
      </c>
      <c r="G10">
        <v>2023</v>
      </c>
      <c r="H10" t="s">
        <v>10</v>
      </c>
      <c r="I10" t="s">
        <v>336</v>
      </c>
      <c r="J10" t="s">
        <v>331</v>
      </c>
      <c r="O10" t="s">
        <v>226</v>
      </c>
      <c r="P10" t="s">
        <v>337</v>
      </c>
    </row>
    <row r="11" spans="1:19" x14ac:dyDescent="0.3">
      <c r="A11" t="s">
        <v>201</v>
      </c>
      <c r="B11" t="s">
        <v>132</v>
      </c>
      <c r="C11">
        <v>3.1389999999999998</v>
      </c>
      <c r="E11" t="s">
        <v>106</v>
      </c>
      <c r="F11" t="s">
        <v>4</v>
      </c>
      <c r="G11">
        <v>2015</v>
      </c>
      <c r="H11" t="s">
        <v>10</v>
      </c>
      <c r="I11" t="s">
        <v>342</v>
      </c>
      <c r="J11" t="s">
        <v>331</v>
      </c>
      <c r="K11" t="s">
        <v>332</v>
      </c>
      <c r="L11" t="s">
        <v>333</v>
      </c>
      <c r="M11" t="s">
        <v>218</v>
      </c>
      <c r="N11" t="s">
        <v>343</v>
      </c>
      <c r="O11" t="s">
        <v>226</v>
      </c>
      <c r="P11" t="s">
        <v>221</v>
      </c>
    </row>
    <row r="12" spans="1:19" x14ac:dyDescent="0.3">
      <c r="A12" t="s">
        <v>132</v>
      </c>
      <c r="B12" t="s">
        <v>202</v>
      </c>
      <c r="C12">
        <v>3.7829999999999999</v>
      </c>
      <c r="E12" t="s">
        <v>106</v>
      </c>
      <c r="F12" t="s">
        <v>4</v>
      </c>
      <c r="G12">
        <v>2015</v>
      </c>
      <c r="H12" t="s">
        <v>10</v>
      </c>
      <c r="I12" t="s">
        <v>344</v>
      </c>
      <c r="J12" t="s">
        <v>331</v>
      </c>
      <c r="K12" t="s">
        <v>332</v>
      </c>
      <c r="L12" t="s">
        <v>333</v>
      </c>
      <c r="M12" t="s">
        <v>218</v>
      </c>
      <c r="N12" t="s">
        <v>343</v>
      </c>
      <c r="O12" t="s">
        <v>226</v>
      </c>
      <c r="P12" t="s">
        <v>221</v>
      </c>
    </row>
    <row r="13" spans="1:19" x14ac:dyDescent="0.3">
      <c r="A13" t="s">
        <v>172</v>
      </c>
      <c r="B13" t="s">
        <v>132</v>
      </c>
      <c r="E13" t="s">
        <v>106</v>
      </c>
      <c r="F13" t="s">
        <v>4</v>
      </c>
      <c r="G13">
        <v>2015</v>
      </c>
      <c r="H13" t="s">
        <v>10</v>
      </c>
      <c r="I13" t="s">
        <v>345</v>
      </c>
      <c r="J13" t="s">
        <v>331</v>
      </c>
      <c r="O13" t="s">
        <v>226</v>
      </c>
      <c r="P13" t="s">
        <v>337</v>
      </c>
    </row>
    <row r="14" spans="1:19" x14ac:dyDescent="0.3">
      <c r="A14" t="s">
        <v>201</v>
      </c>
      <c r="B14" t="s">
        <v>132</v>
      </c>
      <c r="C14">
        <v>0.95799999999999996</v>
      </c>
      <c r="E14" t="s">
        <v>106</v>
      </c>
      <c r="F14" t="s">
        <v>4</v>
      </c>
      <c r="G14">
        <v>2019</v>
      </c>
      <c r="H14" t="s">
        <v>10</v>
      </c>
      <c r="I14" t="s">
        <v>346</v>
      </c>
      <c r="J14" t="s">
        <v>331</v>
      </c>
      <c r="K14" t="s">
        <v>332</v>
      </c>
      <c r="L14" t="s">
        <v>333</v>
      </c>
      <c r="M14" t="s">
        <v>218</v>
      </c>
      <c r="N14" t="s">
        <v>343</v>
      </c>
      <c r="O14" t="s">
        <v>226</v>
      </c>
      <c r="P14" t="s">
        <v>221</v>
      </c>
    </row>
    <row r="15" spans="1:19" x14ac:dyDescent="0.3">
      <c r="A15" t="s">
        <v>132</v>
      </c>
      <c r="B15" t="s">
        <v>202</v>
      </c>
      <c r="C15">
        <v>4.1020000000000003</v>
      </c>
      <c r="E15" t="s">
        <v>106</v>
      </c>
      <c r="F15" t="s">
        <v>4</v>
      </c>
      <c r="G15">
        <v>2019</v>
      </c>
      <c r="H15" t="s">
        <v>10</v>
      </c>
      <c r="I15" t="s">
        <v>347</v>
      </c>
      <c r="J15" t="s">
        <v>331</v>
      </c>
      <c r="K15" t="s">
        <v>332</v>
      </c>
      <c r="L15" t="s">
        <v>333</v>
      </c>
      <c r="M15" t="s">
        <v>218</v>
      </c>
      <c r="N15" t="s">
        <v>343</v>
      </c>
      <c r="O15" t="s">
        <v>226</v>
      </c>
      <c r="P15" t="s">
        <v>221</v>
      </c>
    </row>
    <row r="16" spans="1:19" x14ac:dyDescent="0.3">
      <c r="A16" t="s">
        <v>172</v>
      </c>
      <c r="B16" t="s">
        <v>132</v>
      </c>
      <c r="E16" t="s">
        <v>106</v>
      </c>
      <c r="F16" t="s">
        <v>4</v>
      </c>
      <c r="G16">
        <v>2019</v>
      </c>
      <c r="H16" t="s">
        <v>10</v>
      </c>
      <c r="I16" t="s">
        <v>345</v>
      </c>
      <c r="J16" t="s">
        <v>331</v>
      </c>
      <c r="O16" t="s">
        <v>226</v>
      </c>
      <c r="P16" t="s">
        <v>337</v>
      </c>
    </row>
    <row r="17" spans="1:16" x14ac:dyDescent="0.3">
      <c r="A17" t="s">
        <v>201</v>
      </c>
      <c r="B17" t="s">
        <v>132</v>
      </c>
      <c r="C17">
        <v>0.81399999999999995</v>
      </c>
      <c r="E17" t="s">
        <v>106</v>
      </c>
      <c r="F17" t="s">
        <v>4</v>
      </c>
      <c r="G17">
        <v>2023</v>
      </c>
      <c r="H17" t="s">
        <v>10</v>
      </c>
      <c r="I17" t="s">
        <v>348</v>
      </c>
      <c r="J17" t="s">
        <v>331</v>
      </c>
      <c r="K17" t="s">
        <v>332</v>
      </c>
      <c r="L17" t="s">
        <v>333</v>
      </c>
      <c r="M17" t="s">
        <v>218</v>
      </c>
      <c r="N17" t="s">
        <v>343</v>
      </c>
      <c r="O17" t="s">
        <v>226</v>
      </c>
      <c r="P17" t="s">
        <v>221</v>
      </c>
    </row>
    <row r="18" spans="1:16" x14ac:dyDescent="0.3">
      <c r="A18" t="s">
        <v>132</v>
      </c>
      <c r="B18" t="s">
        <v>202</v>
      </c>
      <c r="C18">
        <v>4.71</v>
      </c>
      <c r="E18" t="s">
        <v>106</v>
      </c>
      <c r="F18" t="s">
        <v>4</v>
      </c>
      <c r="G18">
        <v>2023</v>
      </c>
      <c r="H18" t="s">
        <v>10</v>
      </c>
      <c r="I18" t="s">
        <v>349</v>
      </c>
      <c r="J18" t="s">
        <v>331</v>
      </c>
      <c r="K18" t="s">
        <v>332</v>
      </c>
      <c r="L18" t="s">
        <v>333</v>
      </c>
      <c r="M18" t="s">
        <v>218</v>
      </c>
      <c r="N18" t="s">
        <v>343</v>
      </c>
      <c r="O18" t="s">
        <v>226</v>
      </c>
      <c r="P18" t="s">
        <v>221</v>
      </c>
    </row>
    <row r="19" spans="1:16" x14ac:dyDescent="0.3">
      <c r="A19" t="s">
        <v>172</v>
      </c>
      <c r="B19" t="s">
        <v>132</v>
      </c>
      <c r="E19" t="s">
        <v>106</v>
      </c>
      <c r="F19" t="s">
        <v>4</v>
      </c>
      <c r="G19">
        <v>2023</v>
      </c>
      <c r="H19" t="s">
        <v>10</v>
      </c>
      <c r="I19" t="s">
        <v>345</v>
      </c>
      <c r="J19" t="s">
        <v>331</v>
      </c>
      <c r="O19" t="s">
        <v>226</v>
      </c>
      <c r="P19" t="s">
        <v>337</v>
      </c>
    </row>
    <row r="20" spans="1:16" x14ac:dyDescent="0.3">
      <c r="A20" t="s">
        <v>172</v>
      </c>
      <c r="B20" t="s">
        <v>134</v>
      </c>
      <c r="E20" t="s">
        <v>106</v>
      </c>
      <c r="F20" t="s">
        <v>4</v>
      </c>
      <c r="G20">
        <v>2015</v>
      </c>
      <c r="H20" t="s">
        <v>10</v>
      </c>
      <c r="I20" t="s">
        <v>350</v>
      </c>
      <c r="J20" t="s">
        <v>331</v>
      </c>
      <c r="O20" t="s">
        <v>226</v>
      </c>
      <c r="P20" t="s">
        <v>337</v>
      </c>
    </row>
    <row r="21" spans="1:16" x14ac:dyDescent="0.3">
      <c r="A21" t="s">
        <v>172</v>
      </c>
      <c r="B21" t="s">
        <v>134</v>
      </c>
      <c r="E21" t="s">
        <v>106</v>
      </c>
      <c r="F21" t="s">
        <v>4</v>
      </c>
      <c r="G21">
        <v>2019</v>
      </c>
      <c r="H21" t="s">
        <v>10</v>
      </c>
      <c r="I21" t="s">
        <v>350</v>
      </c>
      <c r="J21" t="s">
        <v>331</v>
      </c>
      <c r="O21" t="s">
        <v>226</v>
      </c>
      <c r="P21" t="s">
        <v>337</v>
      </c>
    </row>
    <row r="22" spans="1:16" x14ac:dyDescent="0.3">
      <c r="A22" t="s">
        <v>172</v>
      </c>
      <c r="B22" t="s">
        <v>134</v>
      </c>
      <c r="E22" t="s">
        <v>106</v>
      </c>
      <c r="F22" t="s">
        <v>4</v>
      </c>
      <c r="G22">
        <v>2023</v>
      </c>
      <c r="H22" t="s">
        <v>10</v>
      </c>
      <c r="I22" t="s">
        <v>350</v>
      </c>
      <c r="J22" t="s">
        <v>331</v>
      </c>
      <c r="O22" t="s">
        <v>226</v>
      </c>
      <c r="P22" t="s">
        <v>337</v>
      </c>
    </row>
    <row r="23" spans="1:16" x14ac:dyDescent="0.3">
      <c r="A23" t="s">
        <v>201</v>
      </c>
      <c r="B23" t="s">
        <v>137</v>
      </c>
      <c r="C23">
        <v>3.1E-2</v>
      </c>
      <c r="E23" t="s">
        <v>106</v>
      </c>
      <c r="F23" t="s">
        <v>4</v>
      </c>
      <c r="G23">
        <v>2015</v>
      </c>
      <c r="H23" t="s">
        <v>10</v>
      </c>
      <c r="I23" t="s">
        <v>351</v>
      </c>
      <c r="J23" t="s">
        <v>331</v>
      </c>
      <c r="K23" t="s">
        <v>332</v>
      </c>
      <c r="L23" t="s">
        <v>333</v>
      </c>
      <c r="M23" t="s">
        <v>218</v>
      </c>
      <c r="N23" t="s">
        <v>352</v>
      </c>
      <c r="O23" t="s">
        <v>226</v>
      </c>
      <c r="P23" t="s">
        <v>221</v>
      </c>
    </row>
    <row r="24" spans="1:16" x14ac:dyDescent="0.3">
      <c r="A24" t="s">
        <v>137</v>
      </c>
      <c r="B24" t="s">
        <v>202</v>
      </c>
      <c r="C24">
        <v>0.41</v>
      </c>
      <c r="E24" t="s">
        <v>106</v>
      </c>
      <c r="F24" t="s">
        <v>4</v>
      </c>
      <c r="G24">
        <v>2015</v>
      </c>
      <c r="H24" t="s">
        <v>10</v>
      </c>
      <c r="I24" t="s">
        <v>353</v>
      </c>
      <c r="J24" t="s">
        <v>331</v>
      </c>
      <c r="K24" t="s">
        <v>332</v>
      </c>
      <c r="L24" t="s">
        <v>333</v>
      </c>
      <c r="M24" t="s">
        <v>218</v>
      </c>
      <c r="N24" t="s">
        <v>352</v>
      </c>
      <c r="O24" t="s">
        <v>226</v>
      </c>
      <c r="P24" t="s">
        <v>221</v>
      </c>
    </row>
    <row r="25" spans="1:16" x14ac:dyDescent="0.3">
      <c r="A25" t="s">
        <v>172</v>
      </c>
      <c r="B25" t="s">
        <v>137</v>
      </c>
      <c r="E25" t="s">
        <v>106</v>
      </c>
      <c r="F25" t="s">
        <v>4</v>
      </c>
      <c r="G25">
        <v>2015</v>
      </c>
      <c r="H25" t="s">
        <v>10</v>
      </c>
      <c r="I25" t="s">
        <v>354</v>
      </c>
      <c r="J25" t="s">
        <v>331</v>
      </c>
      <c r="O25" t="s">
        <v>226</v>
      </c>
      <c r="P25" t="s">
        <v>337</v>
      </c>
    </row>
    <row r="26" spans="1:16" x14ac:dyDescent="0.3">
      <c r="A26" t="s">
        <v>201</v>
      </c>
      <c r="B26" t="s">
        <v>137</v>
      </c>
      <c r="C26">
        <v>6.9000000000000006E-2</v>
      </c>
      <c r="E26" t="s">
        <v>106</v>
      </c>
      <c r="F26" t="s">
        <v>4</v>
      </c>
      <c r="G26">
        <v>2019</v>
      </c>
      <c r="H26" t="s">
        <v>10</v>
      </c>
      <c r="I26" t="s">
        <v>355</v>
      </c>
      <c r="J26" t="s">
        <v>331</v>
      </c>
      <c r="K26" t="s">
        <v>332</v>
      </c>
      <c r="L26" t="s">
        <v>333</v>
      </c>
      <c r="M26" t="s">
        <v>218</v>
      </c>
      <c r="N26" t="s">
        <v>352</v>
      </c>
      <c r="O26" t="s">
        <v>226</v>
      </c>
      <c r="P26" t="s">
        <v>221</v>
      </c>
    </row>
    <row r="27" spans="1:16" x14ac:dyDescent="0.3">
      <c r="A27" t="s">
        <v>137</v>
      </c>
      <c r="B27" t="s">
        <v>202</v>
      </c>
      <c r="C27">
        <v>0.153</v>
      </c>
      <c r="E27" t="s">
        <v>106</v>
      </c>
      <c r="F27" t="s">
        <v>4</v>
      </c>
      <c r="G27">
        <v>2019</v>
      </c>
      <c r="H27" t="s">
        <v>10</v>
      </c>
      <c r="I27" t="s">
        <v>356</v>
      </c>
      <c r="J27" t="s">
        <v>331</v>
      </c>
      <c r="K27" t="s">
        <v>332</v>
      </c>
      <c r="L27" t="s">
        <v>333</v>
      </c>
      <c r="M27" t="s">
        <v>218</v>
      </c>
      <c r="N27" t="s">
        <v>352</v>
      </c>
      <c r="O27" t="s">
        <v>226</v>
      </c>
      <c r="P27" t="s">
        <v>221</v>
      </c>
    </row>
    <row r="28" spans="1:16" x14ac:dyDescent="0.3">
      <c r="A28" t="s">
        <v>172</v>
      </c>
      <c r="B28" t="s">
        <v>137</v>
      </c>
      <c r="E28" t="s">
        <v>106</v>
      </c>
      <c r="F28" t="s">
        <v>4</v>
      </c>
      <c r="G28">
        <v>2019</v>
      </c>
      <c r="H28" t="s">
        <v>10</v>
      </c>
      <c r="I28" t="s">
        <v>354</v>
      </c>
      <c r="J28" t="s">
        <v>331</v>
      </c>
      <c r="O28" t="s">
        <v>226</v>
      </c>
      <c r="P28" t="s">
        <v>337</v>
      </c>
    </row>
    <row r="29" spans="1:16" x14ac:dyDescent="0.3">
      <c r="A29" t="s">
        <v>201</v>
      </c>
      <c r="B29" t="s">
        <v>137</v>
      </c>
      <c r="C29">
        <v>9.2999999999999999E-2</v>
      </c>
      <c r="E29" t="s">
        <v>106</v>
      </c>
      <c r="F29" t="s">
        <v>4</v>
      </c>
      <c r="G29">
        <v>2023</v>
      </c>
      <c r="H29" t="s">
        <v>10</v>
      </c>
      <c r="I29" t="s">
        <v>357</v>
      </c>
      <c r="J29" t="s">
        <v>331</v>
      </c>
      <c r="K29" t="s">
        <v>332</v>
      </c>
      <c r="L29" t="s">
        <v>333</v>
      </c>
      <c r="M29" t="s">
        <v>218</v>
      </c>
      <c r="N29" t="s">
        <v>352</v>
      </c>
      <c r="O29" t="s">
        <v>226</v>
      </c>
      <c r="P29" t="s">
        <v>221</v>
      </c>
    </row>
    <row r="30" spans="1:16" x14ac:dyDescent="0.3">
      <c r="A30" t="s">
        <v>137</v>
      </c>
      <c r="B30" t="s">
        <v>202</v>
      </c>
      <c r="C30">
        <v>0.21</v>
      </c>
      <c r="E30" t="s">
        <v>106</v>
      </c>
      <c r="F30" t="s">
        <v>4</v>
      </c>
      <c r="G30">
        <v>2023</v>
      </c>
      <c r="H30" t="s">
        <v>10</v>
      </c>
      <c r="I30" t="s">
        <v>358</v>
      </c>
      <c r="J30" t="s">
        <v>331</v>
      </c>
      <c r="K30" t="s">
        <v>332</v>
      </c>
      <c r="L30" t="s">
        <v>333</v>
      </c>
      <c r="M30" t="s">
        <v>218</v>
      </c>
      <c r="N30" t="s">
        <v>352</v>
      </c>
      <c r="O30" t="s">
        <v>226</v>
      </c>
      <c r="P30" t="s">
        <v>221</v>
      </c>
    </row>
    <row r="31" spans="1:16" x14ac:dyDescent="0.3">
      <c r="A31" t="s">
        <v>172</v>
      </c>
      <c r="B31" t="s">
        <v>137</v>
      </c>
      <c r="E31" t="s">
        <v>106</v>
      </c>
      <c r="F31" t="s">
        <v>4</v>
      </c>
      <c r="G31">
        <v>2023</v>
      </c>
      <c r="H31" t="s">
        <v>10</v>
      </c>
      <c r="I31" t="s">
        <v>354</v>
      </c>
      <c r="J31" t="s">
        <v>331</v>
      </c>
      <c r="O31" t="s">
        <v>226</v>
      </c>
      <c r="P31" t="s">
        <v>337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"/>
  <sheetViews>
    <sheetView workbookViewId="0"/>
  </sheetViews>
  <sheetFormatPr baseColWidth="10" defaultColWidth="8.88671875" defaultRowHeight="14.4" x14ac:dyDescent="0.3"/>
  <cols>
    <col min="1" max="1" width="46" customWidth="1"/>
    <col min="2" max="8" width="13" customWidth="1"/>
  </cols>
  <sheetData>
    <row r="1" spans="1:7" ht="18" x14ac:dyDescent="0.35">
      <c r="A1" s="1" t="s">
        <v>359</v>
      </c>
    </row>
    <row r="3" spans="1:7" x14ac:dyDescent="0.3">
      <c r="A3" t="s">
        <v>360</v>
      </c>
    </row>
    <row r="4" spans="1:7" x14ac:dyDescent="0.3">
      <c r="A4" t="s">
        <v>361</v>
      </c>
      <c r="B4" t="s">
        <v>362</v>
      </c>
      <c r="C4" t="s">
        <v>363</v>
      </c>
      <c r="D4" t="s">
        <v>364</v>
      </c>
      <c r="E4" t="s">
        <v>365</v>
      </c>
      <c r="F4" t="s">
        <v>366</v>
      </c>
      <c r="G4" t="s">
        <v>367</v>
      </c>
    </row>
    <row r="5" spans="1:7" x14ac:dyDescent="0.3">
      <c r="A5" t="s">
        <v>368</v>
      </c>
      <c r="B5">
        <v>7.0720000000000001</v>
      </c>
      <c r="C5">
        <v>7.3449999999999998</v>
      </c>
      <c r="D5">
        <v>4.3029999999999999</v>
      </c>
      <c r="E5">
        <v>5.7249999999999996</v>
      </c>
      <c r="F5">
        <v>5.5439999999999996</v>
      </c>
      <c r="G5">
        <v>6.875</v>
      </c>
    </row>
    <row r="6" spans="1:7" x14ac:dyDescent="0.3">
      <c r="A6" t="s">
        <v>369</v>
      </c>
      <c r="B6">
        <v>3.1389999999999998</v>
      </c>
      <c r="C6">
        <v>3.7829999999999999</v>
      </c>
      <c r="D6">
        <v>0.95799999999999996</v>
      </c>
      <c r="E6">
        <v>4.1020000000000003</v>
      </c>
      <c r="F6">
        <v>0.81399999999999995</v>
      </c>
      <c r="G6">
        <v>4.71</v>
      </c>
    </row>
    <row r="7" spans="1:7" x14ac:dyDescent="0.3">
      <c r="A7" t="s">
        <v>370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3">
      <c r="A8" t="s">
        <v>371</v>
      </c>
      <c r="B8">
        <v>3.1E-2</v>
      </c>
      <c r="C8">
        <v>0.41</v>
      </c>
      <c r="D8">
        <v>6.9000000000000006E-2</v>
      </c>
      <c r="E8">
        <v>0.153</v>
      </c>
      <c r="F8">
        <v>9.2999999999999999E-2</v>
      </c>
      <c r="G8">
        <v>0.21</v>
      </c>
    </row>
    <row r="10" spans="1:7" x14ac:dyDescent="0.3">
      <c r="A10" t="s">
        <v>372</v>
      </c>
      <c r="B10" t="s">
        <v>362</v>
      </c>
      <c r="C10" t="s">
        <v>363</v>
      </c>
      <c r="D10" t="s">
        <v>364</v>
      </c>
      <c r="E10" t="s">
        <v>365</v>
      </c>
      <c r="F10" t="s">
        <v>366</v>
      </c>
      <c r="G10" t="s">
        <v>367</v>
      </c>
    </row>
    <row r="11" spans="1:7" x14ac:dyDescent="0.3">
      <c r="A11" t="s">
        <v>373</v>
      </c>
      <c r="B11">
        <v>49.228999999999999</v>
      </c>
      <c r="C11">
        <v>0.92100000000000004</v>
      </c>
      <c r="D11">
        <v>40.515000000000001</v>
      </c>
      <c r="E11">
        <v>1.022</v>
      </c>
      <c r="F11">
        <v>77.671999999999997</v>
      </c>
      <c r="G11">
        <v>35.308999999999997</v>
      </c>
    </row>
    <row r="12" spans="1:7" x14ac:dyDescent="0.3">
      <c r="A12" t="s">
        <v>374</v>
      </c>
      <c r="B12">
        <v>46.134999999999998</v>
      </c>
      <c r="C12">
        <v>7.0069999999999997</v>
      </c>
      <c r="D12">
        <v>46.965000000000003</v>
      </c>
      <c r="E12">
        <v>7.3070000000000004</v>
      </c>
      <c r="F12">
        <v>44.13</v>
      </c>
      <c r="G12">
        <v>11.667999999999999</v>
      </c>
    </row>
    <row r="13" spans="1:7" x14ac:dyDescent="0.3">
      <c r="A13" t="s">
        <v>375</v>
      </c>
      <c r="B13">
        <v>1.004</v>
      </c>
      <c r="C13">
        <v>2.3380000000000001</v>
      </c>
      <c r="D13">
        <v>1.347</v>
      </c>
      <c r="E13">
        <v>2.4009999999999998</v>
      </c>
      <c r="F13">
        <v>1.226</v>
      </c>
      <c r="G13">
        <v>2.0299999999999998</v>
      </c>
    </row>
    <row r="14" spans="1:7" x14ac:dyDescent="0.3">
      <c r="A14" t="s">
        <v>376</v>
      </c>
      <c r="B14">
        <v>3.3889999999999998</v>
      </c>
      <c r="C14">
        <v>2.0139999999999998</v>
      </c>
      <c r="D14">
        <v>4.6219999999999999</v>
      </c>
      <c r="E14">
        <v>1.357</v>
      </c>
      <c r="F14">
        <v>6.7869999999999999</v>
      </c>
      <c r="G14">
        <v>3.2789999999999999</v>
      </c>
    </row>
    <row r="15" spans="1:7" x14ac:dyDescent="0.3">
      <c r="A15" t="s">
        <v>377</v>
      </c>
      <c r="B15">
        <v>0.52400000000000002</v>
      </c>
      <c r="C15">
        <v>4.6790000000000003</v>
      </c>
      <c r="D15">
        <v>0.78100000000000003</v>
      </c>
      <c r="E15">
        <v>6.8070000000000004</v>
      </c>
      <c r="F15">
        <v>0.70899999999999996</v>
      </c>
      <c r="G15">
        <v>7.4459999999999997</v>
      </c>
    </row>
    <row r="17" spans="1:1" ht="28.8" x14ac:dyDescent="0.3">
      <c r="A17" s="4" t="s">
        <v>378</v>
      </c>
    </row>
    <row r="18" spans="1:1" ht="43.2" x14ac:dyDescent="0.3">
      <c r="A18" s="4" t="s">
        <v>379</v>
      </c>
    </row>
    <row r="19" spans="1:1" ht="28.8" x14ac:dyDescent="0.3">
      <c r="A19" s="4" t="s">
        <v>380</v>
      </c>
    </row>
    <row r="20" spans="1:1" ht="57.6" x14ac:dyDescent="0.3">
      <c r="A20" s="4" t="s">
        <v>381</v>
      </c>
    </row>
    <row r="21" spans="1:1" ht="28.8" x14ac:dyDescent="0.3">
      <c r="A21" s="4" t="s">
        <v>382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8"/>
  <sheetViews>
    <sheetView workbookViewId="0"/>
  </sheetViews>
  <sheetFormatPr baseColWidth="10" defaultColWidth="8.88671875" defaultRowHeight="14.4" x14ac:dyDescent="0.3"/>
  <cols>
    <col min="1" max="1" width="46" customWidth="1"/>
    <col min="3" max="7" width="13" customWidth="1"/>
  </cols>
  <sheetData>
    <row r="1" spans="1:6" ht="18" x14ac:dyDescent="0.35">
      <c r="A1" s="1" t="s">
        <v>383</v>
      </c>
    </row>
    <row r="3" spans="1:6" x14ac:dyDescent="0.3">
      <c r="A3" t="s">
        <v>384</v>
      </c>
      <c r="B3" t="s">
        <v>385</v>
      </c>
      <c r="C3" t="s">
        <v>386</v>
      </c>
      <c r="D3" t="s">
        <v>387</v>
      </c>
      <c r="E3" t="s">
        <v>388</v>
      </c>
      <c r="F3" t="s">
        <v>389</v>
      </c>
    </row>
    <row r="4" spans="1:6" x14ac:dyDescent="0.3">
      <c r="A4" t="s">
        <v>390</v>
      </c>
      <c r="B4" t="s">
        <v>391</v>
      </c>
      <c r="C4" t="s">
        <v>392</v>
      </c>
      <c r="D4" t="s">
        <v>393</v>
      </c>
      <c r="E4" t="s">
        <v>394</v>
      </c>
      <c r="F4" t="s">
        <v>395</v>
      </c>
    </row>
    <row r="5" spans="1:6" x14ac:dyDescent="0.3">
      <c r="A5" t="s">
        <v>390</v>
      </c>
      <c r="B5" t="s">
        <v>391</v>
      </c>
      <c r="C5" t="s">
        <v>396</v>
      </c>
      <c r="D5" t="s">
        <v>397</v>
      </c>
      <c r="E5" t="s">
        <v>398</v>
      </c>
      <c r="F5" t="s">
        <v>399</v>
      </c>
    </row>
    <row r="6" spans="1:6" x14ac:dyDescent="0.3">
      <c r="A6" t="s">
        <v>400</v>
      </c>
      <c r="B6" t="s">
        <v>401</v>
      </c>
      <c r="C6" t="s">
        <v>392</v>
      </c>
      <c r="D6" t="s">
        <v>402</v>
      </c>
      <c r="E6" t="s">
        <v>403</v>
      </c>
      <c r="F6" t="s">
        <v>404</v>
      </c>
    </row>
    <row r="7" spans="1:6" x14ac:dyDescent="0.3">
      <c r="A7" t="s">
        <v>400</v>
      </c>
      <c r="B7" t="s">
        <v>401</v>
      </c>
      <c r="C7" t="s">
        <v>396</v>
      </c>
      <c r="D7" t="s">
        <v>405</v>
      </c>
      <c r="E7" t="s">
        <v>406</v>
      </c>
      <c r="F7" t="s">
        <v>407</v>
      </c>
    </row>
    <row r="8" spans="1:6" x14ac:dyDescent="0.3">
      <c r="A8" t="s">
        <v>408</v>
      </c>
      <c r="B8" t="s">
        <v>409</v>
      </c>
      <c r="C8" t="s">
        <v>392</v>
      </c>
      <c r="D8" t="s">
        <v>410</v>
      </c>
      <c r="E8" t="s">
        <v>411</v>
      </c>
      <c r="F8" t="s">
        <v>412</v>
      </c>
    </row>
    <row r="9" spans="1:6" x14ac:dyDescent="0.3">
      <c r="A9" t="s">
        <v>408</v>
      </c>
      <c r="B9" t="s">
        <v>409</v>
      </c>
      <c r="C9" t="s">
        <v>396</v>
      </c>
      <c r="D9" t="s">
        <v>413</v>
      </c>
      <c r="E9" t="s">
        <v>414</v>
      </c>
      <c r="F9" t="s">
        <v>415</v>
      </c>
    </row>
    <row r="10" spans="1:6" x14ac:dyDescent="0.3">
      <c r="A10" t="s">
        <v>416</v>
      </c>
      <c r="B10" t="s">
        <v>417</v>
      </c>
      <c r="C10" t="s">
        <v>392</v>
      </c>
      <c r="D10" t="s">
        <v>393</v>
      </c>
      <c r="E10" t="s">
        <v>418</v>
      </c>
      <c r="F10" t="s">
        <v>419</v>
      </c>
    </row>
    <row r="11" spans="1:6" x14ac:dyDescent="0.3">
      <c r="A11" t="s">
        <v>416</v>
      </c>
      <c r="B11" t="s">
        <v>417</v>
      </c>
      <c r="C11" t="s">
        <v>396</v>
      </c>
      <c r="D11" t="s">
        <v>420</v>
      </c>
      <c r="E11" t="s">
        <v>421</v>
      </c>
      <c r="F11" t="s">
        <v>422</v>
      </c>
    </row>
    <row r="12" spans="1:6" x14ac:dyDescent="0.3">
      <c r="A12" t="s">
        <v>423</v>
      </c>
      <c r="B12" t="s">
        <v>424</v>
      </c>
      <c r="C12" t="s">
        <v>392</v>
      </c>
      <c r="D12" t="s">
        <v>425</v>
      </c>
      <c r="E12" t="s">
        <v>426</v>
      </c>
      <c r="F12" t="s">
        <v>427</v>
      </c>
    </row>
    <row r="13" spans="1:6" x14ac:dyDescent="0.3">
      <c r="A13" t="s">
        <v>423</v>
      </c>
      <c r="B13" t="s">
        <v>424</v>
      </c>
      <c r="C13" t="s">
        <v>396</v>
      </c>
      <c r="D13" t="s">
        <v>428</v>
      </c>
      <c r="E13" t="s">
        <v>429</v>
      </c>
      <c r="F13" t="s">
        <v>430</v>
      </c>
    </row>
    <row r="14" spans="1:6" x14ac:dyDescent="0.3">
      <c r="A14" t="s">
        <v>431</v>
      </c>
      <c r="B14" t="s">
        <v>432</v>
      </c>
      <c r="C14" t="s">
        <v>392</v>
      </c>
      <c r="D14" t="s">
        <v>433</v>
      </c>
      <c r="E14" t="s">
        <v>434</v>
      </c>
      <c r="F14" t="s">
        <v>435</v>
      </c>
    </row>
    <row r="15" spans="1:6" x14ac:dyDescent="0.3">
      <c r="A15" t="s">
        <v>431</v>
      </c>
      <c r="B15" t="s">
        <v>432</v>
      </c>
      <c r="C15" t="s">
        <v>396</v>
      </c>
      <c r="D15" t="s">
        <v>436</v>
      </c>
      <c r="E15" t="s">
        <v>437</v>
      </c>
      <c r="F15" t="s">
        <v>438</v>
      </c>
    </row>
    <row r="16" spans="1:6" x14ac:dyDescent="0.3">
      <c r="A16" t="s">
        <v>439</v>
      </c>
      <c r="B16" t="s">
        <v>440</v>
      </c>
      <c r="C16" t="s">
        <v>392</v>
      </c>
      <c r="D16" t="s">
        <v>441</v>
      </c>
      <c r="E16" t="s">
        <v>442</v>
      </c>
      <c r="F16" t="s">
        <v>443</v>
      </c>
    </row>
    <row r="17" spans="1:6" x14ac:dyDescent="0.3">
      <c r="A17" t="s">
        <v>439</v>
      </c>
      <c r="B17" t="s">
        <v>440</v>
      </c>
      <c r="C17" t="s">
        <v>396</v>
      </c>
      <c r="D17" t="s">
        <v>444</v>
      </c>
      <c r="E17" t="s">
        <v>445</v>
      </c>
      <c r="F17" t="s">
        <v>446</v>
      </c>
    </row>
    <row r="18" spans="1:6" x14ac:dyDescent="0.3">
      <c r="A18" t="s">
        <v>447</v>
      </c>
      <c r="B18" t="s">
        <v>448</v>
      </c>
      <c r="C18" t="s">
        <v>392</v>
      </c>
      <c r="D18" t="s">
        <v>449</v>
      </c>
      <c r="E18" t="s">
        <v>450</v>
      </c>
      <c r="F18" t="s">
        <v>451</v>
      </c>
    </row>
    <row r="19" spans="1:6" x14ac:dyDescent="0.3">
      <c r="A19" t="s">
        <v>447</v>
      </c>
      <c r="B19" t="s">
        <v>448</v>
      </c>
      <c r="C19" t="s">
        <v>396</v>
      </c>
      <c r="D19" t="s">
        <v>452</v>
      </c>
      <c r="E19" t="s">
        <v>453</v>
      </c>
      <c r="F19" t="s">
        <v>454</v>
      </c>
    </row>
    <row r="20" spans="1:6" x14ac:dyDescent="0.3">
      <c r="A20" t="s">
        <v>455</v>
      </c>
      <c r="B20" t="s">
        <v>456</v>
      </c>
      <c r="C20" t="s">
        <v>392</v>
      </c>
      <c r="D20" t="s">
        <v>457</v>
      </c>
      <c r="E20" t="s">
        <v>458</v>
      </c>
      <c r="F20" t="s">
        <v>459</v>
      </c>
    </row>
    <row r="21" spans="1:6" x14ac:dyDescent="0.3">
      <c r="A21" t="s">
        <v>455</v>
      </c>
      <c r="B21" t="s">
        <v>456</v>
      </c>
      <c r="C21" t="s">
        <v>396</v>
      </c>
      <c r="D21" t="s">
        <v>460</v>
      </c>
      <c r="E21" t="s">
        <v>461</v>
      </c>
      <c r="F21" t="s">
        <v>462</v>
      </c>
    </row>
    <row r="22" spans="1:6" x14ac:dyDescent="0.3">
      <c r="A22" t="s">
        <v>463</v>
      </c>
      <c r="B22" t="s">
        <v>464</v>
      </c>
      <c r="C22" t="s">
        <v>392</v>
      </c>
      <c r="D22" t="s">
        <v>465</v>
      </c>
      <c r="E22" t="s">
        <v>466</v>
      </c>
      <c r="F22" t="s">
        <v>467</v>
      </c>
    </row>
    <row r="23" spans="1:6" x14ac:dyDescent="0.3">
      <c r="A23" t="s">
        <v>463</v>
      </c>
      <c r="B23" t="s">
        <v>464</v>
      </c>
      <c r="C23" t="s">
        <v>396</v>
      </c>
      <c r="D23" t="s">
        <v>468</v>
      </c>
      <c r="E23" t="s">
        <v>469</v>
      </c>
      <c r="F23" t="s">
        <v>470</v>
      </c>
    </row>
    <row r="24" spans="1:6" x14ac:dyDescent="0.3">
      <c r="A24" t="s">
        <v>471</v>
      </c>
      <c r="B24" t="s">
        <v>472</v>
      </c>
      <c r="C24" t="s">
        <v>392</v>
      </c>
      <c r="D24" t="s">
        <v>473</v>
      </c>
      <c r="E24" t="s">
        <v>474</v>
      </c>
      <c r="F24" t="s">
        <v>475</v>
      </c>
    </row>
    <row r="25" spans="1:6" x14ac:dyDescent="0.3">
      <c r="A25" t="s">
        <v>471</v>
      </c>
      <c r="B25" t="s">
        <v>472</v>
      </c>
      <c r="C25" t="s">
        <v>396</v>
      </c>
      <c r="D25" t="s">
        <v>476</v>
      </c>
      <c r="E25" t="s">
        <v>477</v>
      </c>
      <c r="F25" t="s">
        <v>478</v>
      </c>
    </row>
    <row r="26" spans="1:6" x14ac:dyDescent="0.3">
      <c r="A26" t="s">
        <v>479</v>
      </c>
      <c r="B26" t="s">
        <v>480</v>
      </c>
      <c r="C26" t="s">
        <v>392</v>
      </c>
      <c r="D26" t="s">
        <v>481</v>
      </c>
      <c r="E26" t="s">
        <v>482</v>
      </c>
      <c r="F26" t="s">
        <v>483</v>
      </c>
    </row>
    <row r="27" spans="1:6" x14ac:dyDescent="0.3">
      <c r="A27" t="s">
        <v>479</v>
      </c>
      <c r="B27" t="s">
        <v>480</v>
      </c>
      <c r="C27" t="s">
        <v>396</v>
      </c>
      <c r="D27" t="s">
        <v>484</v>
      </c>
      <c r="E27" t="s">
        <v>485</v>
      </c>
      <c r="F27" t="s">
        <v>486</v>
      </c>
    </row>
    <row r="28" spans="1:6" x14ac:dyDescent="0.3">
      <c r="A28" t="s">
        <v>487</v>
      </c>
      <c r="B28" t="s">
        <v>488</v>
      </c>
      <c r="C28" t="s">
        <v>392</v>
      </c>
      <c r="D28" t="s">
        <v>489</v>
      </c>
      <c r="E28" t="s">
        <v>490</v>
      </c>
      <c r="F28" t="s">
        <v>491</v>
      </c>
    </row>
    <row r="29" spans="1:6" x14ac:dyDescent="0.3">
      <c r="A29" t="s">
        <v>487</v>
      </c>
      <c r="B29" t="s">
        <v>488</v>
      </c>
      <c r="C29" t="s">
        <v>396</v>
      </c>
      <c r="D29" t="s">
        <v>492</v>
      </c>
      <c r="E29" t="s">
        <v>493</v>
      </c>
      <c r="F29" t="s">
        <v>494</v>
      </c>
    </row>
    <row r="30" spans="1:6" x14ac:dyDescent="0.3">
      <c r="A30" t="s">
        <v>495</v>
      </c>
      <c r="B30" t="s">
        <v>496</v>
      </c>
      <c r="C30" t="s">
        <v>392</v>
      </c>
      <c r="D30" t="s">
        <v>497</v>
      </c>
      <c r="E30" t="s">
        <v>498</v>
      </c>
      <c r="F30" t="s">
        <v>499</v>
      </c>
    </row>
    <row r="31" spans="1:6" x14ac:dyDescent="0.3">
      <c r="A31" t="s">
        <v>495</v>
      </c>
      <c r="B31" t="s">
        <v>496</v>
      </c>
      <c r="C31" t="s">
        <v>396</v>
      </c>
      <c r="D31" t="s">
        <v>500</v>
      </c>
      <c r="E31" t="s">
        <v>501</v>
      </c>
      <c r="F31" t="s">
        <v>502</v>
      </c>
    </row>
    <row r="32" spans="1:6" x14ac:dyDescent="0.3">
      <c r="A32" t="s">
        <v>503</v>
      </c>
      <c r="B32" t="s">
        <v>504</v>
      </c>
      <c r="C32" t="s">
        <v>392</v>
      </c>
      <c r="D32" t="s">
        <v>505</v>
      </c>
      <c r="E32" t="s">
        <v>506</v>
      </c>
      <c r="F32" t="s">
        <v>507</v>
      </c>
    </row>
    <row r="33" spans="1:6" x14ac:dyDescent="0.3">
      <c r="A33" t="s">
        <v>503</v>
      </c>
      <c r="B33" t="s">
        <v>504</v>
      </c>
      <c r="C33" t="s">
        <v>396</v>
      </c>
      <c r="D33" t="s">
        <v>508</v>
      </c>
      <c r="E33" t="s">
        <v>509</v>
      </c>
      <c r="F33" t="s">
        <v>510</v>
      </c>
    </row>
    <row r="34" spans="1:6" x14ac:dyDescent="0.3">
      <c r="A34" t="s">
        <v>511</v>
      </c>
      <c r="B34" t="s">
        <v>512</v>
      </c>
      <c r="C34" t="s">
        <v>392</v>
      </c>
      <c r="D34" t="s">
        <v>513</v>
      </c>
      <c r="E34" t="s">
        <v>514</v>
      </c>
      <c r="F34" t="s">
        <v>515</v>
      </c>
    </row>
    <row r="35" spans="1:6" x14ac:dyDescent="0.3">
      <c r="A35" t="s">
        <v>511</v>
      </c>
      <c r="B35" t="s">
        <v>512</v>
      </c>
      <c r="C35" t="s">
        <v>396</v>
      </c>
      <c r="D35" t="s">
        <v>516</v>
      </c>
      <c r="E35" t="s">
        <v>517</v>
      </c>
      <c r="F35" t="s">
        <v>518</v>
      </c>
    </row>
    <row r="37" spans="1:6" ht="28.8" x14ac:dyDescent="0.3">
      <c r="A37" s="4" t="s">
        <v>519</v>
      </c>
    </row>
    <row r="38" spans="1:6" ht="28.8" x14ac:dyDescent="0.3">
      <c r="A38" s="4" t="s">
        <v>520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5"/>
  <sheetViews>
    <sheetView workbookViewId="0"/>
  </sheetViews>
  <sheetFormatPr baseColWidth="10" defaultColWidth="8.88671875" defaultRowHeight="14.4" x14ac:dyDescent="0.3"/>
  <sheetData>
    <row r="1" spans="1:19" ht="28.05" customHeight="1" x14ac:dyDescent="0.3">
      <c r="A1" s="3" t="s">
        <v>203</v>
      </c>
      <c r="B1" s="3" t="s">
        <v>204</v>
      </c>
      <c r="C1" s="3" t="s">
        <v>205</v>
      </c>
      <c r="D1" s="3" t="s">
        <v>206</v>
      </c>
      <c r="E1" s="3" t="s">
        <v>11</v>
      </c>
      <c r="F1" s="3" t="s">
        <v>3</v>
      </c>
      <c r="G1" s="3" t="s">
        <v>104</v>
      </c>
      <c r="H1" s="3" t="s">
        <v>103</v>
      </c>
      <c r="I1" s="3" t="s">
        <v>207</v>
      </c>
      <c r="J1" s="3" t="s">
        <v>208</v>
      </c>
      <c r="K1" s="3" t="s">
        <v>117</v>
      </c>
      <c r="L1" s="3" t="s">
        <v>209</v>
      </c>
      <c r="M1" s="3" t="s">
        <v>107</v>
      </c>
      <c r="N1" s="3" t="s">
        <v>210</v>
      </c>
      <c r="O1" s="3" t="s">
        <v>111</v>
      </c>
      <c r="P1" s="3" t="s">
        <v>114</v>
      </c>
      <c r="Q1" s="3" t="s">
        <v>211</v>
      </c>
      <c r="R1" s="3" t="s">
        <v>212</v>
      </c>
      <c r="S1" s="3" t="s">
        <v>213</v>
      </c>
    </row>
    <row r="2" spans="1:19" x14ac:dyDescent="0.3">
      <c r="A2" t="s">
        <v>201</v>
      </c>
      <c r="B2" t="s">
        <v>143</v>
      </c>
      <c r="C2">
        <v>49.228999999999999</v>
      </c>
      <c r="E2" t="s">
        <v>106</v>
      </c>
      <c r="F2" t="s">
        <v>4</v>
      </c>
      <c r="G2">
        <v>2015</v>
      </c>
      <c r="H2" t="s">
        <v>10</v>
      </c>
      <c r="I2" t="s">
        <v>521</v>
      </c>
      <c r="J2" t="s">
        <v>522</v>
      </c>
      <c r="K2" t="s">
        <v>332</v>
      </c>
      <c r="L2" t="s">
        <v>333</v>
      </c>
      <c r="M2" t="s">
        <v>218</v>
      </c>
      <c r="N2" t="s">
        <v>523</v>
      </c>
      <c r="O2" t="s">
        <v>220</v>
      </c>
      <c r="P2" t="s">
        <v>221</v>
      </c>
    </row>
    <row r="3" spans="1:19" x14ac:dyDescent="0.3">
      <c r="A3" t="s">
        <v>143</v>
      </c>
      <c r="B3" t="s">
        <v>202</v>
      </c>
      <c r="C3">
        <v>0.92100000000000004</v>
      </c>
      <c r="E3" t="s">
        <v>106</v>
      </c>
      <c r="F3" t="s">
        <v>4</v>
      </c>
      <c r="G3">
        <v>2015</v>
      </c>
      <c r="H3" t="s">
        <v>10</v>
      </c>
      <c r="I3" t="s">
        <v>524</v>
      </c>
      <c r="J3" t="s">
        <v>522</v>
      </c>
      <c r="K3" t="s">
        <v>332</v>
      </c>
      <c r="L3" t="s">
        <v>333</v>
      </c>
      <c r="M3" t="s">
        <v>218</v>
      </c>
      <c r="N3" t="s">
        <v>523</v>
      </c>
      <c r="O3" t="s">
        <v>220</v>
      </c>
      <c r="P3" t="s">
        <v>221</v>
      </c>
    </row>
    <row r="4" spans="1:19" x14ac:dyDescent="0.3">
      <c r="A4" t="s">
        <v>201</v>
      </c>
      <c r="B4" t="s">
        <v>143</v>
      </c>
      <c r="C4">
        <v>40.515000000000001</v>
      </c>
      <c r="E4" t="s">
        <v>106</v>
      </c>
      <c r="F4" t="s">
        <v>4</v>
      </c>
      <c r="G4">
        <v>2019</v>
      </c>
      <c r="H4" t="s">
        <v>10</v>
      </c>
      <c r="I4" t="s">
        <v>525</v>
      </c>
      <c r="J4" t="s">
        <v>522</v>
      </c>
      <c r="K4" t="s">
        <v>332</v>
      </c>
      <c r="L4" t="s">
        <v>333</v>
      </c>
      <c r="M4" t="s">
        <v>218</v>
      </c>
      <c r="N4" t="s">
        <v>523</v>
      </c>
      <c r="O4" t="s">
        <v>220</v>
      </c>
      <c r="P4" t="s">
        <v>221</v>
      </c>
    </row>
    <row r="5" spans="1:19" x14ac:dyDescent="0.3">
      <c r="A5" t="s">
        <v>143</v>
      </c>
      <c r="B5" t="s">
        <v>202</v>
      </c>
      <c r="C5">
        <v>1.022</v>
      </c>
      <c r="E5" t="s">
        <v>106</v>
      </c>
      <c r="F5" t="s">
        <v>4</v>
      </c>
      <c r="G5">
        <v>2019</v>
      </c>
      <c r="H5" t="s">
        <v>10</v>
      </c>
      <c r="I5" t="s">
        <v>526</v>
      </c>
      <c r="J5" t="s">
        <v>522</v>
      </c>
      <c r="K5" t="s">
        <v>332</v>
      </c>
      <c r="L5" t="s">
        <v>333</v>
      </c>
      <c r="M5" t="s">
        <v>218</v>
      </c>
      <c r="N5" t="s">
        <v>523</v>
      </c>
      <c r="O5" t="s">
        <v>220</v>
      </c>
      <c r="P5" t="s">
        <v>221</v>
      </c>
    </row>
    <row r="6" spans="1:19" x14ac:dyDescent="0.3">
      <c r="A6" t="s">
        <v>201</v>
      </c>
      <c r="B6" t="s">
        <v>143</v>
      </c>
      <c r="C6">
        <v>77.671999999999997</v>
      </c>
      <c r="E6" t="s">
        <v>106</v>
      </c>
      <c r="F6" t="s">
        <v>4</v>
      </c>
      <c r="G6">
        <v>2023</v>
      </c>
      <c r="H6" t="s">
        <v>10</v>
      </c>
      <c r="I6" t="s">
        <v>527</v>
      </c>
      <c r="J6" t="s">
        <v>522</v>
      </c>
      <c r="K6" t="s">
        <v>332</v>
      </c>
      <c r="L6" t="s">
        <v>333</v>
      </c>
      <c r="M6" t="s">
        <v>218</v>
      </c>
      <c r="N6" t="s">
        <v>523</v>
      </c>
      <c r="O6" t="s">
        <v>220</v>
      </c>
      <c r="P6" t="s">
        <v>221</v>
      </c>
    </row>
    <row r="7" spans="1:19" x14ac:dyDescent="0.3">
      <c r="A7" t="s">
        <v>143</v>
      </c>
      <c r="B7" t="s">
        <v>202</v>
      </c>
      <c r="C7">
        <v>35.308999999999997</v>
      </c>
      <c r="E7" t="s">
        <v>106</v>
      </c>
      <c r="F7" t="s">
        <v>4</v>
      </c>
      <c r="G7">
        <v>2023</v>
      </c>
      <c r="H7" t="s">
        <v>10</v>
      </c>
      <c r="I7" t="s">
        <v>528</v>
      </c>
      <c r="J7" t="s">
        <v>522</v>
      </c>
      <c r="K7" t="s">
        <v>332</v>
      </c>
      <c r="L7" t="s">
        <v>333</v>
      </c>
      <c r="M7" t="s">
        <v>218</v>
      </c>
      <c r="N7" t="s">
        <v>523</v>
      </c>
      <c r="O7" t="s">
        <v>220</v>
      </c>
      <c r="P7" t="s">
        <v>221</v>
      </c>
    </row>
    <row r="8" spans="1:19" x14ac:dyDescent="0.3">
      <c r="A8" t="s">
        <v>201</v>
      </c>
      <c r="B8" t="s">
        <v>145</v>
      </c>
      <c r="C8">
        <v>46.134999999999998</v>
      </c>
      <c r="E8" t="s">
        <v>106</v>
      </c>
      <c r="F8" t="s">
        <v>4</v>
      </c>
      <c r="G8">
        <v>2015</v>
      </c>
      <c r="H8" t="s">
        <v>10</v>
      </c>
      <c r="I8" t="s">
        <v>529</v>
      </c>
      <c r="J8" t="s">
        <v>522</v>
      </c>
      <c r="K8" t="s">
        <v>332</v>
      </c>
      <c r="L8" t="s">
        <v>333</v>
      </c>
      <c r="M8" t="s">
        <v>218</v>
      </c>
      <c r="N8" t="s">
        <v>530</v>
      </c>
      <c r="O8" t="s">
        <v>220</v>
      </c>
      <c r="P8" t="s">
        <v>221</v>
      </c>
    </row>
    <row r="9" spans="1:19" x14ac:dyDescent="0.3">
      <c r="A9" t="s">
        <v>145</v>
      </c>
      <c r="B9" t="s">
        <v>202</v>
      </c>
      <c r="C9">
        <v>7.0069999999999997</v>
      </c>
      <c r="E9" t="s">
        <v>106</v>
      </c>
      <c r="F9" t="s">
        <v>4</v>
      </c>
      <c r="G9">
        <v>2015</v>
      </c>
      <c r="H9" t="s">
        <v>10</v>
      </c>
      <c r="I9" t="s">
        <v>531</v>
      </c>
      <c r="J9" t="s">
        <v>522</v>
      </c>
      <c r="K9" t="s">
        <v>332</v>
      </c>
      <c r="L9" t="s">
        <v>333</v>
      </c>
      <c r="M9" t="s">
        <v>218</v>
      </c>
      <c r="N9" t="s">
        <v>530</v>
      </c>
      <c r="O9" t="s">
        <v>220</v>
      </c>
      <c r="P9" t="s">
        <v>221</v>
      </c>
    </row>
    <row r="10" spans="1:19" x14ac:dyDescent="0.3">
      <c r="A10" t="s">
        <v>201</v>
      </c>
      <c r="B10" t="s">
        <v>145</v>
      </c>
      <c r="C10">
        <v>46.965000000000003</v>
      </c>
      <c r="E10" t="s">
        <v>106</v>
      </c>
      <c r="F10" t="s">
        <v>4</v>
      </c>
      <c r="G10">
        <v>2019</v>
      </c>
      <c r="H10" t="s">
        <v>10</v>
      </c>
      <c r="I10" t="s">
        <v>532</v>
      </c>
      <c r="J10" t="s">
        <v>522</v>
      </c>
      <c r="K10" t="s">
        <v>332</v>
      </c>
      <c r="L10" t="s">
        <v>333</v>
      </c>
      <c r="M10" t="s">
        <v>218</v>
      </c>
      <c r="N10" t="s">
        <v>530</v>
      </c>
      <c r="O10" t="s">
        <v>220</v>
      </c>
      <c r="P10" t="s">
        <v>221</v>
      </c>
    </row>
    <row r="11" spans="1:19" x14ac:dyDescent="0.3">
      <c r="A11" t="s">
        <v>145</v>
      </c>
      <c r="B11" t="s">
        <v>202</v>
      </c>
      <c r="C11">
        <v>7.3070000000000004</v>
      </c>
      <c r="E11" t="s">
        <v>106</v>
      </c>
      <c r="F11" t="s">
        <v>4</v>
      </c>
      <c r="G11">
        <v>2019</v>
      </c>
      <c r="H11" t="s">
        <v>10</v>
      </c>
      <c r="I11" t="s">
        <v>533</v>
      </c>
      <c r="J11" t="s">
        <v>522</v>
      </c>
      <c r="K11" t="s">
        <v>332</v>
      </c>
      <c r="L11" t="s">
        <v>333</v>
      </c>
      <c r="M11" t="s">
        <v>218</v>
      </c>
      <c r="N11" t="s">
        <v>530</v>
      </c>
      <c r="O11" t="s">
        <v>220</v>
      </c>
      <c r="P11" t="s">
        <v>221</v>
      </c>
    </row>
    <row r="12" spans="1:19" x14ac:dyDescent="0.3">
      <c r="A12" t="s">
        <v>201</v>
      </c>
      <c r="B12" t="s">
        <v>145</v>
      </c>
      <c r="C12">
        <v>44.13</v>
      </c>
      <c r="E12" t="s">
        <v>106</v>
      </c>
      <c r="F12" t="s">
        <v>4</v>
      </c>
      <c r="G12">
        <v>2023</v>
      </c>
      <c r="H12" t="s">
        <v>10</v>
      </c>
      <c r="I12" t="s">
        <v>534</v>
      </c>
      <c r="J12" t="s">
        <v>522</v>
      </c>
      <c r="K12" t="s">
        <v>332</v>
      </c>
      <c r="L12" t="s">
        <v>333</v>
      </c>
      <c r="M12" t="s">
        <v>218</v>
      </c>
      <c r="N12" t="s">
        <v>530</v>
      </c>
      <c r="O12" t="s">
        <v>220</v>
      </c>
      <c r="P12" t="s">
        <v>221</v>
      </c>
    </row>
    <row r="13" spans="1:19" x14ac:dyDescent="0.3">
      <c r="A13" t="s">
        <v>145</v>
      </c>
      <c r="B13" t="s">
        <v>202</v>
      </c>
      <c r="C13">
        <v>11.667999999999999</v>
      </c>
      <c r="E13" t="s">
        <v>106</v>
      </c>
      <c r="F13" t="s">
        <v>4</v>
      </c>
      <c r="G13">
        <v>2023</v>
      </c>
      <c r="H13" t="s">
        <v>10</v>
      </c>
      <c r="I13" t="s">
        <v>535</v>
      </c>
      <c r="J13" t="s">
        <v>522</v>
      </c>
      <c r="K13" t="s">
        <v>332</v>
      </c>
      <c r="L13" t="s">
        <v>333</v>
      </c>
      <c r="M13" t="s">
        <v>218</v>
      </c>
      <c r="N13" t="s">
        <v>530</v>
      </c>
      <c r="O13" t="s">
        <v>220</v>
      </c>
      <c r="P13" t="s">
        <v>221</v>
      </c>
    </row>
    <row r="14" spans="1:19" x14ac:dyDescent="0.3">
      <c r="A14" t="s">
        <v>201</v>
      </c>
      <c r="B14" t="s">
        <v>146</v>
      </c>
      <c r="C14">
        <v>1.004</v>
      </c>
      <c r="E14" t="s">
        <v>106</v>
      </c>
      <c r="F14" t="s">
        <v>4</v>
      </c>
      <c r="G14">
        <v>2015</v>
      </c>
      <c r="H14" t="s">
        <v>10</v>
      </c>
      <c r="I14" t="s">
        <v>536</v>
      </c>
      <c r="J14" t="s">
        <v>522</v>
      </c>
      <c r="K14" t="s">
        <v>332</v>
      </c>
      <c r="L14" t="s">
        <v>333</v>
      </c>
      <c r="M14" t="s">
        <v>218</v>
      </c>
      <c r="N14" t="s">
        <v>537</v>
      </c>
      <c r="O14" t="s">
        <v>220</v>
      </c>
      <c r="P14" t="s">
        <v>221</v>
      </c>
    </row>
    <row r="15" spans="1:19" x14ac:dyDescent="0.3">
      <c r="A15" t="s">
        <v>146</v>
      </c>
      <c r="B15" t="s">
        <v>202</v>
      </c>
      <c r="C15">
        <v>2.3380000000000001</v>
      </c>
      <c r="E15" t="s">
        <v>106</v>
      </c>
      <c r="F15" t="s">
        <v>4</v>
      </c>
      <c r="G15">
        <v>2015</v>
      </c>
      <c r="H15" t="s">
        <v>10</v>
      </c>
      <c r="I15" t="s">
        <v>538</v>
      </c>
      <c r="J15" t="s">
        <v>522</v>
      </c>
      <c r="K15" t="s">
        <v>332</v>
      </c>
      <c r="L15" t="s">
        <v>333</v>
      </c>
      <c r="M15" t="s">
        <v>218</v>
      </c>
      <c r="N15" t="s">
        <v>537</v>
      </c>
      <c r="O15" t="s">
        <v>220</v>
      </c>
      <c r="P15" t="s">
        <v>221</v>
      </c>
    </row>
    <row r="16" spans="1:19" x14ac:dyDescent="0.3">
      <c r="A16" t="s">
        <v>201</v>
      </c>
      <c r="B16" t="s">
        <v>146</v>
      </c>
      <c r="C16">
        <v>1.347</v>
      </c>
      <c r="E16" t="s">
        <v>106</v>
      </c>
      <c r="F16" t="s">
        <v>4</v>
      </c>
      <c r="G16">
        <v>2019</v>
      </c>
      <c r="H16" t="s">
        <v>10</v>
      </c>
      <c r="I16" t="s">
        <v>539</v>
      </c>
      <c r="J16" t="s">
        <v>522</v>
      </c>
      <c r="K16" t="s">
        <v>332</v>
      </c>
      <c r="L16" t="s">
        <v>333</v>
      </c>
      <c r="M16" t="s">
        <v>218</v>
      </c>
      <c r="N16" t="s">
        <v>537</v>
      </c>
      <c r="O16" t="s">
        <v>220</v>
      </c>
      <c r="P16" t="s">
        <v>221</v>
      </c>
    </row>
    <row r="17" spans="1:16" x14ac:dyDescent="0.3">
      <c r="A17" t="s">
        <v>146</v>
      </c>
      <c r="B17" t="s">
        <v>202</v>
      </c>
      <c r="C17">
        <v>2.4009999999999998</v>
      </c>
      <c r="E17" t="s">
        <v>106</v>
      </c>
      <c r="F17" t="s">
        <v>4</v>
      </c>
      <c r="G17">
        <v>2019</v>
      </c>
      <c r="H17" t="s">
        <v>10</v>
      </c>
      <c r="I17" t="s">
        <v>540</v>
      </c>
      <c r="J17" t="s">
        <v>522</v>
      </c>
      <c r="K17" t="s">
        <v>332</v>
      </c>
      <c r="L17" t="s">
        <v>333</v>
      </c>
      <c r="M17" t="s">
        <v>218</v>
      </c>
      <c r="N17" t="s">
        <v>537</v>
      </c>
      <c r="O17" t="s">
        <v>220</v>
      </c>
      <c r="P17" t="s">
        <v>221</v>
      </c>
    </row>
    <row r="18" spans="1:16" x14ac:dyDescent="0.3">
      <c r="A18" t="s">
        <v>201</v>
      </c>
      <c r="B18" t="s">
        <v>146</v>
      </c>
      <c r="C18">
        <v>1.226</v>
      </c>
      <c r="E18" t="s">
        <v>106</v>
      </c>
      <c r="F18" t="s">
        <v>4</v>
      </c>
      <c r="G18">
        <v>2023</v>
      </c>
      <c r="H18" t="s">
        <v>10</v>
      </c>
      <c r="I18" t="s">
        <v>541</v>
      </c>
      <c r="J18" t="s">
        <v>522</v>
      </c>
      <c r="K18" t="s">
        <v>332</v>
      </c>
      <c r="L18" t="s">
        <v>333</v>
      </c>
      <c r="M18" t="s">
        <v>218</v>
      </c>
      <c r="N18" t="s">
        <v>537</v>
      </c>
      <c r="O18" t="s">
        <v>220</v>
      </c>
      <c r="P18" t="s">
        <v>221</v>
      </c>
    </row>
    <row r="19" spans="1:16" x14ac:dyDescent="0.3">
      <c r="A19" t="s">
        <v>146</v>
      </c>
      <c r="B19" t="s">
        <v>202</v>
      </c>
      <c r="C19">
        <v>2.0299999999999998</v>
      </c>
      <c r="E19" t="s">
        <v>106</v>
      </c>
      <c r="F19" t="s">
        <v>4</v>
      </c>
      <c r="G19">
        <v>2023</v>
      </c>
      <c r="H19" t="s">
        <v>10</v>
      </c>
      <c r="I19" t="s">
        <v>542</v>
      </c>
      <c r="J19" t="s">
        <v>522</v>
      </c>
      <c r="K19" t="s">
        <v>332</v>
      </c>
      <c r="L19" t="s">
        <v>333</v>
      </c>
      <c r="M19" t="s">
        <v>218</v>
      </c>
      <c r="N19" t="s">
        <v>537</v>
      </c>
      <c r="O19" t="s">
        <v>220</v>
      </c>
      <c r="P19" t="s">
        <v>221</v>
      </c>
    </row>
    <row r="20" spans="1:16" x14ac:dyDescent="0.3">
      <c r="A20" t="s">
        <v>201</v>
      </c>
      <c r="B20" t="s">
        <v>147</v>
      </c>
      <c r="C20">
        <v>3.3889999999999998</v>
      </c>
      <c r="E20" t="s">
        <v>106</v>
      </c>
      <c r="F20" t="s">
        <v>4</v>
      </c>
      <c r="G20">
        <v>2015</v>
      </c>
      <c r="H20" t="s">
        <v>10</v>
      </c>
      <c r="I20" t="s">
        <v>543</v>
      </c>
      <c r="J20" t="s">
        <v>544</v>
      </c>
      <c r="K20" t="s">
        <v>332</v>
      </c>
      <c r="L20" t="s">
        <v>333</v>
      </c>
      <c r="M20" t="s">
        <v>218</v>
      </c>
      <c r="N20" t="s">
        <v>545</v>
      </c>
      <c r="O20" t="s">
        <v>226</v>
      </c>
      <c r="P20" t="s">
        <v>221</v>
      </c>
    </row>
    <row r="21" spans="1:16" x14ac:dyDescent="0.3">
      <c r="A21" t="s">
        <v>147</v>
      </c>
      <c r="B21" t="s">
        <v>202</v>
      </c>
      <c r="C21">
        <v>2.0139999999999998</v>
      </c>
      <c r="E21" t="s">
        <v>106</v>
      </c>
      <c r="F21" t="s">
        <v>4</v>
      </c>
      <c r="G21">
        <v>2015</v>
      </c>
      <c r="H21" t="s">
        <v>10</v>
      </c>
      <c r="I21" t="s">
        <v>546</v>
      </c>
      <c r="J21" t="s">
        <v>544</v>
      </c>
      <c r="K21" t="s">
        <v>332</v>
      </c>
      <c r="L21" t="s">
        <v>333</v>
      </c>
      <c r="M21" t="s">
        <v>218</v>
      </c>
      <c r="N21" t="s">
        <v>545</v>
      </c>
      <c r="O21" t="s">
        <v>226</v>
      </c>
      <c r="P21" t="s">
        <v>221</v>
      </c>
    </row>
    <row r="22" spans="1:16" x14ac:dyDescent="0.3">
      <c r="A22" t="s">
        <v>201</v>
      </c>
      <c r="B22" t="s">
        <v>147</v>
      </c>
      <c r="C22">
        <v>4.6219999999999999</v>
      </c>
      <c r="E22" t="s">
        <v>106</v>
      </c>
      <c r="F22" t="s">
        <v>4</v>
      </c>
      <c r="G22">
        <v>2019</v>
      </c>
      <c r="H22" t="s">
        <v>10</v>
      </c>
      <c r="I22" t="s">
        <v>547</v>
      </c>
      <c r="J22" t="s">
        <v>544</v>
      </c>
      <c r="K22" t="s">
        <v>332</v>
      </c>
      <c r="L22" t="s">
        <v>333</v>
      </c>
      <c r="M22" t="s">
        <v>218</v>
      </c>
      <c r="N22" t="s">
        <v>545</v>
      </c>
      <c r="O22" t="s">
        <v>226</v>
      </c>
      <c r="P22" t="s">
        <v>221</v>
      </c>
    </row>
    <row r="23" spans="1:16" x14ac:dyDescent="0.3">
      <c r="A23" t="s">
        <v>147</v>
      </c>
      <c r="B23" t="s">
        <v>202</v>
      </c>
      <c r="C23">
        <v>1.357</v>
      </c>
      <c r="E23" t="s">
        <v>106</v>
      </c>
      <c r="F23" t="s">
        <v>4</v>
      </c>
      <c r="G23">
        <v>2019</v>
      </c>
      <c r="H23" t="s">
        <v>10</v>
      </c>
      <c r="I23" t="s">
        <v>548</v>
      </c>
      <c r="J23" t="s">
        <v>544</v>
      </c>
      <c r="K23" t="s">
        <v>332</v>
      </c>
      <c r="L23" t="s">
        <v>333</v>
      </c>
      <c r="M23" t="s">
        <v>218</v>
      </c>
      <c r="N23" t="s">
        <v>545</v>
      </c>
      <c r="O23" t="s">
        <v>226</v>
      </c>
      <c r="P23" t="s">
        <v>221</v>
      </c>
    </row>
    <row r="24" spans="1:16" x14ac:dyDescent="0.3">
      <c r="A24" t="s">
        <v>201</v>
      </c>
      <c r="B24" t="s">
        <v>147</v>
      </c>
      <c r="C24">
        <v>6.7869999999999999</v>
      </c>
      <c r="E24" t="s">
        <v>106</v>
      </c>
      <c r="F24" t="s">
        <v>4</v>
      </c>
      <c r="G24">
        <v>2023</v>
      </c>
      <c r="H24" t="s">
        <v>10</v>
      </c>
      <c r="I24" t="s">
        <v>549</v>
      </c>
      <c r="J24" t="s">
        <v>544</v>
      </c>
      <c r="K24" t="s">
        <v>332</v>
      </c>
      <c r="L24" t="s">
        <v>333</v>
      </c>
      <c r="M24" t="s">
        <v>218</v>
      </c>
      <c r="N24" t="s">
        <v>545</v>
      </c>
      <c r="O24" t="s">
        <v>226</v>
      </c>
      <c r="P24" t="s">
        <v>221</v>
      </c>
    </row>
    <row r="25" spans="1:16" x14ac:dyDescent="0.3">
      <c r="A25" t="s">
        <v>147</v>
      </c>
      <c r="B25" t="s">
        <v>202</v>
      </c>
      <c r="C25">
        <v>3.2789999999999999</v>
      </c>
      <c r="E25" t="s">
        <v>106</v>
      </c>
      <c r="F25" t="s">
        <v>4</v>
      </c>
      <c r="G25">
        <v>2023</v>
      </c>
      <c r="H25" t="s">
        <v>10</v>
      </c>
      <c r="I25" t="s">
        <v>550</v>
      </c>
      <c r="J25" t="s">
        <v>544</v>
      </c>
      <c r="K25" t="s">
        <v>332</v>
      </c>
      <c r="L25" t="s">
        <v>333</v>
      </c>
      <c r="M25" t="s">
        <v>218</v>
      </c>
      <c r="N25" t="s">
        <v>545</v>
      </c>
      <c r="O25" t="s">
        <v>226</v>
      </c>
      <c r="P25" t="s">
        <v>221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8"/>
  <sheetViews>
    <sheetView workbookViewId="0"/>
  </sheetViews>
  <sheetFormatPr baseColWidth="10" defaultColWidth="8.88671875" defaultRowHeight="14.4" x14ac:dyDescent="0.3"/>
  <sheetData>
    <row r="1" spans="1:19" ht="28.05" customHeight="1" x14ac:dyDescent="0.3">
      <c r="A1" s="3" t="s">
        <v>203</v>
      </c>
      <c r="B1" s="3" t="s">
        <v>204</v>
      </c>
      <c r="C1" s="3" t="s">
        <v>205</v>
      </c>
      <c r="D1" s="3" t="s">
        <v>206</v>
      </c>
      <c r="E1" s="3" t="s">
        <v>11</v>
      </c>
      <c r="F1" s="3" t="s">
        <v>3</v>
      </c>
      <c r="G1" s="3" t="s">
        <v>104</v>
      </c>
      <c r="H1" s="3" t="s">
        <v>103</v>
      </c>
      <c r="I1" s="3" t="s">
        <v>207</v>
      </c>
      <c r="J1" s="3" t="s">
        <v>208</v>
      </c>
      <c r="K1" s="3" t="s">
        <v>117</v>
      </c>
      <c r="L1" s="3" t="s">
        <v>209</v>
      </c>
      <c r="M1" s="3" t="s">
        <v>107</v>
      </c>
      <c r="N1" s="3" t="s">
        <v>210</v>
      </c>
      <c r="O1" s="3" t="s">
        <v>111</v>
      </c>
      <c r="P1" s="3" t="s">
        <v>114</v>
      </c>
      <c r="Q1" s="3" t="s">
        <v>211</v>
      </c>
      <c r="R1" s="3" t="s">
        <v>212</v>
      </c>
      <c r="S1" s="3" t="s">
        <v>213</v>
      </c>
    </row>
    <row r="2" spans="1:19" x14ac:dyDescent="0.3">
      <c r="A2" t="s">
        <v>143</v>
      </c>
      <c r="B2" t="s">
        <v>186</v>
      </c>
      <c r="E2" t="s">
        <v>106</v>
      </c>
      <c r="F2" t="s">
        <v>4</v>
      </c>
      <c r="G2">
        <v>2015</v>
      </c>
      <c r="H2" t="s">
        <v>10</v>
      </c>
      <c r="I2" t="s">
        <v>551</v>
      </c>
      <c r="J2" t="s">
        <v>552</v>
      </c>
      <c r="K2" t="s">
        <v>553</v>
      </c>
      <c r="L2" t="s">
        <v>554</v>
      </c>
      <c r="M2" t="s">
        <v>555</v>
      </c>
      <c r="O2" t="s">
        <v>226</v>
      </c>
      <c r="P2" t="s">
        <v>337</v>
      </c>
    </row>
    <row r="3" spans="1:19" x14ac:dyDescent="0.3">
      <c r="A3" t="s">
        <v>143</v>
      </c>
      <c r="B3" t="s">
        <v>188</v>
      </c>
      <c r="E3" t="s">
        <v>106</v>
      </c>
      <c r="F3" t="s">
        <v>4</v>
      </c>
      <c r="G3">
        <v>2015</v>
      </c>
      <c r="H3" t="s">
        <v>10</v>
      </c>
      <c r="I3" t="s">
        <v>556</v>
      </c>
      <c r="J3" t="s">
        <v>552</v>
      </c>
      <c r="K3" t="s">
        <v>553</v>
      </c>
      <c r="L3" t="s">
        <v>554</v>
      </c>
      <c r="M3" t="s">
        <v>555</v>
      </c>
      <c r="O3" t="s">
        <v>226</v>
      </c>
      <c r="P3" t="s">
        <v>337</v>
      </c>
    </row>
    <row r="4" spans="1:19" x14ac:dyDescent="0.3">
      <c r="A4" t="s">
        <v>143</v>
      </c>
      <c r="B4" t="s">
        <v>189</v>
      </c>
      <c r="E4" t="s">
        <v>106</v>
      </c>
      <c r="F4" t="s">
        <v>4</v>
      </c>
      <c r="G4">
        <v>2015</v>
      </c>
      <c r="H4" t="s">
        <v>10</v>
      </c>
      <c r="I4" t="s">
        <v>557</v>
      </c>
      <c r="J4" t="s">
        <v>552</v>
      </c>
      <c r="K4" t="s">
        <v>553</v>
      </c>
      <c r="L4" t="s">
        <v>554</v>
      </c>
      <c r="M4" t="s">
        <v>555</v>
      </c>
      <c r="O4" t="s">
        <v>226</v>
      </c>
      <c r="P4" t="s">
        <v>337</v>
      </c>
    </row>
    <row r="5" spans="1:19" x14ac:dyDescent="0.3">
      <c r="A5" t="s">
        <v>143</v>
      </c>
      <c r="B5" t="s">
        <v>186</v>
      </c>
      <c r="E5" t="s">
        <v>106</v>
      </c>
      <c r="F5" t="s">
        <v>4</v>
      </c>
      <c r="G5">
        <v>2019</v>
      </c>
      <c r="H5" t="s">
        <v>10</v>
      </c>
      <c r="I5" t="s">
        <v>558</v>
      </c>
      <c r="J5" t="s">
        <v>559</v>
      </c>
      <c r="K5" t="s">
        <v>553</v>
      </c>
      <c r="L5" t="s">
        <v>554</v>
      </c>
      <c r="M5" t="s">
        <v>555</v>
      </c>
      <c r="O5" t="s">
        <v>226</v>
      </c>
      <c r="P5" t="s">
        <v>337</v>
      </c>
    </row>
    <row r="6" spans="1:19" x14ac:dyDescent="0.3">
      <c r="A6" t="s">
        <v>143</v>
      </c>
      <c r="B6" t="s">
        <v>188</v>
      </c>
      <c r="E6" t="s">
        <v>106</v>
      </c>
      <c r="F6" t="s">
        <v>4</v>
      </c>
      <c r="G6">
        <v>2019</v>
      </c>
      <c r="H6" t="s">
        <v>10</v>
      </c>
      <c r="I6" t="s">
        <v>560</v>
      </c>
      <c r="J6" t="s">
        <v>559</v>
      </c>
      <c r="K6" t="s">
        <v>553</v>
      </c>
      <c r="L6" t="s">
        <v>554</v>
      </c>
      <c r="M6" t="s">
        <v>555</v>
      </c>
      <c r="O6" t="s">
        <v>226</v>
      </c>
      <c r="P6" t="s">
        <v>337</v>
      </c>
    </row>
    <row r="7" spans="1:19" x14ac:dyDescent="0.3">
      <c r="A7" t="s">
        <v>143</v>
      </c>
      <c r="B7" t="s">
        <v>189</v>
      </c>
      <c r="E7" t="s">
        <v>106</v>
      </c>
      <c r="F7" t="s">
        <v>4</v>
      </c>
      <c r="G7">
        <v>2019</v>
      </c>
      <c r="H7" t="s">
        <v>10</v>
      </c>
      <c r="I7" t="s">
        <v>561</v>
      </c>
      <c r="J7" t="s">
        <v>559</v>
      </c>
      <c r="K7" t="s">
        <v>553</v>
      </c>
      <c r="L7" t="s">
        <v>554</v>
      </c>
      <c r="M7" t="s">
        <v>555</v>
      </c>
      <c r="O7" t="s">
        <v>226</v>
      </c>
      <c r="P7" t="s">
        <v>337</v>
      </c>
    </row>
    <row r="8" spans="1:19" x14ac:dyDescent="0.3">
      <c r="A8" t="s">
        <v>143</v>
      </c>
      <c r="B8" t="s">
        <v>186</v>
      </c>
      <c r="E8" t="s">
        <v>106</v>
      </c>
      <c r="F8" t="s">
        <v>4</v>
      </c>
      <c r="G8">
        <v>2023</v>
      </c>
      <c r="H8" t="s">
        <v>10</v>
      </c>
      <c r="I8" t="s">
        <v>562</v>
      </c>
      <c r="J8" t="s">
        <v>559</v>
      </c>
      <c r="K8" t="s">
        <v>553</v>
      </c>
      <c r="L8" t="s">
        <v>554</v>
      </c>
      <c r="M8" t="s">
        <v>555</v>
      </c>
      <c r="O8" t="s">
        <v>226</v>
      </c>
      <c r="P8" t="s">
        <v>337</v>
      </c>
    </row>
    <row r="9" spans="1:19" x14ac:dyDescent="0.3">
      <c r="A9" t="s">
        <v>143</v>
      </c>
      <c r="B9" t="s">
        <v>188</v>
      </c>
      <c r="E9" t="s">
        <v>106</v>
      </c>
      <c r="F9" t="s">
        <v>4</v>
      </c>
      <c r="G9">
        <v>2023</v>
      </c>
      <c r="H9" t="s">
        <v>10</v>
      </c>
      <c r="I9" t="s">
        <v>563</v>
      </c>
      <c r="J9" t="s">
        <v>559</v>
      </c>
      <c r="K9" t="s">
        <v>553</v>
      </c>
      <c r="L9" t="s">
        <v>554</v>
      </c>
      <c r="M9" t="s">
        <v>555</v>
      </c>
      <c r="O9" t="s">
        <v>226</v>
      </c>
      <c r="P9" t="s">
        <v>337</v>
      </c>
    </row>
    <row r="10" spans="1:19" x14ac:dyDescent="0.3">
      <c r="A10" t="s">
        <v>143</v>
      </c>
      <c r="B10" t="s">
        <v>189</v>
      </c>
      <c r="E10" t="s">
        <v>106</v>
      </c>
      <c r="F10" t="s">
        <v>4</v>
      </c>
      <c r="G10">
        <v>2023</v>
      </c>
      <c r="H10" t="s">
        <v>10</v>
      </c>
      <c r="I10" t="s">
        <v>564</v>
      </c>
      <c r="J10" t="s">
        <v>559</v>
      </c>
      <c r="K10" t="s">
        <v>553</v>
      </c>
      <c r="L10" t="s">
        <v>554</v>
      </c>
      <c r="M10" t="s">
        <v>555</v>
      </c>
      <c r="O10" t="s">
        <v>226</v>
      </c>
      <c r="P10" t="s">
        <v>337</v>
      </c>
    </row>
    <row r="11" spans="1:19" x14ac:dyDescent="0.3">
      <c r="A11" t="s">
        <v>145</v>
      </c>
      <c r="B11" t="s">
        <v>186</v>
      </c>
      <c r="E11" t="s">
        <v>106</v>
      </c>
      <c r="F11" t="s">
        <v>4</v>
      </c>
      <c r="G11">
        <v>2015</v>
      </c>
      <c r="H11" t="s">
        <v>10</v>
      </c>
      <c r="I11" t="s">
        <v>565</v>
      </c>
      <c r="J11" t="s">
        <v>566</v>
      </c>
      <c r="K11" t="s">
        <v>553</v>
      </c>
      <c r="L11" t="s">
        <v>554</v>
      </c>
      <c r="M11" t="s">
        <v>555</v>
      </c>
      <c r="O11" t="s">
        <v>226</v>
      </c>
      <c r="P11" t="s">
        <v>337</v>
      </c>
    </row>
    <row r="12" spans="1:19" x14ac:dyDescent="0.3">
      <c r="A12" t="s">
        <v>145</v>
      </c>
      <c r="B12" t="s">
        <v>188</v>
      </c>
      <c r="E12" t="s">
        <v>106</v>
      </c>
      <c r="F12" t="s">
        <v>4</v>
      </c>
      <c r="G12">
        <v>2015</v>
      </c>
      <c r="H12" t="s">
        <v>10</v>
      </c>
      <c r="I12" t="s">
        <v>567</v>
      </c>
      <c r="J12" t="s">
        <v>566</v>
      </c>
      <c r="K12" t="s">
        <v>553</v>
      </c>
      <c r="L12" t="s">
        <v>554</v>
      </c>
      <c r="M12" t="s">
        <v>555</v>
      </c>
      <c r="O12" t="s">
        <v>226</v>
      </c>
      <c r="P12" t="s">
        <v>337</v>
      </c>
    </row>
    <row r="13" spans="1:19" x14ac:dyDescent="0.3">
      <c r="A13" t="s">
        <v>145</v>
      </c>
      <c r="B13" t="s">
        <v>189</v>
      </c>
      <c r="E13" t="s">
        <v>106</v>
      </c>
      <c r="F13" t="s">
        <v>4</v>
      </c>
      <c r="G13">
        <v>2015</v>
      </c>
      <c r="H13" t="s">
        <v>10</v>
      </c>
      <c r="I13" t="s">
        <v>568</v>
      </c>
      <c r="J13" t="s">
        <v>566</v>
      </c>
      <c r="K13" t="s">
        <v>553</v>
      </c>
      <c r="L13" t="s">
        <v>554</v>
      </c>
      <c r="M13" t="s">
        <v>555</v>
      </c>
      <c r="O13" t="s">
        <v>226</v>
      </c>
      <c r="P13" t="s">
        <v>337</v>
      </c>
    </row>
    <row r="14" spans="1:19" x14ac:dyDescent="0.3">
      <c r="A14" t="s">
        <v>145</v>
      </c>
      <c r="B14" t="s">
        <v>186</v>
      </c>
      <c r="E14" t="s">
        <v>106</v>
      </c>
      <c r="F14" t="s">
        <v>4</v>
      </c>
      <c r="G14">
        <v>2019</v>
      </c>
      <c r="H14" t="s">
        <v>10</v>
      </c>
      <c r="I14" t="s">
        <v>569</v>
      </c>
      <c r="J14" t="s">
        <v>570</v>
      </c>
      <c r="K14" t="s">
        <v>553</v>
      </c>
      <c r="L14" t="s">
        <v>554</v>
      </c>
      <c r="M14" t="s">
        <v>555</v>
      </c>
      <c r="O14" t="s">
        <v>226</v>
      </c>
      <c r="P14" t="s">
        <v>337</v>
      </c>
    </row>
    <row r="15" spans="1:19" x14ac:dyDescent="0.3">
      <c r="A15" t="s">
        <v>145</v>
      </c>
      <c r="B15" t="s">
        <v>188</v>
      </c>
      <c r="E15" t="s">
        <v>106</v>
      </c>
      <c r="F15" t="s">
        <v>4</v>
      </c>
      <c r="G15">
        <v>2019</v>
      </c>
      <c r="H15" t="s">
        <v>10</v>
      </c>
      <c r="I15" t="s">
        <v>571</v>
      </c>
      <c r="J15" t="s">
        <v>570</v>
      </c>
      <c r="K15" t="s">
        <v>553</v>
      </c>
      <c r="L15" t="s">
        <v>554</v>
      </c>
      <c r="M15" t="s">
        <v>555</v>
      </c>
      <c r="O15" t="s">
        <v>226</v>
      </c>
      <c r="P15" t="s">
        <v>337</v>
      </c>
    </row>
    <row r="16" spans="1:19" x14ac:dyDescent="0.3">
      <c r="A16" t="s">
        <v>145</v>
      </c>
      <c r="B16" t="s">
        <v>189</v>
      </c>
      <c r="E16" t="s">
        <v>106</v>
      </c>
      <c r="F16" t="s">
        <v>4</v>
      </c>
      <c r="G16">
        <v>2019</v>
      </c>
      <c r="H16" t="s">
        <v>10</v>
      </c>
      <c r="I16" t="s">
        <v>572</v>
      </c>
      <c r="J16" t="s">
        <v>570</v>
      </c>
      <c r="K16" t="s">
        <v>553</v>
      </c>
      <c r="L16" t="s">
        <v>554</v>
      </c>
      <c r="M16" t="s">
        <v>555</v>
      </c>
      <c r="O16" t="s">
        <v>226</v>
      </c>
      <c r="P16" t="s">
        <v>337</v>
      </c>
    </row>
    <row r="17" spans="1:16" x14ac:dyDescent="0.3">
      <c r="A17" t="s">
        <v>145</v>
      </c>
      <c r="B17" t="s">
        <v>186</v>
      </c>
      <c r="E17" t="s">
        <v>106</v>
      </c>
      <c r="F17" t="s">
        <v>4</v>
      </c>
      <c r="G17">
        <v>2023</v>
      </c>
      <c r="H17" t="s">
        <v>10</v>
      </c>
      <c r="I17" t="s">
        <v>573</v>
      </c>
      <c r="J17" t="s">
        <v>570</v>
      </c>
      <c r="K17" t="s">
        <v>553</v>
      </c>
      <c r="L17" t="s">
        <v>554</v>
      </c>
      <c r="M17" t="s">
        <v>555</v>
      </c>
      <c r="O17" t="s">
        <v>226</v>
      </c>
      <c r="P17" t="s">
        <v>337</v>
      </c>
    </row>
    <row r="18" spans="1:16" x14ac:dyDescent="0.3">
      <c r="A18" t="s">
        <v>145</v>
      </c>
      <c r="B18" t="s">
        <v>188</v>
      </c>
      <c r="E18" t="s">
        <v>106</v>
      </c>
      <c r="F18" t="s">
        <v>4</v>
      </c>
      <c r="G18">
        <v>2023</v>
      </c>
      <c r="H18" t="s">
        <v>10</v>
      </c>
      <c r="I18" t="s">
        <v>574</v>
      </c>
      <c r="J18" t="s">
        <v>570</v>
      </c>
      <c r="K18" t="s">
        <v>553</v>
      </c>
      <c r="L18" t="s">
        <v>554</v>
      </c>
      <c r="M18" t="s">
        <v>555</v>
      </c>
      <c r="O18" t="s">
        <v>226</v>
      </c>
      <c r="P18" t="s">
        <v>337</v>
      </c>
    </row>
    <row r="19" spans="1:16" x14ac:dyDescent="0.3">
      <c r="A19" t="s">
        <v>145</v>
      </c>
      <c r="B19" t="s">
        <v>189</v>
      </c>
      <c r="E19" t="s">
        <v>106</v>
      </c>
      <c r="F19" t="s">
        <v>4</v>
      </c>
      <c r="G19">
        <v>2023</v>
      </c>
      <c r="H19" t="s">
        <v>10</v>
      </c>
      <c r="I19" t="s">
        <v>575</v>
      </c>
      <c r="J19" t="s">
        <v>570</v>
      </c>
      <c r="K19" t="s">
        <v>553</v>
      </c>
      <c r="L19" t="s">
        <v>554</v>
      </c>
      <c r="M19" t="s">
        <v>555</v>
      </c>
      <c r="O19" t="s">
        <v>226</v>
      </c>
      <c r="P19" t="s">
        <v>337</v>
      </c>
    </row>
    <row r="20" spans="1:16" x14ac:dyDescent="0.3">
      <c r="A20" t="s">
        <v>146</v>
      </c>
      <c r="B20" t="s">
        <v>186</v>
      </c>
      <c r="E20" t="s">
        <v>106</v>
      </c>
      <c r="F20" t="s">
        <v>4</v>
      </c>
      <c r="G20">
        <v>2015</v>
      </c>
      <c r="H20" t="s">
        <v>10</v>
      </c>
      <c r="I20" t="s">
        <v>576</v>
      </c>
      <c r="J20" t="s">
        <v>577</v>
      </c>
      <c r="K20" t="s">
        <v>578</v>
      </c>
      <c r="L20" t="s">
        <v>554</v>
      </c>
      <c r="M20" t="s">
        <v>555</v>
      </c>
      <c r="O20" t="s">
        <v>283</v>
      </c>
      <c r="P20" t="s">
        <v>337</v>
      </c>
    </row>
    <row r="21" spans="1:16" x14ac:dyDescent="0.3">
      <c r="A21" t="s">
        <v>146</v>
      </c>
      <c r="B21" t="s">
        <v>188</v>
      </c>
      <c r="E21" t="s">
        <v>106</v>
      </c>
      <c r="F21" t="s">
        <v>4</v>
      </c>
      <c r="G21">
        <v>2015</v>
      </c>
      <c r="H21" t="s">
        <v>10</v>
      </c>
      <c r="I21" t="s">
        <v>579</v>
      </c>
      <c r="J21" t="s">
        <v>577</v>
      </c>
      <c r="K21" t="s">
        <v>578</v>
      </c>
      <c r="L21" t="s">
        <v>554</v>
      </c>
      <c r="M21" t="s">
        <v>555</v>
      </c>
      <c r="O21" t="s">
        <v>283</v>
      </c>
      <c r="P21" t="s">
        <v>337</v>
      </c>
    </row>
    <row r="22" spans="1:16" x14ac:dyDescent="0.3">
      <c r="A22" t="s">
        <v>146</v>
      </c>
      <c r="B22" t="s">
        <v>186</v>
      </c>
      <c r="E22" t="s">
        <v>106</v>
      </c>
      <c r="F22" t="s">
        <v>4</v>
      </c>
      <c r="G22">
        <v>2019</v>
      </c>
      <c r="H22" t="s">
        <v>10</v>
      </c>
      <c r="I22" t="s">
        <v>580</v>
      </c>
      <c r="J22" t="s">
        <v>581</v>
      </c>
      <c r="K22" t="s">
        <v>578</v>
      </c>
      <c r="L22" t="s">
        <v>554</v>
      </c>
      <c r="M22" t="s">
        <v>555</v>
      </c>
      <c r="O22" t="s">
        <v>283</v>
      </c>
      <c r="P22" t="s">
        <v>337</v>
      </c>
    </row>
    <row r="23" spans="1:16" x14ac:dyDescent="0.3">
      <c r="A23" t="s">
        <v>146</v>
      </c>
      <c r="B23" t="s">
        <v>188</v>
      </c>
      <c r="E23" t="s">
        <v>106</v>
      </c>
      <c r="F23" t="s">
        <v>4</v>
      </c>
      <c r="G23">
        <v>2019</v>
      </c>
      <c r="H23" t="s">
        <v>10</v>
      </c>
      <c r="I23" t="s">
        <v>582</v>
      </c>
      <c r="J23" t="s">
        <v>581</v>
      </c>
      <c r="K23" t="s">
        <v>578</v>
      </c>
      <c r="L23" t="s">
        <v>554</v>
      </c>
      <c r="M23" t="s">
        <v>555</v>
      </c>
      <c r="O23" t="s">
        <v>283</v>
      </c>
      <c r="P23" t="s">
        <v>337</v>
      </c>
    </row>
    <row r="24" spans="1:16" x14ac:dyDescent="0.3">
      <c r="A24" t="s">
        <v>146</v>
      </c>
      <c r="B24" t="s">
        <v>186</v>
      </c>
      <c r="E24" t="s">
        <v>106</v>
      </c>
      <c r="F24" t="s">
        <v>4</v>
      </c>
      <c r="G24">
        <v>2023</v>
      </c>
      <c r="H24" t="s">
        <v>10</v>
      </c>
      <c r="I24" t="s">
        <v>583</v>
      </c>
      <c r="J24" t="s">
        <v>581</v>
      </c>
      <c r="K24" t="s">
        <v>578</v>
      </c>
      <c r="L24" t="s">
        <v>554</v>
      </c>
      <c r="M24" t="s">
        <v>555</v>
      </c>
      <c r="O24" t="s">
        <v>283</v>
      </c>
      <c r="P24" t="s">
        <v>337</v>
      </c>
    </row>
    <row r="25" spans="1:16" x14ac:dyDescent="0.3">
      <c r="A25" t="s">
        <v>146</v>
      </c>
      <c r="B25" t="s">
        <v>188</v>
      </c>
      <c r="E25" t="s">
        <v>106</v>
      </c>
      <c r="F25" t="s">
        <v>4</v>
      </c>
      <c r="G25">
        <v>2023</v>
      </c>
      <c r="H25" t="s">
        <v>10</v>
      </c>
      <c r="I25" t="s">
        <v>584</v>
      </c>
      <c r="J25" t="s">
        <v>581</v>
      </c>
      <c r="K25" t="s">
        <v>578</v>
      </c>
      <c r="L25" t="s">
        <v>554</v>
      </c>
      <c r="M25" t="s">
        <v>555</v>
      </c>
      <c r="O25" t="s">
        <v>283</v>
      </c>
      <c r="P25" t="s">
        <v>337</v>
      </c>
    </row>
    <row r="26" spans="1:16" x14ac:dyDescent="0.3">
      <c r="A26" t="s">
        <v>147</v>
      </c>
      <c r="B26" t="s">
        <v>188</v>
      </c>
      <c r="E26" t="s">
        <v>106</v>
      </c>
      <c r="F26" t="s">
        <v>4</v>
      </c>
      <c r="G26">
        <v>2015</v>
      </c>
      <c r="H26" t="s">
        <v>10</v>
      </c>
      <c r="I26" t="s">
        <v>585</v>
      </c>
      <c r="J26" t="s">
        <v>586</v>
      </c>
      <c r="K26" t="s">
        <v>271</v>
      </c>
      <c r="L26" t="s">
        <v>587</v>
      </c>
      <c r="M26" t="s">
        <v>555</v>
      </c>
      <c r="O26" t="s">
        <v>280</v>
      </c>
      <c r="P26" t="s">
        <v>337</v>
      </c>
    </row>
    <row r="27" spans="1:16" x14ac:dyDescent="0.3">
      <c r="A27" t="s">
        <v>147</v>
      </c>
      <c r="B27" t="s">
        <v>188</v>
      </c>
      <c r="E27" t="s">
        <v>106</v>
      </c>
      <c r="F27" t="s">
        <v>4</v>
      </c>
      <c r="G27">
        <v>2019</v>
      </c>
      <c r="H27" t="s">
        <v>10</v>
      </c>
      <c r="I27" t="s">
        <v>588</v>
      </c>
      <c r="J27" t="s">
        <v>586</v>
      </c>
      <c r="K27" t="s">
        <v>271</v>
      </c>
      <c r="L27" t="s">
        <v>587</v>
      </c>
      <c r="M27" t="s">
        <v>555</v>
      </c>
      <c r="O27" t="s">
        <v>280</v>
      </c>
      <c r="P27" t="s">
        <v>337</v>
      </c>
    </row>
    <row r="28" spans="1:16" x14ac:dyDescent="0.3">
      <c r="A28" t="s">
        <v>147</v>
      </c>
      <c r="B28" t="s">
        <v>188</v>
      </c>
      <c r="E28" t="s">
        <v>106</v>
      </c>
      <c r="F28" t="s">
        <v>4</v>
      </c>
      <c r="G28">
        <v>2023</v>
      </c>
      <c r="H28" t="s">
        <v>10</v>
      </c>
      <c r="I28" t="s">
        <v>589</v>
      </c>
      <c r="J28" t="s">
        <v>586</v>
      </c>
      <c r="K28" t="s">
        <v>271</v>
      </c>
      <c r="L28" t="s">
        <v>587</v>
      </c>
      <c r="M28" t="s">
        <v>555</v>
      </c>
      <c r="O28" t="s">
        <v>280</v>
      </c>
      <c r="P28" t="s">
        <v>337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9"/>
  <sheetViews>
    <sheetView workbookViewId="0"/>
  </sheetViews>
  <sheetFormatPr baseColWidth="10" defaultColWidth="8.88671875" defaultRowHeight="14.4" x14ac:dyDescent="0.3"/>
  <cols>
    <col min="1" max="1" width="46" customWidth="1"/>
    <col min="2" max="8" width="13" customWidth="1"/>
  </cols>
  <sheetData>
    <row r="1" spans="1:6" ht="18" x14ac:dyDescent="0.35">
      <c r="A1" s="1" t="s">
        <v>590</v>
      </c>
    </row>
    <row r="3" spans="1:6" x14ac:dyDescent="0.3">
      <c r="A3" t="s">
        <v>13</v>
      </c>
      <c r="B3" t="s">
        <v>104</v>
      </c>
      <c r="C3" t="s">
        <v>186</v>
      </c>
      <c r="D3" t="s">
        <v>188</v>
      </c>
      <c r="E3" t="s">
        <v>189</v>
      </c>
      <c r="F3" t="s">
        <v>591</v>
      </c>
    </row>
    <row r="4" spans="1:6" x14ac:dyDescent="0.3">
      <c r="A4" t="s">
        <v>143</v>
      </c>
      <c r="B4">
        <v>2015</v>
      </c>
      <c r="C4">
        <v>94.6</v>
      </c>
      <c r="D4">
        <v>37.35</v>
      </c>
      <c r="E4">
        <v>23.75</v>
      </c>
      <c r="F4" t="s">
        <v>592</v>
      </c>
    </row>
    <row r="5" spans="1:6" x14ac:dyDescent="0.3">
      <c r="A5" t="s">
        <v>143</v>
      </c>
      <c r="B5">
        <v>2019</v>
      </c>
      <c r="C5">
        <v>70.19</v>
      </c>
      <c r="D5">
        <v>46.145000000000003</v>
      </c>
      <c r="E5">
        <v>13.423999999999999</v>
      </c>
      <c r="F5" t="s">
        <v>593</v>
      </c>
    </row>
    <row r="6" spans="1:6" x14ac:dyDescent="0.3">
      <c r="A6" t="s">
        <v>143</v>
      </c>
      <c r="B6">
        <v>2023</v>
      </c>
      <c r="C6">
        <v>70.19</v>
      </c>
      <c r="D6">
        <v>46.145000000000003</v>
      </c>
      <c r="E6">
        <v>13.423999999999999</v>
      </c>
      <c r="F6" t="s">
        <v>593</v>
      </c>
    </row>
    <row r="7" spans="1:6" x14ac:dyDescent="0.3">
      <c r="A7" t="s">
        <v>145</v>
      </c>
      <c r="B7">
        <v>2015</v>
      </c>
      <c r="C7">
        <v>7.75</v>
      </c>
      <c r="D7">
        <v>10.6</v>
      </c>
      <c r="E7">
        <v>3.65</v>
      </c>
      <c r="F7" t="s">
        <v>592</v>
      </c>
    </row>
    <row r="8" spans="1:6" x14ac:dyDescent="0.3">
      <c r="A8" t="s">
        <v>145</v>
      </c>
      <c r="B8">
        <v>2019</v>
      </c>
      <c r="C8">
        <v>4.9400000000000004</v>
      </c>
      <c r="D8">
        <v>13</v>
      </c>
      <c r="E8">
        <v>4.16</v>
      </c>
      <c r="F8" t="s">
        <v>593</v>
      </c>
    </row>
    <row r="9" spans="1:6" x14ac:dyDescent="0.3">
      <c r="A9" t="s">
        <v>145</v>
      </c>
      <c r="B9">
        <v>2023</v>
      </c>
      <c r="C9">
        <v>4.9400000000000004</v>
      </c>
      <c r="D9">
        <v>13</v>
      </c>
      <c r="E9">
        <v>4.16</v>
      </c>
      <c r="F9" t="s">
        <v>593</v>
      </c>
    </row>
    <row r="10" spans="1:6" x14ac:dyDescent="0.3">
      <c r="A10" t="s">
        <v>146</v>
      </c>
      <c r="B10">
        <v>2015</v>
      </c>
      <c r="C10">
        <v>60</v>
      </c>
      <c r="D10">
        <v>40</v>
      </c>
      <c r="E10" t="s">
        <v>594</v>
      </c>
      <c r="F10" t="s">
        <v>595</v>
      </c>
    </row>
    <row r="11" spans="1:6" x14ac:dyDescent="0.3">
      <c r="A11" t="s">
        <v>146</v>
      </c>
      <c r="B11">
        <v>2019</v>
      </c>
      <c r="C11">
        <v>60</v>
      </c>
      <c r="D11">
        <v>40</v>
      </c>
      <c r="E11" t="s">
        <v>594</v>
      </c>
      <c r="F11" t="s">
        <v>595</v>
      </c>
    </row>
    <row r="12" spans="1:6" x14ac:dyDescent="0.3">
      <c r="A12" t="s">
        <v>146</v>
      </c>
      <c r="B12">
        <v>2023</v>
      </c>
      <c r="C12">
        <v>60</v>
      </c>
      <c r="D12">
        <v>40</v>
      </c>
      <c r="E12" t="s">
        <v>594</v>
      </c>
      <c r="F12" t="s">
        <v>595</v>
      </c>
    </row>
    <row r="14" spans="1:6" ht="57.6" x14ac:dyDescent="0.3">
      <c r="A14" s="4" t="s">
        <v>596</v>
      </c>
    </row>
    <row r="15" spans="1:6" ht="43.2" x14ac:dyDescent="0.3">
      <c r="A15" s="4" t="s">
        <v>597</v>
      </c>
    </row>
    <row r="16" spans="1:6" ht="43.2" x14ac:dyDescent="0.3">
      <c r="A16" s="4" t="s">
        <v>598</v>
      </c>
    </row>
    <row r="17" spans="1:1" ht="43.2" x14ac:dyDescent="0.3">
      <c r="A17" s="4" t="s">
        <v>599</v>
      </c>
    </row>
    <row r="18" spans="1:1" ht="43.2" x14ac:dyDescent="0.3">
      <c r="A18" s="4" t="s">
        <v>600</v>
      </c>
    </row>
    <row r="19" spans="1:1" ht="28.8" x14ac:dyDescent="0.3">
      <c r="A19" s="4" t="s">
        <v>601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/>
  </sheetViews>
  <sheetFormatPr baseColWidth="10" defaultColWidth="8.88671875" defaultRowHeight="14.4" x14ac:dyDescent="0.3"/>
  <cols>
    <col min="1" max="1" width="6" customWidth="1"/>
    <col min="2" max="2" width="44" customWidth="1"/>
  </cols>
  <sheetData>
    <row r="1" spans="1:2" ht="18" x14ac:dyDescent="0.35">
      <c r="A1" s="1" t="s">
        <v>25</v>
      </c>
    </row>
    <row r="3" spans="1:2" x14ac:dyDescent="0.3">
      <c r="A3" t="s">
        <v>26</v>
      </c>
    </row>
    <row r="5" spans="1:2" x14ac:dyDescent="0.3">
      <c r="A5" t="s">
        <v>27</v>
      </c>
      <c r="B5" t="s">
        <v>28</v>
      </c>
    </row>
    <row r="6" spans="1:2" x14ac:dyDescent="0.3">
      <c r="A6" t="s">
        <v>29</v>
      </c>
      <c r="B6" t="s">
        <v>30</v>
      </c>
    </row>
    <row r="7" spans="1:2" x14ac:dyDescent="0.3">
      <c r="A7" t="s">
        <v>31</v>
      </c>
      <c r="B7" t="s">
        <v>32</v>
      </c>
    </row>
    <row r="8" spans="1:2" x14ac:dyDescent="0.3">
      <c r="A8" t="s">
        <v>33</v>
      </c>
      <c r="B8" t="s">
        <v>34</v>
      </c>
    </row>
    <row r="9" spans="1:2" x14ac:dyDescent="0.3">
      <c r="A9" t="s">
        <v>35</v>
      </c>
      <c r="B9" t="s">
        <v>36</v>
      </c>
    </row>
    <row r="10" spans="1:2" x14ac:dyDescent="0.3">
      <c r="A10" t="s">
        <v>37</v>
      </c>
      <c r="B10" t="s">
        <v>38</v>
      </c>
    </row>
    <row r="11" spans="1:2" x14ac:dyDescent="0.3">
      <c r="A11" t="s">
        <v>39</v>
      </c>
      <c r="B11" t="s">
        <v>40</v>
      </c>
    </row>
    <row r="12" spans="1:2" x14ac:dyDescent="0.3">
      <c r="A12" t="s">
        <v>41</v>
      </c>
      <c r="B12" t="s">
        <v>42</v>
      </c>
    </row>
    <row r="13" spans="1:2" x14ac:dyDescent="0.3">
      <c r="A13" t="s">
        <v>43</v>
      </c>
      <c r="B13" t="s">
        <v>44</v>
      </c>
    </row>
    <row r="14" spans="1:2" x14ac:dyDescent="0.3">
      <c r="A14" t="s">
        <v>45</v>
      </c>
      <c r="B14" t="s">
        <v>46</v>
      </c>
    </row>
    <row r="15" spans="1:2" x14ac:dyDescent="0.3">
      <c r="A15" t="s">
        <v>47</v>
      </c>
      <c r="B15" t="s">
        <v>48</v>
      </c>
    </row>
    <row r="16" spans="1:2" x14ac:dyDescent="0.3">
      <c r="A16" t="s">
        <v>49</v>
      </c>
      <c r="B16" t="s">
        <v>50</v>
      </c>
    </row>
    <row r="17" spans="1:2" x14ac:dyDescent="0.3">
      <c r="A17" t="s">
        <v>51</v>
      </c>
      <c r="B17" t="s">
        <v>52</v>
      </c>
    </row>
    <row r="18" spans="1:2" x14ac:dyDescent="0.3">
      <c r="A18" t="s">
        <v>53</v>
      </c>
      <c r="B18" t="s">
        <v>54</v>
      </c>
    </row>
    <row r="19" spans="1:2" x14ac:dyDescent="0.3">
      <c r="A19" t="s">
        <v>55</v>
      </c>
      <c r="B19" t="s">
        <v>56</v>
      </c>
    </row>
    <row r="20" spans="1:2" x14ac:dyDescent="0.3">
      <c r="A20" t="s">
        <v>57</v>
      </c>
      <c r="B20" t="s">
        <v>58</v>
      </c>
    </row>
    <row r="21" spans="1:2" x14ac:dyDescent="0.3">
      <c r="A21" t="s">
        <v>59</v>
      </c>
      <c r="B21" t="s">
        <v>60</v>
      </c>
    </row>
    <row r="22" spans="1:2" x14ac:dyDescent="0.3">
      <c r="A22" t="s">
        <v>61</v>
      </c>
      <c r="B22" t="s">
        <v>62</v>
      </c>
    </row>
    <row r="23" spans="1:2" x14ac:dyDescent="0.3">
      <c r="A23" t="s">
        <v>63</v>
      </c>
      <c r="B23" t="s">
        <v>64</v>
      </c>
    </row>
    <row r="24" spans="1:2" x14ac:dyDescent="0.3">
      <c r="A24" t="s">
        <v>65</v>
      </c>
      <c r="B24" t="s">
        <v>66</v>
      </c>
    </row>
    <row r="25" spans="1:2" x14ac:dyDescent="0.3">
      <c r="A25" t="s">
        <v>67</v>
      </c>
      <c r="B25" t="s">
        <v>68</v>
      </c>
    </row>
    <row r="26" spans="1:2" x14ac:dyDescent="0.3">
      <c r="A26" t="s">
        <v>69</v>
      </c>
      <c r="B26" t="s">
        <v>70</v>
      </c>
    </row>
    <row r="27" spans="1:2" x14ac:dyDescent="0.3">
      <c r="A27" t="s">
        <v>71</v>
      </c>
      <c r="B27" t="s">
        <v>72</v>
      </c>
    </row>
    <row r="28" spans="1:2" x14ac:dyDescent="0.3">
      <c r="A28" t="s">
        <v>73</v>
      </c>
      <c r="B28" t="s">
        <v>74</v>
      </c>
    </row>
    <row r="29" spans="1:2" x14ac:dyDescent="0.3">
      <c r="A29" t="s">
        <v>75</v>
      </c>
      <c r="B29" t="s">
        <v>76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0"/>
  <sheetViews>
    <sheetView workbookViewId="0"/>
  </sheetViews>
  <sheetFormatPr baseColWidth="10" defaultColWidth="8.88671875" defaultRowHeight="14.4" x14ac:dyDescent="0.3"/>
  <cols>
    <col min="1" max="1" width="46" customWidth="1"/>
    <col min="2" max="8" width="13" customWidth="1"/>
  </cols>
  <sheetData>
    <row r="1" spans="1:6" ht="18" x14ac:dyDescent="0.35">
      <c r="A1" s="1" t="s">
        <v>602</v>
      </c>
    </row>
    <row r="3" spans="1:6" x14ac:dyDescent="0.3">
      <c r="A3" t="s">
        <v>603</v>
      </c>
    </row>
    <row r="4" spans="1:6" x14ac:dyDescent="0.3">
      <c r="A4" t="s">
        <v>604</v>
      </c>
      <c r="B4" t="s">
        <v>186</v>
      </c>
      <c r="C4" t="s">
        <v>189</v>
      </c>
      <c r="D4" t="s">
        <v>605</v>
      </c>
      <c r="E4" t="s">
        <v>606</v>
      </c>
      <c r="F4" t="s">
        <v>294</v>
      </c>
    </row>
    <row r="5" spans="1:6" x14ac:dyDescent="0.3">
      <c r="A5" t="s">
        <v>607</v>
      </c>
      <c r="B5">
        <v>24700</v>
      </c>
      <c r="C5">
        <v>1450</v>
      </c>
      <c r="D5">
        <v>18800</v>
      </c>
      <c r="E5">
        <v>3450</v>
      </c>
      <c r="F5">
        <v>48400</v>
      </c>
    </row>
    <row r="6" spans="1:6" x14ac:dyDescent="0.3">
      <c r="A6" t="s">
        <v>608</v>
      </c>
      <c r="B6">
        <v>6800</v>
      </c>
      <c r="C6">
        <v>300</v>
      </c>
      <c r="D6">
        <v>4550</v>
      </c>
      <c r="E6">
        <v>50</v>
      </c>
      <c r="F6">
        <v>11700</v>
      </c>
    </row>
    <row r="7" spans="1:6" x14ac:dyDescent="0.3">
      <c r="A7" t="s">
        <v>609</v>
      </c>
      <c r="B7">
        <v>1100</v>
      </c>
      <c r="C7">
        <v>100</v>
      </c>
      <c r="D7">
        <v>4900</v>
      </c>
      <c r="E7">
        <v>0</v>
      </c>
      <c r="F7">
        <v>6100</v>
      </c>
    </row>
    <row r="8" spans="1:6" x14ac:dyDescent="0.3">
      <c r="A8" t="s">
        <v>610</v>
      </c>
      <c r="B8">
        <v>3700</v>
      </c>
      <c r="C8">
        <v>1350</v>
      </c>
      <c r="D8">
        <v>4650</v>
      </c>
      <c r="E8">
        <v>3300</v>
      </c>
      <c r="F8">
        <v>13000</v>
      </c>
    </row>
    <row r="9" spans="1:6" x14ac:dyDescent="0.3">
      <c r="A9" t="s">
        <v>611</v>
      </c>
      <c r="B9">
        <v>0</v>
      </c>
      <c r="C9">
        <v>50</v>
      </c>
      <c r="D9">
        <v>1250</v>
      </c>
      <c r="E9">
        <v>0</v>
      </c>
      <c r="F9">
        <v>1300</v>
      </c>
    </row>
    <row r="10" spans="1:6" x14ac:dyDescent="0.3">
      <c r="A10" t="s">
        <v>612</v>
      </c>
      <c r="B10">
        <v>62000</v>
      </c>
      <c r="C10">
        <v>21900</v>
      </c>
      <c r="D10">
        <v>9100</v>
      </c>
      <c r="E10">
        <v>1000</v>
      </c>
      <c r="F10">
        <v>94000</v>
      </c>
    </row>
    <row r="11" spans="1:6" x14ac:dyDescent="0.3">
      <c r="A11" t="s">
        <v>613</v>
      </c>
      <c r="B11">
        <v>4050</v>
      </c>
      <c r="C11">
        <v>2250</v>
      </c>
      <c r="D11">
        <v>4700</v>
      </c>
      <c r="E11">
        <v>0</v>
      </c>
      <c r="F11">
        <v>11000</v>
      </c>
    </row>
    <row r="12" spans="1:6" x14ac:dyDescent="0.3">
      <c r="A12" t="s">
        <v>614</v>
      </c>
      <c r="B12">
        <v>102350</v>
      </c>
      <c r="C12">
        <v>27400</v>
      </c>
      <c r="D12">
        <v>47950</v>
      </c>
      <c r="E12">
        <v>7800</v>
      </c>
      <c r="F12">
        <v>185500</v>
      </c>
    </row>
    <row r="14" spans="1:6" x14ac:dyDescent="0.3">
      <c r="A14" t="s">
        <v>615</v>
      </c>
      <c r="B14" t="s">
        <v>616</v>
      </c>
      <c r="C14" t="s">
        <v>617</v>
      </c>
    </row>
    <row r="15" spans="1:6" x14ac:dyDescent="0.3">
      <c r="A15" t="s">
        <v>618</v>
      </c>
      <c r="B15" t="s">
        <v>619</v>
      </c>
      <c r="C15" t="s">
        <v>620</v>
      </c>
    </row>
    <row r="16" spans="1:6" x14ac:dyDescent="0.3">
      <c r="A16" t="s">
        <v>621</v>
      </c>
      <c r="B16" t="s">
        <v>622</v>
      </c>
      <c r="C16" t="s">
        <v>623</v>
      </c>
    </row>
    <row r="17" spans="1:3" x14ac:dyDescent="0.3">
      <c r="A17" t="s">
        <v>624</v>
      </c>
      <c r="B17" t="s">
        <v>625</v>
      </c>
      <c r="C17" t="s">
        <v>626</v>
      </c>
    </row>
    <row r="18" spans="1:3" x14ac:dyDescent="0.3">
      <c r="A18" t="s">
        <v>627</v>
      </c>
      <c r="B18" t="s">
        <v>628</v>
      </c>
      <c r="C18" t="s">
        <v>628</v>
      </c>
    </row>
    <row r="19" spans="1:3" x14ac:dyDescent="0.3">
      <c r="A19" t="s">
        <v>606</v>
      </c>
      <c r="B19" t="s">
        <v>629</v>
      </c>
      <c r="C19" t="s">
        <v>630</v>
      </c>
    </row>
    <row r="21" spans="1:3" x14ac:dyDescent="0.3">
      <c r="A21" t="s">
        <v>631</v>
      </c>
      <c r="B21" t="s">
        <v>632</v>
      </c>
    </row>
    <row r="22" spans="1:3" x14ac:dyDescent="0.3">
      <c r="A22" t="s">
        <v>186</v>
      </c>
      <c r="B22" t="s">
        <v>633</v>
      </c>
    </row>
    <row r="23" spans="1:3" x14ac:dyDescent="0.3">
      <c r="A23" t="s">
        <v>634</v>
      </c>
      <c r="B23" t="s">
        <v>635</v>
      </c>
    </row>
    <row r="24" spans="1:3" x14ac:dyDescent="0.3">
      <c r="A24" t="s">
        <v>636</v>
      </c>
      <c r="B24" t="s">
        <v>626</v>
      </c>
    </row>
    <row r="26" spans="1:3" ht="43.2" x14ac:dyDescent="0.3">
      <c r="A26" s="4" t="s">
        <v>637</v>
      </c>
    </row>
    <row r="27" spans="1:3" ht="43.2" x14ac:dyDescent="0.3">
      <c r="A27" s="4" t="s">
        <v>638</v>
      </c>
    </row>
    <row r="28" spans="1:3" ht="43.2" x14ac:dyDescent="0.3">
      <c r="A28" s="4" t="s">
        <v>639</v>
      </c>
    </row>
    <row r="30" spans="1:3" x14ac:dyDescent="0.3">
      <c r="A30" t="s">
        <v>640</v>
      </c>
    </row>
  </sheetData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31"/>
  <sheetViews>
    <sheetView workbookViewId="0"/>
  </sheetViews>
  <sheetFormatPr baseColWidth="10" defaultColWidth="8.88671875" defaultRowHeight="14.4" x14ac:dyDescent="0.3"/>
  <sheetData>
    <row r="1" spans="1:21" ht="28.05" customHeight="1" x14ac:dyDescent="0.3">
      <c r="A1" s="3" t="s">
        <v>316</v>
      </c>
      <c r="B1" s="3" t="s">
        <v>203</v>
      </c>
      <c r="C1" s="3" t="s">
        <v>204</v>
      </c>
      <c r="D1" s="3" t="s">
        <v>317</v>
      </c>
      <c r="E1" s="3" t="s">
        <v>318</v>
      </c>
      <c r="F1" s="3" t="s">
        <v>319</v>
      </c>
      <c r="G1" s="3" t="s">
        <v>11</v>
      </c>
      <c r="H1" s="3" t="s">
        <v>3</v>
      </c>
      <c r="I1" s="3" t="s">
        <v>104</v>
      </c>
      <c r="J1" s="3" t="s">
        <v>103</v>
      </c>
      <c r="K1" s="3" t="s">
        <v>207</v>
      </c>
      <c r="L1" s="3" t="s">
        <v>208</v>
      </c>
      <c r="M1" s="3" t="s">
        <v>117</v>
      </c>
      <c r="N1" s="3" t="s">
        <v>209</v>
      </c>
      <c r="O1" s="3" t="s">
        <v>107</v>
      </c>
      <c r="P1" s="3" t="s">
        <v>210</v>
      </c>
      <c r="Q1" s="3" t="s">
        <v>111</v>
      </c>
      <c r="R1" s="3" t="s">
        <v>114</v>
      </c>
      <c r="S1" s="3" t="s">
        <v>211</v>
      </c>
      <c r="T1" s="3" t="s">
        <v>212</v>
      </c>
      <c r="U1" s="3" t="s">
        <v>213</v>
      </c>
    </row>
    <row r="2" spans="1:21" x14ac:dyDescent="0.3">
      <c r="A2">
        <v>22</v>
      </c>
      <c r="B2" t="s">
        <v>143</v>
      </c>
      <c r="C2" t="s">
        <v>188</v>
      </c>
      <c r="D2">
        <v>94.6</v>
      </c>
      <c r="G2" t="s">
        <v>106</v>
      </c>
      <c r="H2" t="s">
        <v>4</v>
      </c>
      <c r="I2" t="s">
        <v>257</v>
      </c>
      <c r="J2" t="s">
        <v>10</v>
      </c>
      <c r="K2" t="s">
        <v>641</v>
      </c>
      <c r="L2" t="s">
        <v>552</v>
      </c>
      <c r="N2" t="s">
        <v>554</v>
      </c>
    </row>
    <row r="3" spans="1:21" x14ac:dyDescent="0.3">
      <c r="A3">
        <v>22</v>
      </c>
      <c r="B3" t="s">
        <v>143</v>
      </c>
      <c r="C3" t="s">
        <v>186</v>
      </c>
      <c r="D3">
        <v>-37.35</v>
      </c>
      <c r="G3" t="s">
        <v>106</v>
      </c>
      <c r="H3" t="s">
        <v>4</v>
      </c>
      <c r="I3" t="s">
        <v>257</v>
      </c>
      <c r="J3" t="s">
        <v>10</v>
      </c>
      <c r="K3" t="s">
        <v>641</v>
      </c>
      <c r="L3" t="s">
        <v>552</v>
      </c>
      <c r="N3" t="s">
        <v>554</v>
      </c>
    </row>
    <row r="4" spans="1:21" x14ac:dyDescent="0.3">
      <c r="A4">
        <v>23</v>
      </c>
      <c r="B4" t="s">
        <v>143</v>
      </c>
      <c r="C4" t="s">
        <v>189</v>
      </c>
      <c r="D4">
        <v>94.6</v>
      </c>
      <c r="G4" t="s">
        <v>106</v>
      </c>
      <c r="H4" t="s">
        <v>4</v>
      </c>
      <c r="I4" t="s">
        <v>257</v>
      </c>
      <c r="J4" t="s">
        <v>10</v>
      </c>
      <c r="K4" t="s">
        <v>642</v>
      </c>
      <c r="L4" t="s">
        <v>552</v>
      </c>
      <c r="N4" t="s">
        <v>554</v>
      </c>
    </row>
    <row r="5" spans="1:21" x14ac:dyDescent="0.3">
      <c r="A5">
        <v>23</v>
      </c>
      <c r="B5" t="s">
        <v>143</v>
      </c>
      <c r="C5" t="s">
        <v>186</v>
      </c>
      <c r="D5">
        <v>-23.75</v>
      </c>
      <c r="G5" t="s">
        <v>106</v>
      </c>
      <c r="H5" t="s">
        <v>4</v>
      </c>
      <c r="I5" t="s">
        <v>257</v>
      </c>
      <c r="J5" t="s">
        <v>10</v>
      </c>
      <c r="K5" t="s">
        <v>642</v>
      </c>
      <c r="L5" t="s">
        <v>552</v>
      </c>
      <c r="N5" t="s">
        <v>554</v>
      </c>
    </row>
    <row r="6" spans="1:21" x14ac:dyDescent="0.3">
      <c r="A6">
        <v>24</v>
      </c>
      <c r="B6" t="s">
        <v>143</v>
      </c>
      <c r="C6" t="s">
        <v>188</v>
      </c>
      <c r="D6">
        <v>70.19</v>
      </c>
      <c r="G6" t="s">
        <v>106</v>
      </c>
      <c r="H6" t="s">
        <v>4</v>
      </c>
      <c r="I6" t="s">
        <v>258</v>
      </c>
      <c r="J6" t="s">
        <v>10</v>
      </c>
      <c r="K6" t="s">
        <v>643</v>
      </c>
      <c r="L6" t="s">
        <v>559</v>
      </c>
      <c r="N6" t="s">
        <v>554</v>
      </c>
    </row>
    <row r="7" spans="1:21" x14ac:dyDescent="0.3">
      <c r="A7">
        <v>24</v>
      </c>
      <c r="B7" t="s">
        <v>143</v>
      </c>
      <c r="C7" t="s">
        <v>186</v>
      </c>
      <c r="D7">
        <v>-46.145000000000003</v>
      </c>
      <c r="G7" t="s">
        <v>106</v>
      </c>
      <c r="H7" t="s">
        <v>4</v>
      </c>
      <c r="I7" t="s">
        <v>258</v>
      </c>
      <c r="J7" t="s">
        <v>10</v>
      </c>
      <c r="K7" t="s">
        <v>643</v>
      </c>
      <c r="L7" t="s">
        <v>559</v>
      </c>
      <c r="N7" t="s">
        <v>554</v>
      </c>
    </row>
    <row r="8" spans="1:21" x14ac:dyDescent="0.3">
      <c r="A8">
        <v>25</v>
      </c>
      <c r="B8" t="s">
        <v>143</v>
      </c>
      <c r="C8" t="s">
        <v>189</v>
      </c>
      <c r="D8">
        <v>70.19</v>
      </c>
      <c r="G8" t="s">
        <v>106</v>
      </c>
      <c r="H8" t="s">
        <v>4</v>
      </c>
      <c r="I8" t="s">
        <v>258</v>
      </c>
      <c r="J8" t="s">
        <v>10</v>
      </c>
      <c r="K8" t="s">
        <v>644</v>
      </c>
      <c r="L8" t="s">
        <v>559</v>
      </c>
      <c r="N8" t="s">
        <v>554</v>
      </c>
    </row>
    <row r="9" spans="1:21" x14ac:dyDescent="0.3">
      <c r="A9">
        <v>25</v>
      </c>
      <c r="B9" t="s">
        <v>143</v>
      </c>
      <c r="C9" t="s">
        <v>186</v>
      </c>
      <c r="D9">
        <v>-13.423999999999999</v>
      </c>
      <c r="G9" t="s">
        <v>106</v>
      </c>
      <c r="H9" t="s">
        <v>4</v>
      </c>
      <c r="I9" t="s">
        <v>258</v>
      </c>
      <c r="J9" t="s">
        <v>10</v>
      </c>
      <c r="K9" t="s">
        <v>644</v>
      </c>
      <c r="L9" t="s">
        <v>559</v>
      </c>
      <c r="N9" t="s">
        <v>554</v>
      </c>
    </row>
    <row r="10" spans="1:21" x14ac:dyDescent="0.3">
      <c r="A10">
        <v>26</v>
      </c>
      <c r="B10" t="s">
        <v>143</v>
      </c>
      <c r="C10" t="s">
        <v>188</v>
      </c>
      <c r="D10">
        <v>70.19</v>
      </c>
      <c r="G10" t="s">
        <v>106</v>
      </c>
      <c r="H10" t="s">
        <v>4</v>
      </c>
      <c r="I10" t="s">
        <v>259</v>
      </c>
      <c r="J10" t="s">
        <v>10</v>
      </c>
      <c r="K10" t="s">
        <v>643</v>
      </c>
      <c r="L10" t="s">
        <v>559</v>
      </c>
      <c r="N10" t="s">
        <v>554</v>
      </c>
    </row>
    <row r="11" spans="1:21" x14ac:dyDescent="0.3">
      <c r="A11">
        <v>26</v>
      </c>
      <c r="B11" t="s">
        <v>143</v>
      </c>
      <c r="C11" t="s">
        <v>186</v>
      </c>
      <c r="D11">
        <v>-46.145000000000003</v>
      </c>
      <c r="G11" t="s">
        <v>106</v>
      </c>
      <c r="H11" t="s">
        <v>4</v>
      </c>
      <c r="I11" t="s">
        <v>259</v>
      </c>
      <c r="J11" t="s">
        <v>10</v>
      </c>
      <c r="K11" t="s">
        <v>643</v>
      </c>
      <c r="L11" t="s">
        <v>559</v>
      </c>
      <c r="N11" t="s">
        <v>554</v>
      </c>
    </row>
    <row r="12" spans="1:21" x14ac:dyDescent="0.3">
      <c r="A12">
        <v>27</v>
      </c>
      <c r="B12" t="s">
        <v>143</v>
      </c>
      <c r="C12" t="s">
        <v>189</v>
      </c>
      <c r="D12">
        <v>70.19</v>
      </c>
      <c r="G12" t="s">
        <v>106</v>
      </c>
      <c r="H12" t="s">
        <v>4</v>
      </c>
      <c r="I12" t="s">
        <v>259</v>
      </c>
      <c r="J12" t="s">
        <v>10</v>
      </c>
      <c r="K12" t="s">
        <v>644</v>
      </c>
      <c r="L12" t="s">
        <v>559</v>
      </c>
      <c r="N12" t="s">
        <v>554</v>
      </c>
    </row>
    <row r="13" spans="1:21" x14ac:dyDescent="0.3">
      <c r="A13">
        <v>27</v>
      </c>
      <c r="B13" t="s">
        <v>143</v>
      </c>
      <c r="C13" t="s">
        <v>186</v>
      </c>
      <c r="D13">
        <v>-13.423999999999999</v>
      </c>
      <c r="G13" t="s">
        <v>106</v>
      </c>
      <c r="H13" t="s">
        <v>4</v>
      </c>
      <c r="I13" t="s">
        <v>259</v>
      </c>
      <c r="J13" t="s">
        <v>10</v>
      </c>
      <c r="K13" t="s">
        <v>644</v>
      </c>
      <c r="L13" t="s">
        <v>559</v>
      </c>
      <c r="N13" t="s">
        <v>554</v>
      </c>
    </row>
    <row r="14" spans="1:21" x14ac:dyDescent="0.3">
      <c r="A14">
        <v>28</v>
      </c>
      <c r="B14" t="s">
        <v>145</v>
      </c>
      <c r="C14" t="s">
        <v>188</v>
      </c>
      <c r="D14">
        <v>7.75</v>
      </c>
      <c r="G14" t="s">
        <v>106</v>
      </c>
      <c r="H14" t="s">
        <v>4</v>
      </c>
      <c r="I14" t="s">
        <v>257</v>
      </c>
      <c r="J14" t="s">
        <v>10</v>
      </c>
      <c r="K14" t="s">
        <v>645</v>
      </c>
      <c r="L14" t="s">
        <v>566</v>
      </c>
      <c r="N14" t="s">
        <v>554</v>
      </c>
    </row>
    <row r="15" spans="1:21" x14ac:dyDescent="0.3">
      <c r="A15">
        <v>28</v>
      </c>
      <c r="B15" t="s">
        <v>145</v>
      </c>
      <c r="C15" t="s">
        <v>186</v>
      </c>
      <c r="D15">
        <v>-10.6</v>
      </c>
      <c r="G15" t="s">
        <v>106</v>
      </c>
      <c r="H15" t="s">
        <v>4</v>
      </c>
      <c r="I15" t="s">
        <v>257</v>
      </c>
      <c r="J15" t="s">
        <v>10</v>
      </c>
      <c r="K15" t="s">
        <v>645</v>
      </c>
      <c r="L15" t="s">
        <v>566</v>
      </c>
      <c r="N15" t="s">
        <v>554</v>
      </c>
    </row>
    <row r="16" spans="1:21" x14ac:dyDescent="0.3">
      <c r="A16">
        <v>29</v>
      </c>
      <c r="B16" t="s">
        <v>145</v>
      </c>
      <c r="C16" t="s">
        <v>189</v>
      </c>
      <c r="D16">
        <v>7.75</v>
      </c>
      <c r="G16" t="s">
        <v>106</v>
      </c>
      <c r="H16" t="s">
        <v>4</v>
      </c>
      <c r="I16" t="s">
        <v>257</v>
      </c>
      <c r="J16" t="s">
        <v>10</v>
      </c>
      <c r="K16" t="s">
        <v>646</v>
      </c>
      <c r="L16" t="s">
        <v>566</v>
      </c>
      <c r="N16" t="s">
        <v>554</v>
      </c>
    </row>
    <row r="17" spans="1:14" x14ac:dyDescent="0.3">
      <c r="A17">
        <v>29</v>
      </c>
      <c r="B17" t="s">
        <v>145</v>
      </c>
      <c r="C17" t="s">
        <v>186</v>
      </c>
      <c r="D17">
        <v>-3.65</v>
      </c>
      <c r="G17" t="s">
        <v>106</v>
      </c>
      <c r="H17" t="s">
        <v>4</v>
      </c>
      <c r="I17" t="s">
        <v>257</v>
      </c>
      <c r="J17" t="s">
        <v>10</v>
      </c>
      <c r="K17" t="s">
        <v>646</v>
      </c>
      <c r="L17" t="s">
        <v>566</v>
      </c>
      <c r="N17" t="s">
        <v>554</v>
      </c>
    </row>
    <row r="18" spans="1:14" x14ac:dyDescent="0.3">
      <c r="A18">
        <v>30</v>
      </c>
      <c r="B18" t="s">
        <v>145</v>
      </c>
      <c r="C18" t="s">
        <v>188</v>
      </c>
      <c r="D18">
        <v>4.9400000000000004</v>
      </c>
      <c r="G18" t="s">
        <v>106</v>
      </c>
      <c r="H18" t="s">
        <v>4</v>
      </c>
      <c r="I18" t="s">
        <v>258</v>
      </c>
      <c r="J18" t="s">
        <v>10</v>
      </c>
      <c r="K18" t="s">
        <v>647</v>
      </c>
      <c r="L18" t="s">
        <v>570</v>
      </c>
      <c r="N18" t="s">
        <v>554</v>
      </c>
    </row>
    <row r="19" spans="1:14" x14ac:dyDescent="0.3">
      <c r="A19">
        <v>30</v>
      </c>
      <c r="B19" t="s">
        <v>145</v>
      </c>
      <c r="C19" t="s">
        <v>186</v>
      </c>
      <c r="D19">
        <v>-13</v>
      </c>
      <c r="G19" t="s">
        <v>106</v>
      </c>
      <c r="H19" t="s">
        <v>4</v>
      </c>
      <c r="I19" t="s">
        <v>258</v>
      </c>
      <c r="J19" t="s">
        <v>10</v>
      </c>
      <c r="K19" t="s">
        <v>647</v>
      </c>
      <c r="L19" t="s">
        <v>570</v>
      </c>
      <c r="N19" t="s">
        <v>554</v>
      </c>
    </row>
    <row r="20" spans="1:14" x14ac:dyDescent="0.3">
      <c r="A20">
        <v>31</v>
      </c>
      <c r="B20" t="s">
        <v>145</v>
      </c>
      <c r="C20" t="s">
        <v>189</v>
      </c>
      <c r="D20">
        <v>4.9400000000000004</v>
      </c>
      <c r="G20" t="s">
        <v>106</v>
      </c>
      <c r="H20" t="s">
        <v>4</v>
      </c>
      <c r="I20" t="s">
        <v>258</v>
      </c>
      <c r="J20" t="s">
        <v>10</v>
      </c>
      <c r="K20" t="s">
        <v>648</v>
      </c>
      <c r="L20" t="s">
        <v>570</v>
      </c>
      <c r="N20" t="s">
        <v>554</v>
      </c>
    </row>
    <row r="21" spans="1:14" x14ac:dyDescent="0.3">
      <c r="A21">
        <v>31</v>
      </c>
      <c r="B21" t="s">
        <v>145</v>
      </c>
      <c r="C21" t="s">
        <v>186</v>
      </c>
      <c r="D21">
        <v>-4.16</v>
      </c>
      <c r="G21" t="s">
        <v>106</v>
      </c>
      <c r="H21" t="s">
        <v>4</v>
      </c>
      <c r="I21" t="s">
        <v>258</v>
      </c>
      <c r="J21" t="s">
        <v>10</v>
      </c>
      <c r="K21" t="s">
        <v>648</v>
      </c>
      <c r="L21" t="s">
        <v>570</v>
      </c>
      <c r="N21" t="s">
        <v>554</v>
      </c>
    </row>
    <row r="22" spans="1:14" x14ac:dyDescent="0.3">
      <c r="A22">
        <v>32</v>
      </c>
      <c r="B22" t="s">
        <v>145</v>
      </c>
      <c r="C22" t="s">
        <v>188</v>
      </c>
      <c r="D22">
        <v>4.9400000000000004</v>
      </c>
      <c r="G22" t="s">
        <v>106</v>
      </c>
      <c r="H22" t="s">
        <v>4</v>
      </c>
      <c r="I22" t="s">
        <v>259</v>
      </c>
      <c r="J22" t="s">
        <v>10</v>
      </c>
      <c r="K22" t="s">
        <v>647</v>
      </c>
      <c r="L22" t="s">
        <v>570</v>
      </c>
      <c r="N22" t="s">
        <v>554</v>
      </c>
    </row>
    <row r="23" spans="1:14" x14ac:dyDescent="0.3">
      <c r="A23">
        <v>32</v>
      </c>
      <c r="B23" t="s">
        <v>145</v>
      </c>
      <c r="C23" t="s">
        <v>186</v>
      </c>
      <c r="D23">
        <v>-13</v>
      </c>
      <c r="G23" t="s">
        <v>106</v>
      </c>
      <c r="H23" t="s">
        <v>4</v>
      </c>
      <c r="I23" t="s">
        <v>259</v>
      </c>
      <c r="J23" t="s">
        <v>10</v>
      </c>
      <c r="K23" t="s">
        <v>647</v>
      </c>
      <c r="L23" t="s">
        <v>570</v>
      </c>
      <c r="N23" t="s">
        <v>554</v>
      </c>
    </row>
    <row r="24" spans="1:14" x14ac:dyDescent="0.3">
      <c r="A24">
        <v>33</v>
      </c>
      <c r="B24" t="s">
        <v>145</v>
      </c>
      <c r="C24" t="s">
        <v>189</v>
      </c>
      <c r="D24">
        <v>4.9400000000000004</v>
      </c>
      <c r="G24" t="s">
        <v>106</v>
      </c>
      <c r="H24" t="s">
        <v>4</v>
      </c>
      <c r="I24" t="s">
        <v>259</v>
      </c>
      <c r="J24" t="s">
        <v>10</v>
      </c>
      <c r="K24" t="s">
        <v>648</v>
      </c>
      <c r="L24" t="s">
        <v>570</v>
      </c>
      <c r="N24" t="s">
        <v>554</v>
      </c>
    </row>
    <row r="25" spans="1:14" x14ac:dyDescent="0.3">
      <c r="A25">
        <v>33</v>
      </c>
      <c r="B25" t="s">
        <v>145</v>
      </c>
      <c r="C25" t="s">
        <v>186</v>
      </c>
      <c r="D25">
        <v>-4.16</v>
      </c>
      <c r="G25" t="s">
        <v>106</v>
      </c>
      <c r="H25" t="s">
        <v>4</v>
      </c>
      <c r="I25" t="s">
        <v>259</v>
      </c>
      <c r="J25" t="s">
        <v>10</v>
      </c>
      <c r="K25" t="s">
        <v>648</v>
      </c>
      <c r="L25" t="s">
        <v>570</v>
      </c>
      <c r="N25" t="s">
        <v>554</v>
      </c>
    </row>
    <row r="26" spans="1:14" x14ac:dyDescent="0.3">
      <c r="A26">
        <v>34</v>
      </c>
      <c r="B26" t="s">
        <v>146</v>
      </c>
      <c r="C26" t="s">
        <v>188</v>
      </c>
      <c r="D26">
        <v>60</v>
      </c>
      <c r="G26" t="s">
        <v>106</v>
      </c>
      <c r="H26" t="s">
        <v>4</v>
      </c>
      <c r="I26" t="s">
        <v>257</v>
      </c>
      <c r="J26" t="s">
        <v>10</v>
      </c>
      <c r="K26" t="s">
        <v>649</v>
      </c>
      <c r="L26" t="s">
        <v>577</v>
      </c>
      <c r="N26" t="s">
        <v>554</v>
      </c>
    </row>
    <row r="27" spans="1:14" x14ac:dyDescent="0.3">
      <c r="A27">
        <v>34</v>
      </c>
      <c r="B27" t="s">
        <v>146</v>
      </c>
      <c r="C27" t="s">
        <v>186</v>
      </c>
      <c r="D27">
        <v>-40</v>
      </c>
      <c r="G27" t="s">
        <v>106</v>
      </c>
      <c r="H27" t="s">
        <v>4</v>
      </c>
      <c r="I27" t="s">
        <v>257</v>
      </c>
      <c r="J27" t="s">
        <v>10</v>
      </c>
      <c r="K27" t="s">
        <v>649</v>
      </c>
      <c r="L27" t="s">
        <v>577</v>
      </c>
      <c r="N27" t="s">
        <v>554</v>
      </c>
    </row>
    <row r="28" spans="1:14" x14ac:dyDescent="0.3">
      <c r="A28">
        <v>35</v>
      </c>
      <c r="B28" t="s">
        <v>146</v>
      </c>
      <c r="C28" t="s">
        <v>188</v>
      </c>
      <c r="D28">
        <v>60</v>
      </c>
      <c r="G28" t="s">
        <v>106</v>
      </c>
      <c r="H28" t="s">
        <v>4</v>
      </c>
      <c r="I28" t="s">
        <v>258</v>
      </c>
      <c r="J28" t="s">
        <v>10</v>
      </c>
      <c r="K28" t="s">
        <v>650</v>
      </c>
      <c r="L28" t="s">
        <v>581</v>
      </c>
      <c r="N28" t="s">
        <v>554</v>
      </c>
    </row>
    <row r="29" spans="1:14" x14ac:dyDescent="0.3">
      <c r="A29">
        <v>35</v>
      </c>
      <c r="B29" t="s">
        <v>146</v>
      </c>
      <c r="C29" t="s">
        <v>186</v>
      </c>
      <c r="D29">
        <v>-40</v>
      </c>
      <c r="G29" t="s">
        <v>106</v>
      </c>
      <c r="H29" t="s">
        <v>4</v>
      </c>
      <c r="I29" t="s">
        <v>258</v>
      </c>
      <c r="J29" t="s">
        <v>10</v>
      </c>
      <c r="K29" t="s">
        <v>650</v>
      </c>
      <c r="L29" t="s">
        <v>581</v>
      </c>
      <c r="N29" t="s">
        <v>554</v>
      </c>
    </row>
    <row r="30" spans="1:14" x14ac:dyDescent="0.3">
      <c r="A30">
        <v>36</v>
      </c>
      <c r="B30" t="s">
        <v>146</v>
      </c>
      <c r="C30" t="s">
        <v>188</v>
      </c>
      <c r="D30">
        <v>60</v>
      </c>
      <c r="G30" t="s">
        <v>106</v>
      </c>
      <c r="H30" t="s">
        <v>4</v>
      </c>
      <c r="I30" t="s">
        <v>259</v>
      </c>
      <c r="J30" t="s">
        <v>10</v>
      </c>
      <c r="K30" t="s">
        <v>650</v>
      </c>
      <c r="L30" t="s">
        <v>581</v>
      </c>
      <c r="N30" t="s">
        <v>554</v>
      </c>
    </row>
    <row r="31" spans="1:14" x14ac:dyDescent="0.3">
      <c r="A31">
        <v>36</v>
      </c>
      <c r="B31" t="s">
        <v>146</v>
      </c>
      <c r="C31" t="s">
        <v>186</v>
      </c>
      <c r="D31">
        <v>-40</v>
      </c>
      <c r="G31" t="s">
        <v>106</v>
      </c>
      <c r="H31" t="s">
        <v>4</v>
      </c>
      <c r="I31" t="s">
        <v>259</v>
      </c>
      <c r="J31" t="s">
        <v>10</v>
      </c>
      <c r="K31" t="s">
        <v>650</v>
      </c>
      <c r="L31" t="s">
        <v>581</v>
      </c>
      <c r="N31" t="s">
        <v>554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89"/>
  <sheetViews>
    <sheetView workbookViewId="0"/>
  </sheetViews>
  <sheetFormatPr baseColWidth="10" defaultColWidth="8.88671875" defaultRowHeight="14.4" x14ac:dyDescent="0.3"/>
  <sheetData>
    <row r="1" spans="1:19" ht="28.05" customHeight="1" x14ac:dyDescent="0.3">
      <c r="A1" s="3" t="s">
        <v>203</v>
      </c>
      <c r="B1" s="3" t="s">
        <v>204</v>
      </c>
      <c r="C1" s="3" t="s">
        <v>205</v>
      </c>
      <c r="D1" s="3" t="s">
        <v>206</v>
      </c>
      <c r="E1" s="3" t="s">
        <v>11</v>
      </c>
      <c r="F1" s="3" t="s">
        <v>3</v>
      </c>
      <c r="G1" s="3" t="s">
        <v>104</v>
      </c>
      <c r="H1" s="3" t="s">
        <v>103</v>
      </c>
      <c r="I1" s="3" t="s">
        <v>207</v>
      </c>
      <c r="J1" s="3" t="s">
        <v>208</v>
      </c>
      <c r="K1" s="3" t="s">
        <v>117</v>
      </c>
      <c r="L1" s="3" t="s">
        <v>209</v>
      </c>
      <c r="M1" s="3" t="s">
        <v>107</v>
      </c>
      <c r="N1" s="3" t="s">
        <v>210</v>
      </c>
      <c r="O1" s="3" t="s">
        <v>111</v>
      </c>
      <c r="P1" s="3" t="s">
        <v>114</v>
      </c>
      <c r="Q1" s="3" t="s">
        <v>211</v>
      </c>
      <c r="R1" s="3" t="s">
        <v>212</v>
      </c>
      <c r="S1" s="3" t="s">
        <v>213</v>
      </c>
    </row>
    <row r="2" spans="1:19" x14ac:dyDescent="0.3">
      <c r="A2" t="s">
        <v>154</v>
      </c>
      <c r="B2" t="s">
        <v>180</v>
      </c>
      <c r="E2" t="s">
        <v>106</v>
      </c>
      <c r="F2" t="s">
        <v>4</v>
      </c>
      <c r="G2">
        <v>2015</v>
      </c>
      <c r="H2" t="s">
        <v>10</v>
      </c>
      <c r="I2" t="s">
        <v>651</v>
      </c>
      <c r="O2" t="s">
        <v>226</v>
      </c>
      <c r="P2" t="s">
        <v>337</v>
      </c>
    </row>
    <row r="3" spans="1:19" x14ac:dyDescent="0.3">
      <c r="A3" t="s">
        <v>152</v>
      </c>
      <c r="B3" t="s">
        <v>179</v>
      </c>
      <c r="E3" t="s">
        <v>106</v>
      </c>
      <c r="F3" t="s">
        <v>4</v>
      </c>
      <c r="G3">
        <v>2015</v>
      </c>
      <c r="H3" t="s">
        <v>10</v>
      </c>
      <c r="I3" t="s">
        <v>652</v>
      </c>
      <c r="O3" t="s">
        <v>226</v>
      </c>
      <c r="P3" t="s">
        <v>337</v>
      </c>
    </row>
    <row r="4" spans="1:19" x14ac:dyDescent="0.3">
      <c r="A4" t="s">
        <v>153</v>
      </c>
      <c r="B4" t="s">
        <v>179</v>
      </c>
      <c r="E4" t="s">
        <v>106</v>
      </c>
      <c r="F4" t="s">
        <v>4</v>
      </c>
      <c r="G4">
        <v>2015</v>
      </c>
      <c r="H4" t="s">
        <v>10</v>
      </c>
      <c r="I4" t="s">
        <v>653</v>
      </c>
      <c r="O4" t="s">
        <v>226</v>
      </c>
      <c r="P4" t="s">
        <v>337</v>
      </c>
    </row>
    <row r="5" spans="1:19" x14ac:dyDescent="0.3">
      <c r="A5" t="s">
        <v>180</v>
      </c>
      <c r="B5" t="s">
        <v>165</v>
      </c>
      <c r="E5" t="s">
        <v>106</v>
      </c>
      <c r="F5" t="s">
        <v>4</v>
      </c>
      <c r="G5">
        <v>2015</v>
      </c>
      <c r="H5" t="s">
        <v>10</v>
      </c>
      <c r="I5" t="s">
        <v>654</v>
      </c>
      <c r="O5" t="s">
        <v>226</v>
      </c>
      <c r="P5" t="s">
        <v>337</v>
      </c>
    </row>
    <row r="6" spans="1:19" x14ac:dyDescent="0.3">
      <c r="A6" t="s">
        <v>180</v>
      </c>
      <c r="B6" t="s">
        <v>166</v>
      </c>
      <c r="E6" t="s">
        <v>106</v>
      </c>
      <c r="F6" t="s">
        <v>4</v>
      </c>
      <c r="G6">
        <v>2015</v>
      </c>
      <c r="H6" t="s">
        <v>10</v>
      </c>
      <c r="I6" t="s">
        <v>655</v>
      </c>
      <c r="O6" t="s">
        <v>226</v>
      </c>
      <c r="P6" t="s">
        <v>337</v>
      </c>
    </row>
    <row r="7" spans="1:19" x14ac:dyDescent="0.3">
      <c r="A7" t="s">
        <v>180</v>
      </c>
      <c r="B7" t="s">
        <v>170</v>
      </c>
      <c r="E7" t="s">
        <v>106</v>
      </c>
      <c r="F7" t="s">
        <v>4</v>
      </c>
      <c r="G7">
        <v>2015</v>
      </c>
      <c r="H7" t="s">
        <v>10</v>
      </c>
      <c r="I7" t="s">
        <v>656</v>
      </c>
      <c r="O7" t="s">
        <v>280</v>
      </c>
      <c r="P7" t="s">
        <v>337</v>
      </c>
    </row>
    <row r="8" spans="1:19" x14ac:dyDescent="0.3">
      <c r="A8" t="s">
        <v>179</v>
      </c>
      <c r="B8" t="s">
        <v>161</v>
      </c>
      <c r="E8" t="s">
        <v>106</v>
      </c>
      <c r="F8" t="s">
        <v>4</v>
      </c>
      <c r="G8">
        <v>2015</v>
      </c>
      <c r="H8" t="s">
        <v>10</v>
      </c>
      <c r="I8" t="s">
        <v>657</v>
      </c>
      <c r="O8" t="s">
        <v>226</v>
      </c>
      <c r="P8" t="s">
        <v>337</v>
      </c>
    </row>
    <row r="9" spans="1:19" x14ac:dyDescent="0.3">
      <c r="A9" t="s">
        <v>179</v>
      </c>
      <c r="B9" t="s">
        <v>163</v>
      </c>
      <c r="E9" t="s">
        <v>106</v>
      </c>
      <c r="F9" t="s">
        <v>4</v>
      </c>
      <c r="G9">
        <v>2015</v>
      </c>
      <c r="H9" t="s">
        <v>10</v>
      </c>
      <c r="I9" t="s">
        <v>658</v>
      </c>
      <c r="O9" t="s">
        <v>226</v>
      </c>
      <c r="P9" t="s">
        <v>337</v>
      </c>
    </row>
    <row r="10" spans="1:19" x14ac:dyDescent="0.3">
      <c r="A10" t="s">
        <v>179</v>
      </c>
      <c r="B10" t="s">
        <v>170</v>
      </c>
      <c r="E10" t="s">
        <v>106</v>
      </c>
      <c r="F10" t="s">
        <v>4</v>
      </c>
      <c r="G10">
        <v>2015</v>
      </c>
      <c r="H10" t="s">
        <v>10</v>
      </c>
      <c r="I10" t="s">
        <v>659</v>
      </c>
      <c r="O10" t="s">
        <v>280</v>
      </c>
      <c r="P10" t="s">
        <v>337</v>
      </c>
    </row>
    <row r="11" spans="1:19" x14ac:dyDescent="0.3">
      <c r="A11" t="s">
        <v>155</v>
      </c>
      <c r="B11" t="s">
        <v>196</v>
      </c>
      <c r="E11" t="s">
        <v>106</v>
      </c>
      <c r="F11" t="s">
        <v>4</v>
      </c>
      <c r="G11">
        <v>2015</v>
      </c>
      <c r="H11" t="s">
        <v>10</v>
      </c>
      <c r="I11" t="s">
        <v>660</v>
      </c>
      <c r="O11" t="s">
        <v>280</v>
      </c>
      <c r="P11" t="s">
        <v>337</v>
      </c>
    </row>
    <row r="12" spans="1:19" x14ac:dyDescent="0.3">
      <c r="A12" t="s">
        <v>165</v>
      </c>
      <c r="B12" t="s">
        <v>190</v>
      </c>
      <c r="C12">
        <v>0.33</v>
      </c>
      <c r="E12" t="s">
        <v>106</v>
      </c>
      <c r="F12" t="s">
        <v>4</v>
      </c>
      <c r="G12">
        <v>2015</v>
      </c>
      <c r="H12" t="s">
        <v>10</v>
      </c>
      <c r="I12" t="s">
        <v>661</v>
      </c>
      <c r="J12" t="s">
        <v>662</v>
      </c>
      <c r="K12" t="s">
        <v>663</v>
      </c>
      <c r="L12" t="s">
        <v>664</v>
      </c>
      <c r="M12" t="s">
        <v>555</v>
      </c>
      <c r="O12" t="s">
        <v>280</v>
      </c>
      <c r="P12" t="s">
        <v>221</v>
      </c>
    </row>
    <row r="13" spans="1:19" x14ac:dyDescent="0.3">
      <c r="A13" t="s">
        <v>165</v>
      </c>
      <c r="B13" t="s">
        <v>192</v>
      </c>
      <c r="C13">
        <v>0.39</v>
      </c>
      <c r="E13" t="s">
        <v>106</v>
      </c>
      <c r="F13" t="s">
        <v>4</v>
      </c>
      <c r="G13">
        <v>2015</v>
      </c>
      <c r="H13" t="s">
        <v>10</v>
      </c>
      <c r="I13" t="s">
        <v>665</v>
      </c>
      <c r="J13" t="s">
        <v>662</v>
      </c>
      <c r="K13" t="s">
        <v>663</v>
      </c>
      <c r="L13" t="s">
        <v>664</v>
      </c>
      <c r="M13" t="s">
        <v>555</v>
      </c>
      <c r="O13" t="s">
        <v>280</v>
      </c>
      <c r="P13" t="s">
        <v>221</v>
      </c>
    </row>
    <row r="14" spans="1:19" x14ac:dyDescent="0.3">
      <c r="A14" t="s">
        <v>165</v>
      </c>
      <c r="B14" t="s">
        <v>193</v>
      </c>
      <c r="C14">
        <v>6.09</v>
      </c>
      <c r="E14" t="s">
        <v>106</v>
      </c>
      <c r="F14" t="s">
        <v>4</v>
      </c>
      <c r="G14">
        <v>2015</v>
      </c>
      <c r="H14" t="s">
        <v>10</v>
      </c>
      <c r="I14" t="s">
        <v>666</v>
      </c>
      <c r="J14" t="s">
        <v>662</v>
      </c>
      <c r="K14" t="s">
        <v>663</v>
      </c>
      <c r="L14" t="s">
        <v>664</v>
      </c>
      <c r="M14" t="s">
        <v>555</v>
      </c>
      <c r="O14" t="s">
        <v>280</v>
      </c>
      <c r="P14" t="s">
        <v>221</v>
      </c>
    </row>
    <row r="15" spans="1:19" x14ac:dyDescent="0.3">
      <c r="A15" t="s">
        <v>165</v>
      </c>
      <c r="B15" t="s">
        <v>197</v>
      </c>
      <c r="C15">
        <v>0.03</v>
      </c>
      <c r="E15" t="s">
        <v>106</v>
      </c>
      <c r="F15" t="s">
        <v>4</v>
      </c>
      <c r="G15">
        <v>2015</v>
      </c>
      <c r="H15" t="s">
        <v>10</v>
      </c>
      <c r="I15" t="s">
        <v>667</v>
      </c>
      <c r="J15" t="s">
        <v>662</v>
      </c>
      <c r="K15" t="s">
        <v>663</v>
      </c>
      <c r="L15" t="s">
        <v>664</v>
      </c>
      <c r="M15" t="s">
        <v>555</v>
      </c>
      <c r="O15" t="s">
        <v>280</v>
      </c>
      <c r="P15" t="s">
        <v>221</v>
      </c>
    </row>
    <row r="16" spans="1:19" x14ac:dyDescent="0.3">
      <c r="A16" t="s">
        <v>165</v>
      </c>
      <c r="B16" t="s">
        <v>198</v>
      </c>
      <c r="C16">
        <v>0.36</v>
      </c>
      <c r="E16" t="s">
        <v>106</v>
      </c>
      <c r="F16" t="s">
        <v>4</v>
      </c>
      <c r="G16">
        <v>2015</v>
      </c>
      <c r="H16" t="s">
        <v>10</v>
      </c>
      <c r="I16" t="s">
        <v>668</v>
      </c>
      <c r="J16" t="s">
        <v>662</v>
      </c>
      <c r="K16" t="s">
        <v>663</v>
      </c>
      <c r="L16" t="s">
        <v>664</v>
      </c>
      <c r="M16" t="s">
        <v>555</v>
      </c>
      <c r="O16" t="s">
        <v>280</v>
      </c>
      <c r="P16" t="s">
        <v>221</v>
      </c>
    </row>
    <row r="17" spans="1:16" x14ac:dyDescent="0.3">
      <c r="A17" t="s">
        <v>165</v>
      </c>
      <c r="B17" t="s">
        <v>199</v>
      </c>
      <c r="C17">
        <v>0.03</v>
      </c>
      <c r="E17" t="s">
        <v>106</v>
      </c>
      <c r="F17" t="s">
        <v>4</v>
      </c>
      <c r="G17">
        <v>2015</v>
      </c>
      <c r="H17" t="s">
        <v>10</v>
      </c>
      <c r="I17" t="s">
        <v>669</v>
      </c>
      <c r="J17" t="s">
        <v>662</v>
      </c>
      <c r="K17" t="s">
        <v>663</v>
      </c>
      <c r="L17" t="s">
        <v>664</v>
      </c>
      <c r="M17" t="s">
        <v>555</v>
      </c>
      <c r="O17" t="s">
        <v>280</v>
      </c>
      <c r="P17" t="s">
        <v>221</v>
      </c>
    </row>
    <row r="18" spans="1:16" x14ac:dyDescent="0.3">
      <c r="A18" t="s">
        <v>165</v>
      </c>
      <c r="B18" t="s">
        <v>202</v>
      </c>
      <c r="E18" t="s">
        <v>106</v>
      </c>
      <c r="F18" t="s">
        <v>4</v>
      </c>
      <c r="G18">
        <v>2015</v>
      </c>
      <c r="H18" t="s">
        <v>10</v>
      </c>
      <c r="I18" t="s">
        <v>670</v>
      </c>
      <c r="O18" t="s">
        <v>283</v>
      </c>
      <c r="P18" t="s">
        <v>221</v>
      </c>
    </row>
    <row r="19" spans="1:16" x14ac:dyDescent="0.3">
      <c r="A19" t="s">
        <v>166</v>
      </c>
      <c r="B19" t="s">
        <v>188</v>
      </c>
      <c r="C19">
        <v>0.26</v>
      </c>
      <c r="E19" t="s">
        <v>106</v>
      </c>
      <c r="F19" t="s">
        <v>4</v>
      </c>
      <c r="G19">
        <v>2015</v>
      </c>
      <c r="H19" t="s">
        <v>10</v>
      </c>
      <c r="I19" t="s">
        <v>671</v>
      </c>
      <c r="J19" t="s">
        <v>662</v>
      </c>
      <c r="K19" t="s">
        <v>663</v>
      </c>
      <c r="L19" t="s">
        <v>664</v>
      </c>
      <c r="M19" t="s">
        <v>555</v>
      </c>
      <c r="O19" t="s">
        <v>280</v>
      </c>
      <c r="P19" t="s">
        <v>221</v>
      </c>
    </row>
    <row r="20" spans="1:16" x14ac:dyDescent="0.3">
      <c r="A20" t="s">
        <v>166</v>
      </c>
      <c r="B20" t="s">
        <v>192</v>
      </c>
      <c r="C20">
        <v>0.47</v>
      </c>
      <c r="E20" t="s">
        <v>106</v>
      </c>
      <c r="F20" t="s">
        <v>4</v>
      </c>
      <c r="G20">
        <v>2015</v>
      </c>
      <c r="H20" t="s">
        <v>10</v>
      </c>
      <c r="I20" t="s">
        <v>672</v>
      </c>
      <c r="J20" t="s">
        <v>662</v>
      </c>
      <c r="K20" t="s">
        <v>663</v>
      </c>
      <c r="L20" t="s">
        <v>664</v>
      </c>
      <c r="M20" t="s">
        <v>555</v>
      </c>
      <c r="O20" t="s">
        <v>280</v>
      </c>
      <c r="P20" t="s">
        <v>221</v>
      </c>
    </row>
    <row r="21" spans="1:16" x14ac:dyDescent="0.3">
      <c r="A21" t="s">
        <v>166</v>
      </c>
      <c r="B21" t="s">
        <v>193</v>
      </c>
      <c r="C21">
        <v>0.27</v>
      </c>
      <c r="E21" t="s">
        <v>106</v>
      </c>
      <c r="F21" t="s">
        <v>4</v>
      </c>
      <c r="G21">
        <v>2015</v>
      </c>
      <c r="H21" t="s">
        <v>10</v>
      </c>
      <c r="I21" t="s">
        <v>673</v>
      </c>
      <c r="J21" t="s">
        <v>662</v>
      </c>
      <c r="K21" t="s">
        <v>663</v>
      </c>
      <c r="L21" t="s">
        <v>664</v>
      </c>
      <c r="M21" t="s">
        <v>555</v>
      </c>
      <c r="O21" t="s">
        <v>280</v>
      </c>
      <c r="P21" t="s">
        <v>221</v>
      </c>
    </row>
    <row r="22" spans="1:16" x14ac:dyDescent="0.3">
      <c r="A22" t="s">
        <v>166</v>
      </c>
      <c r="B22" t="s">
        <v>197</v>
      </c>
      <c r="C22">
        <v>0.26</v>
      </c>
      <c r="E22" t="s">
        <v>106</v>
      </c>
      <c r="F22" t="s">
        <v>4</v>
      </c>
      <c r="G22">
        <v>2015</v>
      </c>
      <c r="H22" t="s">
        <v>10</v>
      </c>
      <c r="I22" t="s">
        <v>674</v>
      </c>
      <c r="J22" t="s">
        <v>662</v>
      </c>
      <c r="K22" t="s">
        <v>663</v>
      </c>
      <c r="L22" t="s">
        <v>664</v>
      </c>
      <c r="M22" t="s">
        <v>555</v>
      </c>
      <c r="O22" t="s">
        <v>280</v>
      </c>
      <c r="P22" t="s">
        <v>221</v>
      </c>
    </row>
    <row r="23" spans="1:16" x14ac:dyDescent="0.3">
      <c r="A23" t="s">
        <v>166</v>
      </c>
      <c r="B23" t="s">
        <v>199</v>
      </c>
      <c r="C23">
        <v>1.08</v>
      </c>
      <c r="E23" t="s">
        <v>106</v>
      </c>
      <c r="F23" t="s">
        <v>4</v>
      </c>
      <c r="G23">
        <v>2015</v>
      </c>
      <c r="H23" t="s">
        <v>10</v>
      </c>
      <c r="I23" t="s">
        <v>675</v>
      </c>
      <c r="J23" t="s">
        <v>662</v>
      </c>
      <c r="K23" t="s">
        <v>663</v>
      </c>
      <c r="L23" t="s">
        <v>664</v>
      </c>
      <c r="M23" t="s">
        <v>555</v>
      </c>
      <c r="O23" t="s">
        <v>280</v>
      </c>
      <c r="P23" t="s">
        <v>221</v>
      </c>
    </row>
    <row r="24" spans="1:16" x14ac:dyDescent="0.3">
      <c r="A24" t="s">
        <v>166</v>
      </c>
      <c r="B24" t="s">
        <v>202</v>
      </c>
      <c r="E24" t="s">
        <v>106</v>
      </c>
      <c r="F24" t="s">
        <v>4</v>
      </c>
      <c r="G24">
        <v>2015</v>
      </c>
      <c r="H24" t="s">
        <v>10</v>
      </c>
      <c r="I24" t="s">
        <v>676</v>
      </c>
      <c r="O24" t="s">
        <v>283</v>
      </c>
      <c r="P24" t="s">
        <v>221</v>
      </c>
    </row>
    <row r="25" spans="1:16" x14ac:dyDescent="0.3">
      <c r="A25" t="s">
        <v>161</v>
      </c>
      <c r="B25" t="s">
        <v>197</v>
      </c>
      <c r="C25">
        <v>4.08</v>
      </c>
      <c r="E25" t="s">
        <v>106</v>
      </c>
      <c r="F25" t="s">
        <v>4</v>
      </c>
      <c r="G25">
        <v>2015</v>
      </c>
      <c r="H25" t="s">
        <v>10</v>
      </c>
      <c r="I25" t="s">
        <v>677</v>
      </c>
      <c r="J25" t="s">
        <v>662</v>
      </c>
      <c r="K25" t="s">
        <v>663</v>
      </c>
      <c r="L25" t="s">
        <v>664</v>
      </c>
      <c r="M25" t="s">
        <v>555</v>
      </c>
      <c r="O25" t="s">
        <v>280</v>
      </c>
      <c r="P25" t="s">
        <v>221</v>
      </c>
    </row>
    <row r="26" spans="1:16" x14ac:dyDescent="0.3">
      <c r="A26" t="s">
        <v>161</v>
      </c>
      <c r="B26" t="s">
        <v>198</v>
      </c>
      <c r="C26">
        <v>1.2</v>
      </c>
      <c r="E26" t="s">
        <v>106</v>
      </c>
      <c r="F26" t="s">
        <v>4</v>
      </c>
      <c r="G26">
        <v>2015</v>
      </c>
      <c r="H26" t="s">
        <v>10</v>
      </c>
      <c r="I26" t="s">
        <v>678</v>
      </c>
      <c r="J26" t="s">
        <v>662</v>
      </c>
      <c r="K26" t="s">
        <v>663</v>
      </c>
      <c r="L26" t="s">
        <v>664</v>
      </c>
      <c r="M26" t="s">
        <v>555</v>
      </c>
      <c r="O26" t="s">
        <v>280</v>
      </c>
      <c r="P26" t="s">
        <v>221</v>
      </c>
    </row>
    <row r="27" spans="1:16" x14ac:dyDescent="0.3">
      <c r="A27" t="s">
        <v>163</v>
      </c>
      <c r="B27" t="s">
        <v>197</v>
      </c>
      <c r="C27">
        <v>2.78</v>
      </c>
      <c r="E27" t="s">
        <v>106</v>
      </c>
      <c r="F27" t="s">
        <v>4</v>
      </c>
      <c r="G27">
        <v>2015</v>
      </c>
      <c r="H27" t="s">
        <v>10</v>
      </c>
      <c r="I27" t="s">
        <v>679</v>
      </c>
      <c r="J27" t="s">
        <v>662</v>
      </c>
      <c r="K27" t="s">
        <v>663</v>
      </c>
      <c r="L27" t="s">
        <v>664</v>
      </c>
      <c r="M27" t="s">
        <v>555</v>
      </c>
      <c r="O27" t="s">
        <v>280</v>
      </c>
      <c r="P27" t="s">
        <v>221</v>
      </c>
    </row>
    <row r="28" spans="1:16" x14ac:dyDescent="0.3">
      <c r="A28" t="s">
        <v>201</v>
      </c>
      <c r="B28" t="s">
        <v>154</v>
      </c>
      <c r="C28">
        <v>0.52400000000000002</v>
      </c>
      <c r="E28" t="s">
        <v>106</v>
      </c>
      <c r="F28" t="s">
        <v>4</v>
      </c>
      <c r="G28">
        <v>2015</v>
      </c>
      <c r="H28" t="s">
        <v>10</v>
      </c>
      <c r="I28" t="s">
        <v>680</v>
      </c>
      <c r="J28" t="s">
        <v>681</v>
      </c>
      <c r="K28" t="s">
        <v>332</v>
      </c>
      <c r="L28" t="s">
        <v>664</v>
      </c>
      <c r="M28" t="s">
        <v>218</v>
      </c>
      <c r="N28" t="s">
        <v>682</v>
      </c>
      <c r="O28" t="s">
        <v>226</v>
      </c>
      <c r="P28" t="s">
        <v>221</v>
      </c>
    </row>
    <row r="29" spans="1:16" x14ac:dyDescent="0.3">
      <c r="A29" t="s">
        <v>154</v>
      </c>
      <c r="B29" t="s">
        <v>202</v>
      </c>
      <c r="C29">
        <v>4.6790000000000003</v>
      </c>
      <c r="E29" t="s">
        <v>106</v>
      </c>
      <c r="F29" t="s">
        <v>4</v>
      </c>
      <c r="G29">
        <v>2015</v>
      </c>
      <c r="H29" t="s">
        <v>10</v>
      </c>
      <c r="I29" t="s">
        <v>683</v>
      </c>
      <c r="J29" t="s">
        <v>681</v>
      </c>
      <c r="K29" t="s">
        <v>332</v>
      </c>
      <c r="L29" t="s">
        <v>664</v>
      </c>
      <c r="M29" t="s">
        <v>218</v>
      </c>
      <c r="N29" t="s">
        <v>682</v>
      </c>
      <c r="O29" t="s">
        <v>226</v>
      </c>
      <c r="P29" t="s">
        <v>221</v>
      </c>
    </row>
    <row r="30" spans="1:16" x14ac:dyDescent="0.3">
      <c r="A30" t="s">
        <v>154</v>
      </c>
      <c r="B30" t="s">
        <v>180</v>
      </c>
      <c r="E30" t="s">
        <v>106</v>
      </c>
      <c r="F30" t="s">
        <v>4</v>
      </c>
      <c r="G30">
        <v>2019</v>
      </c>
      <c r="H30" t="s">
        <v>10</v>
      </c>
      <c r="I30" t="s">
        <v>684</v>
      </c>
      <c r="O30" t="s">
        <v>226</v>
      </c>
      <c r="P30" t="s">
        <v>337</v>
      </c>
    </row>
    <row r="31" spans="1:16" x14ac:dyDescent="0.3">
      <c r="A31" t="s">
        <v>152</v>
      </c>
      <c r="B31" t="s">
        <v>179</v>
      </c>
      <c r="E31" t="s">
        <v>106</v>
      </c>
      <c r="F31" t="s">
        <v>4</v>
      </c>
      <c r="G31">
        <v>2019</v>
      </c>
      <c r="H31" t="s">
        <v>10</v>
      </c>
      <c r="I31" t="s">
        <v>685</v>
      </c>
      <c r="O31" t="s">
        <v>226</v>
      </c>
      <c r="P31" t="s">
        <v>337</v>
      </c>
    </row>
    <row r="32" spans="1:16" x14ac:dyDescent="0.3">
      <c r="A32" t="s">
        <v>153</v>
      </c>
      <c r="B32" t="s">
        <v>179</v>
      </c>
      <c r="E32" t="s">
        <v>106</v>
      </c>
      <c r="F32" t="s">
        <v>4</v>
      </c>
      <c r="G32">
        <v>2019</v>
      </c>
      <c r="H32" t="s">
        <v>10</v>
      </c>
      <c r="I32" t="s">
        <v>686</v>
      </c>
      <c r="O32" t="s">
        <v>226</v>
      </c>
      <c r="P32" t="s">
        <v>337</v>
      </c>
    </row>
    <row r="33" spans="1:16" x14ac:dyDescent="0.3">
      <c r="A33" t="s">
        <v>180</v>
      </c>
      <c r="B33" t="s">
        <v>165</v>
      </c>
      <c r="E33" t="s">
        <v>106</v>
      </c>
      <c r="F33" t="s">
        <v>4</v>
      </c>
      <c r="G33">
        <v>2019</v>
      </c>
      <c r="H33" t="s">
        <v>10</v>
      </c>
      <c r="I33" t="s">
        <v>687</v>
      </c>
      <c r="O33" t="s">
        <v>226</v>
      </c>
      <c r="P33" t="s">
        <v>337</v>
      </c>
    </row>
    <row r="34" spans="1:16" x14ac:dyDescent="0.3">
      <c r="A34" t="s">
        <v>180</v>
      </c>
      <c r="B34" t="s">
        <v>166</v>
      </c>
      <c r="E34" t="s">
        <v>106</v>
      </c>
      <c r="F34" t="s">
        <v>4</v>
      </c>
      <c r="G34">
        <v>2019</v>
      </c>
      <c r="H34" t="s">
        <v>10</v>
      </c>
      <c r="I34" t="s">
        <v>688</v>
      </c>
      <c r="O34" t="s">
        <v>226</v>
      </c>
      <c r="P34" t="s">
        <v>337</v>
      </c>
    </row>
    <row r="35" spans="1:16" x14ac:dyDescent="0.3">
      <c r="A35" t="s">
        <v>180</v>
      </c>
      <c r="B35" t="s">
        <v>170</v>
      </c>
      <c r="E35" t="s">
        <v>106</v>
      </c>
      <c r="F35" t="s">
        <v>4</v>
      </c>
      <c r="G35">
        <v>2019</v>
      </c>
      <c r="H35" t="s">
        <v>10</v>
      </c>
      <c r="I35" t="s">
        <v>689</v>
      </c>
      <c r="O35" t="s">
        <v>280</v>
      </c>
      <c r="P35" t="s">
        <v>337</v>
      </c>
    </row>
    <row r="36" spans="1:16" x14ac:dyDescent="0.3">
      <c r="A36" t="s">
        <v>179</v>
      </c>
      <c r="B36" t="s">
        <v>161</v>
      </c>
      <c r="E36" t="s">
        <v>106</v>
      </c>
      <c r="F36" t="s">
        <v>4</v>
      </c>
      <c r="G36">
        <v>2019</v>
      </c>
      <c r="H36" t="s">
        <v>10</v>
      </c>
      <c r="I36" t="s">
        <v>690</v>
      </c>
      <c r="O36" t="s">
        <v>226</v>
      </c>
      <c r="P36" t="s">
        <v>337</v>
      </c>
    </row>
    <row r="37" spans="1:16" x14ac:dyDescent="0.3">
      <c r="A37" t="s">
        <v>179</v>
      </c>
      <c r="B37" t="s">
        <v>163</v>
      </c>
      <c r="E37" t="s">
        <v>106</v>
      </c>
      <c r="F37" t="s">
        <v>4</v>
      </c>
      <c r="G37">
        <v>2019</v>
      </c>
      <c r="H37" t="s">
        <v>10</v>
      </c>
      <c r="I37" t="s">
        <v>691</v>
      </c>
      <c r="O37" t="s">
        <v>226</v>
      </c>
      <c r="P37" t="s">
        <v>337</v>
      </c>
    </row>
    <row r="38" spans="1:16" x14ac:dyDescent="0.3">
      <c r="A38" t="s">
        <v>179</v>
      </c>
      <c r="B38" t="s">
        <v>170</v>
      </c>
      <c r="E38" t="s">
        <v>106</v>
      </c>
      <c r="F38" t="s">
        <v>4</v>
      </c>
      <c r="G38">
        <v>2019</v>
      </c>
      <c r="H38" t="s">
        <v>10</v>
      </c>
      <c r="I38" t="s">
        <v>692</v>
      </c>
      <c r="O38" t="s">
        <v>280</v>
      </c>
      <c r="P38" t="s">
        <v>337</v>
      </c>
    </row>
    <row r="39" spans="1:16" x14ac:dyDescent="0.3">
      <c r="A39" t="s">
        <v>155</v>
      </c>
      <c r="B39" t="s">
        <v>196</v>
      </c>
      <c r="E39" t="s">
        <v>106</v>
      </c>
      <c r="F39" t="s">
        <v>4</v>
      </c>
      <c r="G39">
        <v>2019</v>
      </c>
      <c r="H39" t="s">
        <v>10</v>
      </c>
      <c r="I39" t="s">
        <v>693</v>
      </c>
      <c r="O39" t="s">
        <v>280</v>
      </c>
      <c r="P39" t="s">
        <v>337</v>
      </c>
    </row>
    <row r="40" spans="1:16" x14ac:dyDescent="0.3">
      <c r="A40" t="s">
        <v>165</v>
      </c>
      <c r="B40" t="s">
        <v>190</v>
      </c>
      <c r="C40">
        <v>0.28999999999999998</v>
      </c>
      <c r="E40" t="s">
        <v>106</v>
      </c>
      <c r="F40" t="s">
        <v>4</v>
      </c>
      <c r="G40">
        <v>2019</v>
      </c>
      <c r="H40" t="s">
        <v>10</v>
      </c>
      <c r="I40" t="s">
        <v>694</v>
      </c>
      <c r="J40" t="s">
        <v>662</v>
      </c>
      <c r="K40" t="s">
        <v>663</v>
      </c>
      <c r="L40" t="s">
        <v>664</v>
      </c>
      <c r="M40" t="s">
        <v>555</v>
      </c>
      <c r="O40" t="s">
        <v>280</v>
      </c>
      <c r="P40" t="s">
        <v>221</v>
      </c>
    </row>
    <row r="41" spans="1:16" x14ac:dyDescent="0.3">
      <c r="A41" t="s">
        <v>165</v>
      </c>
      <c r="B41" t="s">
        <v>192</v>
      </c>
      <c r="C41">
        <v>0.24</v>
      </c>
      <c r="E41" t="s">
        <v>106</v>
      </c>
      <c r="F41" t="s">
        <v>4</v>
      </c>
      <c r="G41">
        <v>2019</v>
      </c>
      <c r="H41" t="s">
        <v>10</v>
      </c>
      <c r="I41" t="s">
        <v>695</v>
      </c>
      <c r="J41" t="s">
        <v>662</v>
      </c>
      <c r="K41" t="s">
        <v>663</v>
      </c>
      <c r="L41" t="s">
        <v>664</v>
      </c>
      <c r="M41" t="s">
        <v>555</v>
      </c>
      <c r="O41" t="s">
        <v>280</v>
      </c>
      <c r="P41" t="s">
        <v>221</v>
      </c>
    </row>
    <row r="42" spans="1:16" x14ac:dyDescent="0.3">
      <c r="A42" t="s">
        <v>165</v>
      </c>
      <c r="B42" t="s">
        <v>193</v>
      </c>
      <c r="C42">
        <v>4.46</v>
      </c>
      <c r="E42" t="s">
        <v>106</v>
      </c>
      <c r="F42" t="s">
        <v>4</v>
      </c>
      <c r="G42">
        <v>2019</v>
      </c>
      <c r="H42" t="s">
        <v>10</v>
      </c>
      <c r="I42" t="s">
        <v>696</v>
      </c>
      <c r="J42" t="s">
        <v>662</v>
      </c>
      <c r="K42" t="s">
        <v>663</v>
      </c>
      <c r="L42" t="s">
        <v>664</v>
      </c>
      <c r="M42" t="s">
        <v>555</v>
      </c>
      <c r="O42" t="s">
        <v>280</v>
      </c>
      <c r="P42" t="s">
        <v>221</v>
      </c>
    </row>
    <row r="43" spans="1:16" x14ac:dyDescent="0.3">
      <c r="A43" t="s">
        <v>165</v>
      </c>
      <c r="B43" t="s">
        <v>194</v>
      </c>
      <c r="C43">
        <v>0.13</v>
      </c>
      <c r="E43" t="s">
        <v>106</v>
      </c>
      <c r="F43" t="s">
        <v>4</v>
      </c>
      <c r="G43">
        <v>2019</v>
      </c>
      <c r="H43" t="s">
        <v>10</v>
      </c>
      <c r="I43" t="s">
        <v>697</v>
      </c>
      <c r="J43" t="s">
        <v>662</v>
      </c>
      <c r="K43" t="s">
        <v>663</v>
      </c>
      <c r="L43" t="s">
        <v>664</v>
      </c>
      <c r="M43" t="s">
        <v>555</v>
      </c>
      <c r="O43" t="s">
        <v>280</v>
      </c>
      <c r="P43" t="s">
        <v>221</v>
      </c>
    </row>
    <row r="44" spans="1:16" x14ac:dyDescent="0.3">
      <c r="A44" t="s">
        <v>165</v>
      </c>
      <c r="B44" t="s">
        <v>197</v>
      </c>
      <c r="C44">
        <v>0.01</v>
      </c>
      <c r="E44" t="s">
        <v>106</v>
      </c>
      <c r="F44" t="s">
        <v>4</v>
      </c>
      <c r="G44">
        <v>2019</v>
      </c>
      <c r="H44" t="s">
        <v>10</v>
      </c>
      <c r="I44" t="s">
        <v>698</v>
      </c>
      <c r="J44" t="s">
        <v>662</v>
      </c>
      <c r="K44" t="s">
        <v>663</v>
      </c>
      <c r="L44" t="s">
        <v>664</v>
      </c>
      <c r="M44" t="s">
        <v>555</v>
      </c>
      <c r="O44" t="s">
        <v>280</v>
      </c>
      <c r="P44" t="s">
        <v>221</v>
      </c>
    </row>
    <row r="45" spans="1:16" x14ac:dyDescent="0.3">
      <c r="A45" t="s">
        <v>165</v>
      </c>
      <c r="B45" t="s">
        <v>198</v>
      </c>
      <c r="C45">
        <v>0.28999999999999998</v>
      </c>
      <c r="E45" t="s">
        <v>106</v>
      </c>
      <c r="F45" t="s">
        <v>4</v>
      </c>
      <c r="G45">
        <v>2019</v>
      </c>
      <c r="H45" t="s">
        <v>10</v>
      </c>
      <c r="I45" t="s">
        <v>699</v>
      </c>
      <c r="J45" t="s">
        <v>662</v>
      </c>
      <c r="K45" t="s">
        <v>663</v>
      </c>
      <c r="L45" t="s">
        <v>664</v>
      </c>
      <c r="M45" t="s">
        <v>555</v>
      </c>
      <c r="O45" t="s">
        <v>280</v>
      </c>
      <c r="P45" t="s">
        <v>221</v>
      </c>
    </row>
    <row r="46" spans="1:16" x14ac:dyDescent="0.3">
      <c r="A46" t="s">
        <v>165</v>
      </c>
      <c r="B46" t="s">
        <v>202</v>
      </c>
      <c r="E46" t="s">
        <v>106</v>
      </c>
      <c r="F46" t="s">
        <v>4</v>
      </c>
      <c r="G46">
        <v>2019</v>
      </c>
      <c r="H46" t="s">
        <v>10</v>
      </c>
      <c r="I46" t="s">
        <v>700</v>
      </c>
      <c r="O46" t="s">
        <v>283</v>
      </c>
      <c r="P46" t="s">
        <v>221</v>
      </c>
    </row>
    <row r="47" spans="1:16" x14ac:dyDescent="0.3">
      <c r="A47" t="s">
        <v>166</v>
      </c>
      <c r="B47" t="s">
        <v>188</v>
      </c>
      <c r="C47">
        <v>0.13</v>
      </c>
      <c r="E47" t="s">
        <v>106</v>
      </c>
      <c r="F47" t="s">
        <v>4</v>
      </c>
      <c r="G47">
        <v>2019</v>
      </c>
      <c r="H47" t="s">
        <v>10</v>
      </c>
      <c r="I47" t="s">
        <v>701</v>
      </c>
      <c r="J47" t="s">
        <v>662</v>
      </c>
      <c r="K47" t="s">
        <v>663</v>
      </c>
      <c r="L47" t="s">
        <v>664</v>
      </c>
      <c r="M47" t="s">
        <v>555</v>
      </c>
      <c r="O47" t="s">
        <v>280</v>
      </c>
      <c r="P47" t="s">
        <v>221</v>
      </c>
    </row>
    <row r="48" spans="1:16" x14ac:dyDescent="0.3">
      <c r="A48" t="s">
        <v>166</v>
      </c>
      <c r="B48" t="s">
        <v>192</v>
      </c>
      <c r="C48">
        <v>0.14000000000000001</v>
      </c>
      <c r="E48" t="s">
        <v>106</v>
      </c>
      <c r="F48" t="s">
        <v>4</v>
      </c>
      <c r="G48">
        <v>2019</v>
      </c>
      <c r="H48" t="s">
        <v>10</v>
      </c>
      <c r="I48" t="s">
        <v>702</v>
      </c>
      <c r="J48" t="s">
        <v>662</v>
      </c>
      <c r="K48" t="s">
        <v>663</v>
      </c>
      <c r="L48" t="s">
        <v>664</v>
      </c>
      <c r="M48" t="s">
        <v>555</v>
      </c>
      <c r="O48" t="s">
        <v>280</v>
      </c>
      <c r="P48" t="s">
        <v>221</v>
      </c>
    </row>
    <row r="49" spans="1:16" x14ac:dyDescent="0.3">
      <c r="A49" t="s">
        <v>166</v>
      </c>
      <c r="B49" t="s">
        <v>193</v>
      </c>
      <c r="C49">
        <v>0.27</v>
      </c>
      <c r="E49" t="s">
        <v>106</v>
      </c>
      <c r="F49" t="s">
        <v>4</v>
      </c>
      <c r="G49">
        <v>2019</v>
      </c>
      <c r="H49" t="s">
        <v>10</v>
      </c>
      <c r="I49" t="s">
        <v>703</v>
      </c>
      <c r="J49" t="s">
        <v>662</v>
      </c>
      <c r="K49" t="s">
        <v>663</v>
      </c>
      <c r="L49" t="s">
        <v>664</v>
      </c>
      <c r="M49" t="s">
        <v>555</v>
      </c>
      <c r="O49" t="s">
        <v>280</v>
      </c>
      <c r="P49" t="s">
        <v>221</v>
      </c>
    </row>
    <row r="50" spans="1:16" x14ac:dyDescent="0.3">
      <c r="A50" t="s">
        <v>166</v>
      </c>
      <c r="B50" t="s">
        <v>194</v>
      </c>
      <c r="C50">
        <v>0.02</v>
      </c>
      <c r="E50" t="s">
        <v>106</v>
      </c>
      <c r="F50" t="s">
        <v>4</v>
      </c>
      <c r="G50">
        <v>2019</v>
      </c>
      <c r="H50" t="s">
        <v>10</v>
      </c>
      <c r="I50" t="s">
        <v>704</v>
      </c>
      <c r="J50" t="s">
        <v>662</v>
      </c>
      <c r="K50" t="s">
        <v>663</v>
      </c>
      <c r="L50" t="s">
        <v>664</v>
      </c>
      <c r="M50" t="s">
        <v>555</v>
      </c>
      <c r="O50" t="s">
        <v>280</v>
      </c>
      <c r="P50" t="s">
        <v>221</v>
      </c>
    </row>
    <row r="51" spans="1:16" x14ac:dyDescent="0.3">
      <c r="A51" t="s">
        <v>166</v>
      </c>
      <c r="B51" t="s">
        <v>197</v>
      </c>
      <c r="C51">
        <v>0.34</v>
      </c>
      <c r="E51" t="s">
        <v>106</v>
      </c>
      <c r="F51" t="s">
        <v>4</v>
      </c>
      <c r="G51">
        <v>2019</v>
      </c>
      <c r="H51" t="s">
        <v>10</v>
      </c>
      <c r="I51" t="s">
        <v>705</v>
      </c>
      <c r="J51" t="s">
        <v>662</v>
      </c>
      <c r="K51" t="s">
        <v>663</v>
      </c>
      <c r="L51" t="s">
        <v>664</v>
      </c>
      <c r="M51" t="s">
        <v>555</v>
      </c>
      <c r="O51" t="s">
        <v>280</v>
      </c>
      <c r="P51" t="s">
        <v>221</v>
      </c>
    </row>
    <row r="52" spans="1:16" x14ac:dyDescent="0.3">
      <c r="A52" t="s">
        <v>166</v>
      </c>
      <c r="B52" t="s">
        <v>199</v>
      </c>
      <c r="C52">
        <v>0.8</v>
      </c>
      <c r="E52" t="s">
        <v>106</v>
      </c>
      <c r="F52" t="s">
        <v>4</v>
      </c>
      <c r="G52">
        <v>2019</v>
      </c>
      <c r="H52" t="s">
        <v>10</v>
      </c>
      <c r="I52" t="s">
        <v>706</v>
      </c>
      <c r="J52" t="s">
        <v>662</v>
      </c>
      <c r="K52" t="s">
        <v>663</v>
      </c>
      <c r="L52" t="s">
        <v>664</v>
      </c>
      <c r="M52" t="s">
        <v>555</v>
      </c>
      <c r="O52" t="s">
        <v>280</v>
      </c>
      <c r="P52" t="s">
        <v>221</v>
      </c>
    </row>
    <row r="53" spans="1:16" x14ac:dyDescent="0.3">
      <c r="A53" t="s">
        <v>166</v>
      </c>
      <c r="B53" t="s">
        <v>202</v>
      </c>
      <c r="E53" t="s">
        <v>106</v>
      </c>
      <c r="F53" t="s">
        <v>4</v>
      </c>
      <c r="G53">
        <v>2019</v>
      </c>
      <c r="H53" t="s">
        <v>10</v>
      </c>
      <c r="I53" t="s">
        <v>707</v>
      </c>
      <c r="O53" t="s">
        <v>283</v>
      </c>
      <c r="P53" t="s">
        <v>221</v>
      </c>
    </row>
    <row r="54" spans="1:16" x14ac:dyDescent="0.3">
      <c r="A54" t="s">
        <v>161</v>
      </c>
      <c r="B54" t="s">
        <v>197</v>
      </c>
      <c r="C54">
        <v>4.29</v>
      </c>
      <c r="E54" t="s">
        <v>106</v>
      </c>
      <c r="F54" t="s">
        <v>4</v>
      </c>
      <c r="G54">
        <v>2019</v>
      </c>
      <c r="H54" t="s">
        <v>10</v>
      </c>
      <c r="I54" t="s">
        <v>708</v>
      </c>
      <c r="J54" t="s">
        <v>662</v>
      </c>
      <c r="K54" t="s">
        <v>663</v>
      </c>
      <c r="L54" t="s">
        <v>664</v>
      </c>
      <c r="M54" t="s">
        <v>555</v>
      </c>
      <c r="O54" t="s">
        <v>280</v>
      </c>
      <c r="P54" t="s">
        <v>221</v>
      </c>
    </row>
    <row r="55" spans="1:16" x14ac:dyDescent="0.3">
      <c r="A55" t="s">
        <v>161</v>
      </c>
      <c r="B55" t="s">
        <v>198</v>
      </c>
      <c r="C55">
        <v>1.1000000000000001</v>
      </c>
      <c r="E55" t="s">
        <v>106</v>
      </c>
      <c r="F55" t="s">
        <v>4</v>
      </c>
      <c r="G55">
        <v>2019</v>
      </c>
      <c r="H55" t="s">
        <v>10</v>
      </c>
      <c r="I55" t="s">
        <v>709</v>
      </c>
      <c r="J55" t="s">
        <v>662</v>
      </c>
      <c r="K55" t="s">
        <v>663</v>
      </c>
      <c r="L55" t="s">
        <v>664</v>
      </c>
      <c r="M55" t="s">
        <v>555</v>
      </c>
      <c r="O55" t="s">
        <v>280</v>
      </c>
      <c r="P55" t="s">
        <v>221</v>
      </c>
    </row>
    <row r="56" spans="1:16" x14ac:dyDescent="0.3">
      <c r="A56" t="s">
        <v>163</v>
      </c>
      <c r="B56" t="s">
        <v>197</v>
      </c>
      <c r="C56">
        <v>2.36</v>
      </c>
      <c r="E56" t="s">
        <v>106</v>
      </c>
      <c r="F56" t="s">
        <v>4</v>
      </c>
      <c r="G56">
        <v>2019</v>
      </c>
      <c r="H56" t="s">
        <v>10</v>
      </c>
      <c r="I56" t="s">
        <v>710</v>
      </c>
      <c r="J56" t="s">
        <v>662</v>
      </c>
      <c r="K56" t="s">
        <v>663</v>
      </c>
      <c r="L56" t="s">
        <v>664</v>
      </c>
      <c r="M56" t="s">
        <v>555</v>
      </c>
      <c r="O56" t="s">
        <v>280</v>
      </c>
      <c r="P56" t="s">
        <v>221</v>
      </c>
    </row>
    <row r="57" spans="1:16" x14ac:dyDescent="0.3">
      <c r="A57" t="s">
        <v>201</v>
      </c>
      <c r="B57" t="s">
        <v>154</v>
      </c>
      <c r="C57">
        <v>0.78100000000000003</v>
      </c>
      <c r="E57" t="s">
        <v>106</v>
      </c>
      <c r="F57" t="s">
        <v>4</v>
      </c>
      <c r="G57">
        <v>2019</v>
      </c>
      <c r="H57" t="s">
        <v>10</v>
      </c>
      <c r="I57" t="s">
        <v>711</v>
      </c>
      <c r="J57" t="s">
        <v>681</v>
      </c>
      <c r="K57" t="s">
        <v>332</v>
      </c>
      <c r="L57" t="s">
        <v>664</v>
      </c>
      <c r="M57" t="s">
        <v>218</v>
      </c>
      <c r="N57" t="s">
        <v>682</v>
      </c>
      <c r="O57" t="s">
        <v>226</v>
      </c>
      <c r="P57" t="s">
        <v>221</v>
      </c>
    </row>
    <row r="58" spans="1:16" x14ac:dyDescent="0.3">
      <c r="A58" t="s">
        <v>154</v>
      </c>
      <c r="B58" t="s">
        <v>202</v>
      </c>
      <c r="C58">
        <v>6.8070000000000004</v>
      </c>
      <c r="E58" t="s">
        <v>106</v>
      </c>
      <c r="F58" t="s">
        <v>4</v>
      </c>
      <c r="G58">
        <v>2019</v>
      </c>
      <c r="H58" t="s">
        <v>10</v>
      </c>
      <c r="I58" t="s">
        <v>712</v>
      </c>
      <c r="J58" t="s">
        <v>681</v>
      </c>
      <c r="K58" t="s">
        <v>332</v>
      </c>
      <c r="L58" t="s">
        <v>664</v>
      </c>
      <c r="M58" t="s">
        <v>218</v>
      </c>
      <c r="N58" t="s">
        <v>682</v>
      </c>
      <c r="O58" t="s">
        <v>226</v>
      </c>
      <c r="P58" t="s">
        <v>221</v>
      </c>
    </row>
    <row r="59" spans="1:16" x14ac:dyDescent="0.3">
      <c r="A59" t="s">
        <v>154</v>
      </c>
      <c r="B59" t="s">
        <v>180</v>
      </c>
      <c r="E59" t="s">
        <v>106</v>
      </c>
      <c r="F59" t="s">
        <v>4</v>
      </c>
      <c r="G59">
        <v>2023</v>
      </c>
      <c r="H59" t="s">
        <v>10</v>
      </c>
      <c r="I59" t="s">
        <v>713</v>
      </c>
      <c r="O59" t="s">
        <v>226</v>
      </c>
      <c r="P59" t="s">
        <v>337</v>
      </c>
    </row>
    <row r="60" spans="1:16" x14ac:dyDescent="0.3">
      <c r="A60" t="s">
        <v>152</v>
      </c>
      <c r="B60" t="s">
        <v>179</v>
      </c>
      <c r="E60" t="s">
        <v>106</v>
      </c>
      <c r="F60" t="s">
        <v>4</v>
      </c>
      <c r="G60">
        <v>2023</v>
      </c>
      <c r="H60" t="s">
        <v>10</v>
      </c>
      <c r="I60" t="s">
        <v>714</v>
      </c>
      <c r="O60" t="s">
        <v>226</v>
      </c>
      <c r="P60" t="s">
        <v>337</v>
      </c>
    </row>
    <row r="61" spans="1:16" x14ac:dyDescent="0.3">
      <c r="A61" t="s">
        <v>153</v>
      </c>
      <c r="B61" t="s">
        <v>179</v>
      </c>
      <c r="E61" t="s">
        <v>106</v>
      </c>
      <c r="F61" t="s">
        <v>4</v>
      </c>
      <c r="G61">
        <v>2023</v>
      </c>
      <c r="H61" t="s">
        <v>10</v>
      </c>
      <c r="I61" t="s">
        <v>715</v>
      </c>
      <c r="O61" t="s">
        <v>226</v>
      </c>
      <c r="P61" t="s">
        <v>337</v>
      </c>
    </row>
    <row r="62" spans="1:16" x14ac:dyDescent="0.3">
      <c r="A62" t="s">
        <v>180</v>
      </c>
      <c r="B62" t="s">
        <v>165</v>
      </c>
      <c r="E62" t="s">
        <v>106</v>
      </c>
      <c r="F62" t="s">
        <v>4</v>
      </c>
      <c r="G62">
        <v>2023</v>
      </c>
      <c r="H62" t="s">
        <v>10</v>
      </c>
      <c r="I62" t="s">
        <v>716</v>
      </c>
      <c r="O62" t="s">
        <v>226</v>
      </c>
      <c r="P62" t="s">
        <v>337</v>
      </c>
    </row>
    <row r="63" spans="1:16" x14ac:dyDescent="0.3">
      <c r="A63" t="s">
        <v>180</v>
      </c>
      <c r="B63" t="s">
        <v>166</v>
      </c>
      <c r="E63" t="s">
        <v>106</v>
      </c>
      <c r="F63" t="s">
        <v>4</v>
      </c>
      <c r="G63">
        <v>2023</v>
      </c>
      <c r="H63" t="s">
        <v>10</v>
      </c>
      <c r="I63" t="s">
        <v>717</v>
      </c>
      <c r="O63" t="s">
        <v>226</v>
      </c>
      <c r="P63" t="s">
        <v>337</v>
      </c>
    </row>
    <row r="64" spans="1:16" x14ac:dyDescent="0.3">
      <c r="A64" t="s">
        <v>180</v>
      </c>
      <c r="B64" t="s">
        <v>170</v>
      </c>
      <c r="E64" t="s">
        <v>106</v>
      </c>
      <c r="F64" t="s">
        <v>4</v>
      </c>
      <c r="G64">
        <v>2023</v>
      </c>
      <c r="H64" t="s">
        <v>10</v>
      </c>
      <c r="I64" t="s">
        <v>718</v>
      </c>
      <c r="O64" t="s">
        <v>280</v>
      </c>
      <c r="P64" t="s">
        <v>337</v>
      </c>
    </row>
    <row r="65" spans="1:16" x14ac:dyDescent="0.3">
      <c r="A65" t="s">
        <v>179</v>
      </c>
      <c r="B65" t="s">
        <v>161</v>
      </c>
      <c r="E65" t="s">
        <v>106</v>
      </c>
      <c r="F65" t="s">
        <v>4</v>
      </c>
      <c r="G65">
        <v>2023</v>
      </c>
      <c r="H65" t="s">
        <v>10</v>
      </c>
      <c r="I65" t="s">
        <v>719</v>
      </c>
      <c r="O65" t="s">
        <v>226</v>
      </c>
      <c r="P65" t="s">
        <v>337</v>
      </c>
    </row>
    <row r="66" spans="1:16" x14ac:dyDescent="0.3">
      <c r="A66" t="s">
        <v>179</v>
      </c>
      <c r="B66" t="s">
        <v>163</v>
      </c>
      <c r="E66" t="s">
        <v>106</v>
      </c>
      <c r="F66" t="s">
        <v>4</v>
      </c>
      <c r="G66">
        <v>2023</v>
      </c>
      <c r="H66" t="s">
        <v>10</v>
      </c>
      <c r="I66" t="s">
        <v>720</v>
      </c>
      <c r="O66" t="s">
        <v>226</v>
      </c>
      <c r="P66" t="s">
        <v>337</v>
      </c>
    </row>
    <row r="67" spans="1:16" x14ac:dyDescent="0.3">
      <c r="A67" t="s">
        <v>179</v>
      </c>
      <c r="B67" t="s">
        <v>170</v>
      </c>
      <c r="E67" t="s">
        <v>106</v>
      </c>
      <c r="F67" t="s">
        <v>4</v>
      </c>
      <c r="G67">
        <v>2023</v>
      </c>
      <c r="H67" t="s">
        <v>10</v>
      </c>
      <c r="I67" t="s">
        <v>721</v>
      </c>
      <c r="O67" t="s">
        <v>280</v>
      </c>
      <c r="P67" t="s">
        <v>337</v>
      </c>
    </row>
    <row r="68" spans="1:16" x14ac:dyDescent="0.3">
      <c r="A68" t="s">
        <v>155</v>
      </c>
      <c r="B68" t="s">
        <v>196</v>
      </c>
      <c r="E68" t="s">
        <v>106</v>
      </c>
      <c r="F68" t="s">
        <v>4</v>
      </c>
      <c r="G68">
        <v>2023</v>
      </c>
      <c r="H68" t="s">
        <v>10</v>
      </c>
      <c r="I68" t="s">
        <v>722</v>
      </c>
      <c r="O68" t="s">
        <v>280</v>
      </c>
      <c r="P68" t="s">
        <v>337</v>
      </c>
    </row>
    <row r="69" spans="1:16" x14ac:dyDescent="0.3">
      <c r="A69" t="s">
        <v>165</v>
      </c>
      <c r="B69" t="s">
        <v>190</v>
      </c>
      <c r="C69">
        <v>0.26</v>
      </c>
      <c r="E69" t="s">
        <v>106</v>
      </c>
      <c r="F69" t="s">
        <v>4</v>
      </c>
      <c r="G69">
        <v>2023</v>
      </c>
      <c r="H69" t="s">
        <v>10</v>
      </c>
      <c r="I69" t="s">
        <v>723</v>
      </c>
      <c r="J69" t="s">
        <v>662</v>
      </c>
      <c r="K69" t="s">
        <v>663</v>
      </c>
      <c r="L69" t="s">
        <v>664</v>
      </c>
      <c r="M69" t="s">
        <v>555</v>
      </c>
      <c r="O69" t="s">
        <v>280</v>
      </c>
      <c r="P69" t="s">
        <v>221</v>
      </c>
    </row>
    <row r="70" spans="1:16" x14ac:dyDescent="0.3">
      <c r="A70" t="s">
        <v>165</v>
      </c>
      <c r="B70" t="s">
        <v>192</v>
      </c>
      <c r="C70">
        <v>0.15</v>
      </c>
      <c r="E70" t="s">
        <v>106</v>
      </c>
      <c r="F70" t="s">
        <v>4</v>
      </c>
      <c r="G70">
        <v>2023</v>
      </c>
      <c r="H70" t="s">
        <v>10</v>
      </c>
      <c r="I70" t="s">
        <v>724</v>
      </c>
      <c r="J70" t="s">
        <v>662</v>
      </c>
      <c r="K70" t="s">
        <v>663</v>
      </c>
      <c r="L70" t="s">
        <v>664</v>
      </c>
      <c r="M70" t="s">
        <v>555</v>
      </c>
      <c r="O70" t="s">
        <v>280</v>
      </c>
      <c r="P70" t="s">
        <v>221</v>
      </c>
    </row>
    <row r="71" spans="1:16" x14ac:dyDescent="0.3">
      <c r="A71" t="s">
        <v>165</v>
      </c>
      <c r="B71" t="s">
        <v>193</v>
      </c>
      <c r="C71">
        <v>3.23</v>
      </c>
      <c r="E71" t="s">
        <v>106</v>
      </c>
      <c r="F71" t="s">
        <v>4</v>
      </c>
      <c r="G71">
        <v>2023</v>
      </c>
      <c r="H71" t="s">
        <v>10</v>
      </c>
      <c r="I71" t="s">
        <v>725</v>
      </c>
      <c r="J71" t="s">
        <v>662</v>
      </c>
      <c r="K71" t="s">
        <v>663</v>
      </c>
      <c r="L71" t="s">
        <v>664</v>
      </c>
      <c r="M71" t="s">
        <v>555</v>
      </c>
      <c r="O71" t="s">
        <v>280</v>
      </c>
      <c r="P71" t="s">
        <v>221</v>
      </c>
    </row>
    <row r="72" spans="1:16" x14ac:dyDescent="0.3">
      <c r="A72" t="s">
        <v>165</v>
      </c>
      <c r="B72" t="s">
        <v>194</v>
      </c>
      <c r="C72">
        <v>0.18</v>
      </c>
      <c r="E72" t="s">
        <v>106</v>
      </c>
      <c r="F72" t="s">
        <v>4</v>
      </c>
      <c r="G72">
        <v>2023</v>
      </c>
      <c r="H72" t="s">
        <v>10</v>
      </c>
      <c r="I72" t="s">
        <v>726</v>
      </c>
      <c r="J72" t="s">
        <v>662</v>
      </c>
      <c r="K72" t="s">
        <v>663</v>
      </c>
      <c r="L72" t="s">
        <v>664</v>
      </c>
      <c r="M72" t="s">
        <v>555</v>
      </c>
      <c r="O72" t="s">
        <v>280</v>
      </c>
      <c r="P72" t="s">
        <v>221</v>
      </c>
    </row>
    <row r="73" spans="1:16" x14ac:dyDescent="0.3">
      <c r="A73" t="s">
        <v>165</v>
      </c>
      <c r="B73" t="s">
        <v>197</v>
      </c>
      <c r="C73">
        <v>0.01</v>
      </c>
      <c r="E73" t="s">
        <v>106</v>
      </c>
      <c r="F73" t="s">
        <v>4</v>
      </c>
      <c r="G73">
        <v>2023</v>
      </c>
      <c r="H73" t="s">
        <v>10</v>
      </c>
      <c r="I73" t="s">
        <v>727</v>
      </c>
      <c r="J73" t="s">
        <v>662</v>
      </c>
      <c r="K73" t="s">
        <v>663</v>
      </c>
      <c r="L73" t="s">
        <v>664</v>
      </c>
      <c r="M73" t="s">
        <v>555</v>
      </c>
      <c r="O73" t="s">
        <v>280</v>
      </c>
      <c r="P73" t="s">
        <v>221</v>
      </c>
    </row>
    <row r="74" spans="1:16" x14ac:dyDescent="0.3">
      <c r="A74" t="s">
        <v>165</v>
      </c>
      <c r="B74" t="s">
        <v>198</v>
      </c>
      <c r="C74">
        <v>0.08</v>
      </c>
      <c r="E74" t="s">
        <v>106</v>
      </c>
      <c r="F74" t="s">
        <v>4</v>
      </c>
      <c r="G74">
        <v>2023</v>
      </c>
      <c r="H74" t="s">
        <v>10</v>
      </c>
      <c r="I74" t="s">
        <v>728</v>
      </c>
      <c r="J74" t="s">
        <v>662</v>
      </c>
      <c r="K74" t="s">
        <v>663</v>
      </c>
      <c r="L74" t="s">
        <v>664</v>
      </c>
      <c r="M74" t="s">
        <v>555</v>
      </c>
      <c r="O74" t="s">
        <v>280</v>
      </c>
      <c r="P74" t="s">
        <v>221</v>
      </c>
    </row>
    <row r="75" spans="1:16" x14ac:dyDescent="0.3">
      <c r="A75" t="s">
        <v>165</v>
      </c>
      <c r="B75" t="s">
        <v>199</v>
      </c>
      <c r="C75">
        <v>0.01</v>
      </c>
      <c r="E75" t="s">
        <v>106</v>
      </c>
      <c r="F75" t="s">
        <v>4</v>
      </c>
      <c r="G75">
        <v>2023</v>
      </c>
      <c r="H75" t="s">
        <v>10</v>
      </c>
      <c r="I75" t="s">
        <v>729</v>
      </c>
      <c r="J75" t="s">
        <v>662</v>
      </c>
      <c r="K75" t="s">
        <v>663</v>
      </c>
      <c r="L75" t="s">
        <v>664</v>
      </c>
      <c r="M75" t="s">
        <v>555</v>
      </c>
      <c r="O75" t="s">
        <v>280</v>
      </c>
      <c r="P75" t="s">
        <v>221</v>
      </c>
    </row>
    <row r="76" spans="1:16" x14ac:dyDescent="0.3">
      <c r="A76" t="s">
        <v>165</v>
      </c>
      <c r="B76" t="s">
        <v>200</v>
      </c>
      <c r="C76">
        <v>0.2</v>
      </c>
      <c r="E76" t="s">
        <v>106</v>
      </c>
      <c r="F76" t="s">
        <v>4</v>
      </c>
      <c r="G76">
        <v>2023</v>
      </c>
      <c r="H76" t="s">
        <v>10</v>
      </c>
      <c r="I76" t="s">
        <v>730</v>
      </c>
      <c r="J76" t="s">
        <v>662</v>
      </c>
      <c r="K76" t="s">
        <v>663</v>
      </c>
      <c r="L76" t="s">
        <v>664</v>
      </c>
      <c r="M76" t="s">
        <v>555</v>
      </c>
      <c r="O76" t="s">
        <v>280</v>
      </c>
      <c r="P76" t="s">
        <v>221</v>
      </c>
    </row>
    <row r="77" spans="1:16" x14ac:dyDescent="0.3">
      <c r="A77" t="s">
        <v>165</v>
      </c>
      <c r="B77" t="s">
        <v>202</v>
      </c>
      <c r="E77" t="s">
        <v>106</v>
      </c>
      <c r="F77" t="s">
        <v>4</v>
      </c>
      <c r="G77">
        <v>2023</v>
      </c>
      <c r="H77" t="s">
        <v>10</v>
      </c>
      <c r="I77" t="s">
        <v>731</v>
      </c>
      <c r="O77" t="s">
        <v>283</v>
      </c>
      <c r="P77" t="s">
        <v>221</v>
      </c>
    </row>
    <row r="78" spans="1:16" x14ac:dyDescent="0.3">
      <c r="A78" t="s">
        <v>166</v>
      </c>
      <c r="B78" t="s">
        <v>188</v>
      </c>
      <c r="C78">
        <v>7.0000000000000007E-2</v>
      </c>
      <c r="E78" t="s">
        <v>106</v>
      </c>
      <c r="F78" t="s">
        <v>4</v>
      </c>
      <c r="G78">
        <v>2023</v>
      </c>
      <c r="H78" t="s">
        <v>10</v>
      </c>
      <c r="I78" t="s">
        <v>732</v>
      </c>
      <c r="J78" t="s">
        <v>662</v>
      </c>
      <c r="K78" t="s">
        <v>663</v>
      </c>
      <c r="L78" t="s">
        <v>664</v>
      </c>
      <c r="M78" t="s">
        <v>555</v>
      </c>
      <c r="O78" t="s">
        <v>280</v>
      </c>
      <c r="P78" t="s">
        <v>221</v>
      </c>
    </row>
    <row r="79" spans="1:16" x14ac:dyDescent="0.3">
      <c r="A79" t="s">
        <v>166</v>
      </c>
      <c r="B79" t="s">
        <v>192</v>
      </c>
      <c r="C79">
        <v>0.14000000000000001</v>
      </c>
      <c r="E79" t="s">
        <v>106</v>
      </c>
      <c r="F79" t="s">
        <v>4</v>
      </c>
      <c r="G79">
        <v>2023</v>
      </c>
      <c r="H79" t="s">
        <v>10</v>
      </c>
      <c r="I79" t="s">
        <v>733</v>
      </c>
      <c r="J79" t="s">
        <v>662</v>
      </c>
      <c r="K79" t="s">
        <v>663</v>
      </c>
      <c r="L79" t="s">
        <v>664</v>
      </c>
      <c r="M79" t="s">
        <v>555</v>
      </c>
      <c r="O79" t="s">
        <v>280</v>
      </c>
      <c r="P79" t="s">
        <v>221</v>
      </c>
    </row>
    <row r="80" spans="1:16" x14ac:dyDescent="0.3">
      <c r="A80" t="s">
        <v>166</v>
      </c>
      <c r="B80" t="s">
        <v>193</v>
      </c>
      <c r="C80">
        <v>0.24</v>
      </c>
      <c r="E80" t="s">
        <v>106</v>
      </c>
      <c r="F80" t="s">
        <v>4</v>
      </c>
      <c r="G80">
        <v>2023</v>
      </c>
      <c r="H80" t="s">
        <v>10</v>
      </c>
      <c r="I80" t="s">
        <v>734</v>
      </c>
      <c r="J80" t="s">
        <v>662</v>
      </c>
      <c r="K80" t="s">
        <v>663</v>
      </c>
      <c r="L80" t="s">
        <v>664</v>
      </c>
      <c r="M80" t="s">
        <v>555</v>
      </c>
      <c r="O80" t="s">
        <v>280</v>
      </c>
      <c r="P80" t="s">
        <v>221</v>
      </c>
    </row>
    <row r="81" spans="1:16" x14ac:dyDescent="0.3">
      <c r="A81" t="s">
        <v>166</v>
      </c>
      <c r="B81" t="s">
        <v>194</v>
      </c>
      <c r="C81">
        <v>0.02</v>
      </c>
      <c r="E81" t="s">
        <v>106</v>
      </c>
      <c r="F81" t="s">
        <v>4</v>
      </c>
      <c r="G81">
        <v>2023</v>
      </c>
      <c r="H81" t="s">
        <v>10</v>
      </c>
      <c r="I81" t="s">
        <v>735</v>
      </c>
      <c r="J81" t="s">
        <v>662</v>
      </c>
      <c r="K81" t="s">
        <v>663</v>
      </c>
      <c r="L81" t="s">
        <v>664</v>
      </c>
      <c r="M81" t="s">
        <v>555</v>
      </c>
      <c r="O81" t="s">
        <v>280</v>
      </c>
      <c r="P81" t="s">
        <v>221</v>
      </c>
    </row>
    <row r="82" spans="1:16" x14ac:dyDescent="0.3">
      <c r="A82" t="s">
        <v>166</v>
      </c>
      <c r="B82" t="s">
        <v>197</v>
      </c>
      <c r="C82">
        <v>0.74</v>
      </c>
      <c r="E82" t="s">
        <v>106</v>
      </c>
      <c r="F82" t="s">
        <v>4</v>
      </c>
      <c r="G82">
        <v>2023</v>
      </c>
      <c r="H82" t="s">
        <v>10</v>
      </c>
      <c r="I82" t="s">
        <v>736</v>
      </c>
      <c r="J82" t="s">
        <v>662</v>
      </c>
      <c r="K82" t="s">
        <v>663</v>
      </c>
      <c r="L82" t="s">
        <v>664</v>
      </c>
      <c r="M82" t="s">
        <v>555</v>
      </c>
      <c r="O82" t="s">
        <v>280</v>
      </c>
      <c r="P82" t="s">
        <v>221</v>
      </c>
    </row>
    <row r="83" spans="1:16" x14ac:dyDescent="0.3">
      <c r="A83" t="s">
        <v>166</v>
      </c>
      <c r="B83" t="s">
        <v>199</v>
      </c>
      <c r="C83">
        <v>0.34</v>
      </c>
      <c r="E83" t="s">
        <v>106</v>
      </c>
      <c r="F83" t="s">
        <v>4</v>
      </c>
      <c r="G83">
        <v>2023</v>
      </c>
      <c r="H83" t="s">
        <v>10</v>
      </c>
      <c r="I83" t="s">
        <v>737</v>
      </c>
      <c r="J83" t="s">
        <v>662</v>
      </c>
      <c r="K83" t="s">
        <v>663</v>
      </c>
      <c r="L83" t="s">
        <v>664</v>
      </c>
      <c r="M83" t="s">
        <v>555</v>
      </c>
      <c r="O83" t="s">
        <v>280</v>
      </c>
      <c r="P83" t="s">
        <v>221</v>
      </c>
    </row>
    <row r="84" spans="1:16" x14ac:dyDescent="0.3">
      <c r="A84" t="s">
        <v>166</v>
      </c>
      <c r="B84" t="s">
        <v>202</v>
      </c>
      <c r="E84" t="s">
        <v>106</v>
      </c>
      <c r="F84" t="s">
        <v>4</v>
      </c>
      <c r="G84">
        <v>2023</v>
      </c>
      <c r="H84" t="s">
        <v>10</v>
      </c>
      <c r="I84" t="s">
        <v>738</v>
      </c>
      <c r="O84" t="s">
        <v>283</v>
      </c>
      <c r="P84" t="s">
        <v>221</v>
      </c>
    </row>
    <row r="85" spans="1:16" x14ac:dyDescent="0.3">
      <c r="A85" t="s">
        <v>161</v>
      </c>
      <c r="B85" t="s">
        <v>197</v>
      </c>
      <c r="C85">
        <v>3.72</v>
      </c>
      <c r="E85" t="s">
        <v>106</v>
      </c>
      <c r="F85" t="s">
        <v>4</v>
      </c>
      <c r="G85">
        <v>2023</v>
      </c>
      <c r="H85" t="s">
        <v>10</v>
      </c>
      <c r="I85" t="s">
        <v>739</v>
      </c>
      <c r="J85" t="s">
        <v>662</v>
      </c>
      <c r="K85" t="s">
        <v>663</v>
      </c>
      <c r="L85" t="s">
        <v>664</v>
      </c>
      <c r="M85" t="s">
        <v>555</v>
      </c>
      <c r="O85" t="s">
        <v>280</v>
      </c>
      <c r="P85" t="s">
        <v>221</v>
      </c>
    </row>
    <row r="86" spans="1:16" x14ac:dyDescent="0.3">
      <c r="A86" t="s">
        <v>161</v>
      </c>
      <c r="B86" t="s">
        <v>198</v>
      </c>
      <c r="C86">
        <v>1.1399999999999999</v>
      </c>
      <c r="E86" t="s">
        <v>106</v>
      </c>
      <c r="F86" t="s">
        <v>4</v>
      </c>
      <c r="G86">
        <v>2023</v>
      </c>
      <c r="H86" t="s">
        <v>10</v>
      </c>
      <c r="I86" t="s">
        <v>740</v>
      </c>
      <c r="J86" t="s">
        <v>662</v>
      </c>
      <c r="K86" t="s">
        <v>663</v>
      </c>
      <c r="L86" t="s">
        <v>664</v>
      </c>
      <c r="M86" t="s">
        <v>555</v>
      </c>
      <c r="O86" t="s">
        <v>280</v>
      </c>
      <c r="P86" t="s">
        <v>221</v>
      </c>
    </row>
    <row r="87" spans="1:16" x14ac:dyDescent="0.3">
      <c r="A87" t="s">
        <v>163</v>
      </c>
      <c r="B87" t="s">
        <v>197</v>
      </c>
      <c r="C87">
        <v>1.83</v>
      </c>
      <c r="E87" t="s">
        <v>106</v>
      </c>
      <c r="F87" t="s">
        <v>4</v>
      </c>
      <c r="G87">
        <v>2023</v>
      </c>
      <c r="H87" t="s">
        <v>10</v>
      </c>
      <c r="I87" t="s">
        <v>741</v>
      </c>
      <c r="J87" t="s">
        <v>662</v>
      </c>
      <c r="K87" t="s">
        <v>663</v>
      </c>
      <c r="L87" t="s">
        <v>664</v>
      </c>
      <c r="M87" t="s">
        <v>555</v>
      </c>
      <c r="O87" t="s">
        <v>280</v>
      </c>
      <c r="P87" t="s">
        <v>221</v>
      </c>
    </row>
    <row r="88" spans="1:16" x14ac:dyDescent="0.3">
      <c r="A88" t="s">
        <v>201</v>
      </c>
      <c r="B88" t="s">
        <v>154</v>
      </c>
      <c r="C88">
        <v>0.70899999999999996</v>
      </c>
      <c r="E88" t="s">
        <v>106</v>
      </c>
      <c r="F88" t="s">
        <v>4</v>
      </c>
      <c r="G88">
        <v>2023</v>
      </c>
      <c r="H88" t="s">
        <v>10</v>
      </c>
      <c r="I88" t="s">
        <v>742</v>
      </c>
      <c r="J88" t="s">
        <v>681</v>
      </c>
      <c r="K88" t="s">
        <v>332</v>
      </c>
      <c r="L88" t="s">
        <v>664</v>
      </c>
      <c r="M88" t="s">
        <v>218</v>
      </c>
      <c r="N88" t="s">
        <v>682</v>
      </c>
      <c r="O88" t="s">
        <v>226</v>
      </c>
      <c r="P88" t="s">
        <v>221</v>
      </c>
    </row>
    <row r="89" spans="1:16" x14ac:dyDescent="0.3">
      <c r="A89" t="s">
        <v>154</v>
      </c>
      <c r="B89" t="s">
        <v>202</v>
      </c>
      <c r="C89">
        <v>7.4459999999999997</v>
      </c>
      <c r="E89" t="s">
        <v>106</v>
      </c>
      <c r="F89" t="s">
        <v>4</v>
      </c>
      <c r="G89">
        <v>2023</v>
      </c>
      <c r="H89" t="s">
        <v>10</v>
      </c>
      <c r="I89" t="s">
        <v>743</v>
      </c>
      <c r="J89" t="s">
        <v>681</v>
      </c>
      <c r="K89" t="s">
        <v>332</v>
      </c>
      <c r="L89" t="s">
        <v>664</v>
      </c>
      <c r="M89" t="s">
        <v>218</v>
      </c>
      <c r="N89" t="s">
        <v>682</v>
      </c>
      <c r="O89" t="s">
        <v>226</v>
      </c>
      <c r="P89" t="s">
        <v>221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35"/>
  <sheetViews>
    <sheetView workbookViewId="0"/>
  </sheetViews>
  <sheetFormatPr baseColWidth="10" defaultColWidth="8.88671875" defaultRowHeight="14.4" x14ac:dyDescent="0.3"/>
  <cols>
    <col min="1" max="1" width="46" customWidth="1"/>
    <col min="2" max="8" width="13" customWidth="1"/>
  </cols>
  <sheetData>
    <row r="1" spans="1:4" ht="18" x14ac:dyDescent="0.35">
      <c r="A1" s="1" t="s">
        <v>744</v>
      </c>
    </row>
    <row r="3" spans="1:4" x14ac:dyDescent="0.3">
      <c r="A3" t="s">
        <v>745</v>
      </c>
      <c r="B3" t="s">
        <v>257</v>
      </c>
      <c r="C3" t="s">
        <v>258</v>
      </c>
      <c r="D3" t="s">
        <v>259</v>
      </c>
    </row>
    <row r="4" spans="1:4" x14ac:dyDescent="0.3">
      <c r="A4" t="s">
        <v>746</v>
      </c>
      <c r="B4">
        <v>1.8539E-2</v>
      </c>
      <c r="C4">
        <v>1.8873000000000001E-2</v>
      </c>
      <c r="D4">
        <v>2.103E-2</v>
      </c>
    </row>
    <row r="5" spans="1:4" x14ac:dyDescent="0.3">
      <c r="A5" t="s">
        <v>747</v>
      </c>
      <c r="B5">
        <v>2.496E-2</v>
      </c>
      <c r="C5">
        <v>2.4153999999999998E-2</v>
      </c>
      <c r="D5">
        <v>2.5876E-2</v>
      </c>
    </row>
    <row r="6" spans="1:4" x14ac:dyDescent="0.3">
      <c r="A6" t="s">
        <v>748</v>
      </c>
      <c r="B6">
        <v>0.47289999999999999</v>
      </c>
      <c r="C6">
        <v>0.57999999999999996</v>
      </c>
      <c r="D6">
        <v>0.66</v>
      </c>
    </row>
    <row r="7" spans="1:4" x14ac:dyDescent="0.3">
      <c r="A7" t="s">
        <v>749</v>
      </c>
      <c r="B7">
        <v>0.70409999999999995</v>
      </c>
      <c r="C7">
        <v>0.78</v>
      </c>
      <c r="D7">
        <v>0.78</v>
      </c>
    </row>
    <row r="9" spans="1:4" x14ac:dyDescent="0.3">
      <c r="A9" t="s">
        <v>750</v>
      </c>
      <c r="B9">
        <v>0.33</v>
      </c>
      <c r="C9">
        <v>0.28999999999999998</v>
      </c>
      <c r="D9">
        <v>0.26</v>
      </c>
    </row>
    <row r="10" spans="1:4" x14ac:dyDescent="0.3">
      <c r="A10" t="s">
        <v>751</v>
      </c>
      <c r="B10">
        <v>0.39</v>
      </c>
      <c r="C10">
        <v>0.24</v>
      </c>
      <c r="D10">
        <v>0.15</v>
      </c>
    </row>
    <row r="11" spans="1:4" x14ac:dyDescent="0.3">
      <c r="A11" t="s">
        <v>752</v>
      </c>
      <c r="B11">
        <v>6.09</v>
      </c>
      <c r="C11">
        <v>4.46</v>
      </c>
      <c r="D11">
        <v>3.23</v>
      </c>
    </row>
    <row r="12" spans="1:4" x14ac:dyDescent="0.3">
      <c r="A12" t="s">
        <v>753</v>
      </c>
      <c r="B12">
        <v>0</v>
      </c>
      <c r="C12">
        <v>0.13</v>
      </c>
      <c r="D12">
        <v>0.18</v>
      </c>
    </row>
    <row r="13" spans="1:4" x14ac:dyDescent="0.3">
      <c r="A13" t="s">
        <v>754</v>
      </c>
      <c r="B13">
        <v>0.03</v>
      </c>
      <c r="C13">
        <v>0.01</v>
      </c>
      <c r="D13">
        <v>0.01</v>
      </c>
    </row>
    <row r="14" spans="1:4" x14ac:dyDescent="0.3">
      <c r="A14" t="s">
        <v>755</v>
      </c>
      <c r="B14">
        <v>0.36</v>
      </c>
      <c r="C14">
        <v>0.28999999999999998</v>
      </c>
      <c r="D14">
        <v>0.08</v>
      </c>
    </row>
    <row r="15" spans="1:4" x14ac:dyDescent="0.3">
      <c r="A15" t="s">
        <v>756</v>
      </c>
      <c r="B15">
        <v>0.03</v>
      </c>
      <c r="C15">
        <v>0</v>
      </c>
      <c r="D15">
        <v>0.01</v>
      </c>
    </row>
    <row r="16" spans="1:4" x14ac:dyDescent="0.3">
      <c r="A16" t="s">
        <v>757</v>
      </c>
      <c r="B16">
        <v>0</v>
      </c>
      <c r="C16">
        <v>0</v>
      </c>
      <c r="D16">
        <v>0.2</v>
      </c>
    </row>
    <row r="17" spans="1:4" x14ac:dyDescent="0.3">
      <c r="A17" t="s">
        <v>758</v>
      </c>
      <c r="B17">
        <v>0.26</v>
      </c>
      <c r="C17">
        <v>0.13</v>
      </c>
      <c r="D17">
        <v>7.0000000000000007E-2</v>
      </c>
    </row>
    <row r="18" spans="1:4" x14ac:dyDescent="0.3">
      <c r="A18" t="s">
        <v>759</v>
      </c>
      <c r="B18">
        <v>0.47</v>
      </c>
      <c r="C18">
        <v>0.14000000000000001</v>
      </c>
      <c r="D18">
        <v>0.14000000000000001</v>
      </c>
    </row>
    <row r="19" spans="1:4" x14ac:dyDescent="0.3">
      <c r="A19" t="s">
        <v>760</v>
      </c>
      <c r="B19">
        <v>0.27</v>
      </c>
      <c r="C19">
        <v>0.27</v>
      </c>
      <c r="D19">
        <v>0.24</v>
      </c>
    </row>
    <row r="20" spans="1:4" x14ac:dyDescent="0.3">
      <c r="A20" t="s">
        <v>761</v>
      </c>
      <c r="B20">
        <v>0</v>
      </c>
      <c r="C20">
        <v>0.02</v>
      </c>
      <c r="D20">
        <v>0.02</v>
      </c>
    </row>
    <row r="21" spans="1:4" x14ac:dyDescent="0.3">
      <c r="A21" t="s">
        <v>762</v>
      </c>
      <c r="B21">
        <v>0.26</v>
      </c>
      <c r="C21">
        <v>0.34</v>
      </c>
      <c r="D21">
        <v>0.74</v>
      </c>
    </row>
    <row r="22" spans="1:4" x14ac:dyDescent="0.3">
      <c r="A22" t="s">
        <v>763</v>
      </c>
      <c r="B22">
        <v>1.08</v>
      </c>
      <c r="C22">
        <v>0.8</v>
      </c>
      <c r="D22">
        <v>0.34</v>
      </c>
    </row>
    <row r="23" spans="1:4" x14ac:dyDescent="0.3">
      <c r="A23" t="s">
        <v>764</v>
      </c>
      <c r="B23">
        <v>0</v>
      </c>
      <c r="C23">
        <v>0</v>
      </c>
      <c r="D23">
        <v>0</v>
      </c>
    </row>
    <row r="24" spans="1:4" x14ac:dyDescent="0.3">
      <c r="A24" t="s">
        <v>765</v>
      </c>
      <c r="B24">
        <v>4.08</v>
      </c>
      <c r="C24">
        <v>4.29</v>
      </c>
      <c r="D24">
        <v>3.72</v>
      </c>
    </row>
    <row r="25" spans="1:4" x14ac:dyDescent="0.3">
      <c r="A25" t="s">
        <v>766</v>
      </c>
      <c r="B25">
        <v>1.2</v>
      </c>
      <c r="C25">
        <v>1.1000000000000001</v>
      </c>
      <c r="D25">
        <v>1.1399999999999999</v>
      </c>
    </row>
    <row r="26" spans="1:4" x14ac:dyDescent="0.3">
      <c r="A26" t="s">
        <v>767</v>
      </c>
      <c r="B26">
        <v>2.78</v>
      </c>
      <c r="C26">
        <v>2.36</v>
      </c>
      <c r="D26">
        <v>1.83</v>
      </c>
    </row>
    <row r="28" spans="1:4" x14ac:dyDescent="0.3">
      <c r="A28" t="s">
        <v>768</v>
      </c>
      <c r="B28" t="s">
        <v>257</v>
      </c>
      <c r="C28" t="s">
        <v>258</v>
      </c>
      <c r="D28" t="s">
        <v>259</v>
      </c>
    </row>
    <row r="29" spans="1:4" x14ac:dyDescent="0.3">
      <c r="A29" t="s">
        <v>769</v>
      </c>
      <c r="B29">
        <v>0.52400000000000002</v>
      </c>
      <c r="C29">
        <v>0.78100000000000003</v>
      </c>
      <c r="D29">
        <v>0.70899999999999996</v>
      </c>
    </row>
    <row r="30" spans="1:4" x14ac:dyDescent="0.3">
      <c r="A30" t="s">
        <v>770</v>
      </c>
      <c r="B30">
        <v>4.6790000000000003</v>
      </c>
      <c r="C30">
        <v>6.8070000000000004</v>
      </c>
      <c r="D30">
        <v>7.4459999999999997</v>
      </c>
    </row>
    <row r="32" spans="1:4" ht="72" x14ac:dyDescent="0.3">
      <c r="A32" s="4" t="s">
        <v>771</v>
      </c>
    </row>
    <row r="33" spans="1:1" ht="43.2" x14ac:dyDescent="0.3">
      <c r="A33" s="4" t="s">
        <v>772</v>
      </c>
    </row>
    <row r="34" spans="1:1" ht="57.6" x14ac:dyDescent="0.3">
      <c r="A34" s="4" t="s">
        <v>773</v>
      </c>
    </row>
    <row r="35" spans="1:1" ht="57.6" x14ac:dyDescent="0.3">
      <c r="A35" s="4" t="s">
        <v>774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14"/>
  <sheetViews>
    <sheetView workbookViewId="0"/>
  </sheetViews>
  <sheetFormatPr baseColWidth="10" defaultColWidth="8.88671875" defaultRowHeight="14.4" x14ac:dyDescent="0.3"/>
  <cols>
    <col min="1" max="1" width="46" customWidth="1"/>
    <col min="2" max="8" width="13" customWidth="1"/>
  </cols>
  <sheetData>
    <row r="1" spans="1:4" ht="18" x14ac:dyDescent="0.35">
      <c r="A1" s="1" t="s">
        <v>775</v>
      </c>
    </row>
    <row r="3" spans="1:4" x14ac:dyDescent="0.3">
      <c r="A3" t="s">
        <v>776</v>
      </c>
    </row>
    <row r="4" spans="1:4" x14ac:dyDescent="0.3">
      <c r="A4" t="s">
        <v>302</v>
      </c>
      <c r="B4" t="s">
        <v>257</v>
      </c>
      <c r="C4" t="s">
        <v>258</v>
      </c>
      <c r="D4" t="s">
        <v>259</v>
      </c>
    </row>
    <row r="5" spans="1:4" x14ac:dyDescent="0.3">
      <c r="A5" t="s">
        <v>777</v>
      </c>
      <c r="B5">
        <v>740.16800000000001</v>
      </c>
      <c r="C5">
        <v>683.375</v>
      </c>
      <c r="D5">
        <v>576.255</v>
      </c>
    </row>
    <row r="6" spans="1:4" x14ac:dyDescent="0.3">
      <c r="A6" t="s">
        <v>778</v>
      </c>
      <c r="B6">
        <v>426.09199999999998</v>
      </c>
      <c r="C6">
        <v>409.65499999999997</v>
      </c>
      <c r="D6">
        <v>339.00900000000001</v>
      </c>
    </row>
    <row r="7" spans="1:4" x14ac:dyDescent="0.3">
      <c r="A7" t="s">
        <v>779</v>
      </c>
      <c r="B7">
        <v>211.721</v>
      </c>
      <c r="C7">
        <v>223.21899999999999</v>
      </c>
      <c r="D7">
        <v>187.69800000000001</v>
      </c>
    </row>
    <row r="8" spans="1:4" x14ac:dyDescent="0.3">
      <c r="A8" t="s">
        <v>780</v>
      </c>
      <c r="B8">
        <v>111.536</v>
      </c>
      <c r="C8">
        <v>97.822000000000003</v>
      </c>
      <c r="D8">
        <v>70.718999999999994</v>
      </c>
    </row>
    <row r="9" spans="1:4" x14ac:dyDescent="0.3">
      <c r="A9" t="s">
        <v>781</v>
      </c>
      <c r="B9" t="s">
        <v>782</v>
      </c>
      <c r="C9" t="s">
        <v>783</v>
      </c>
      <c r="D9" t="s">
        <v>784</v>
      </c>
    </row>
    <row r="10" spans="1:4" x14ac:dyDescent="0.3">
      <c r="A10" t="s">
        <v>785</v>
      </c>
      <c r="B10" t="s">
        <v>786</v>
      </c>
      <c r="C10" t="s">
        <v>787</v>
      </c>
      <c r="D10" t="s">
        <v>788</v>
      </c>
    </row>
    <row r="11" spans="1:4" x14ac:dyDescent="0.3">
      <c r="A11" t="s">
        <v>789</v>
      </c>
      <c r="B11" t="s">
        <v>790</v>
      </c>
      <c r="C11" t="s">
        <v>791</v>
      </c>
      <c r="D11" t="s">
        <v>792</v>
      </c>
    </row>
    <row r="13" spans="1:4" ht="28.8" x14ac:dyDescent="0.3">
      <c r="A13" s="4" t="s">
        <v>793</v>
      </c>
    </row>
    <row r="14" spans="1:4" ht="43.2" x14ac:dyDescent="0.3">
      <c r="A14" s="4" t="s">
        <v>794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13"/>
  <sheetViews>
    <sheetView workbookViewId="0"/>
  </sheetViews>
  <sheetFormatPr baseColWidth="10" defaultColWidth="8.88671875" defaultRowHeight="14.4" x14ac:dyDescent="0.3"/>
  <sheetData>
    <row r="1" spans="1:21" ht="28.05" customHeight="1" x14ac:dyDescent="0.3">
      <c r="A1" s="3" t="s">
        <v>316</v>
      </c>
      <c r="B1" s="3" t="s">
        <v>203</v>
      </c>
      <c r="C1" s="3" t="s">
        <v>204</v>
      </c>
      <c r="D1" s="3" t="s">
        <v>317</v>
      </c>
      <c r="E1" s="3" t="s">
        <v>318</v>
      </c>
      <c r="F1" s="3" t="s">
        <v>319</v>
      </c>
      <c r="G1" s="3" t="s">
        <v>11</v>
      </c>
      <c r="H1" s="3" t="s">
        <v>3</v>
      </c>
      <c r="I1" s="3" t="s">
        <v>104</v>
      </c>
      <c r="J1" s="3" t="s">
        <v>103</v>
      </c>
      <c r="K1" s="3" t="s">
        <v>207</v>
      </c>
      <c r="L1" s="3" t="s">
        <v>208</v>
      </c>
      <c r="M1" s="3" t="s">
        <v>117</v>
      </c>
      <c r="N1" s="3" t="s">
        <v>209</v>
      </c>
      <c r="O1" s="3" t="s">
        <v>107</v>
      </c>
      <c r="P1" s="3" t="s">
        <v>210</v>
      </c>
      <c r="Q1" s="3" t="s">
        <v>111</v>
      </c>
      <c r="R1" s="3" t="s">
        <v>114</v>
      </c>
      <c r="S1" s="3" t="s">
        <v>211</v>
      </c>
      <c r="T1" s="3" t="s">
        <v>212</v>
      </c>
      <c r="U1" s="3" t="s">
        <v>213</v>
      </c>
    </row>
    <row r="2" spans="1:21" x14ac:dyDescent="0.3">
      <c r="A2">
        <v>37</v>
      </c>
      <c r="B2" t="s">
        <v>180</v>
      </c>
      <c r="C2" t="s">
        <v>165</v>
      </c>
      <c r="D2">
        <v>0.47289999999999999</v>
      </c>
      <c r="G2" t="s">
        <v>106</v>
      </c>
      <c r="H2" t="s">
        <v>4</v>
      </c>
      <c r="I2" t="s">
        <v>257</v>
      </c>
      <c r="J2" t="s">
        <v>10</v>
      </c>
      <c r="K2" t="s">
        <v>795</v>
      </c>
      <c r="L2" t="s">
        <v>796</v>
      </c>
      <c r="N2" t="s">
        <v>664</v>
      </c>
    </row>
    <row r="3" spans="1:21" x14ac:dyDescent="0.3">
      <c r="A3">
        <v>37</v>
      </c>
      <c r="B3" t="s">
        <v>165</v>
      </c>
      <c r="C3" t="s">
        <v>202</v>
      </c>
      <c r="D3">
        <v>-1</v>
      </c>
      <c r="G3" t="s">
        <v>106</v>
      </c>
      <c r="H3" t="s">
        <v>4</v>
      </c>
      <c r="I3" t="s">
        <v>257</v>
      </c>
      <c r="J3" t="s">
        <v>10</v>
      </c>
      <c r="K3" t="s">
        <v>795</v>
      </c>
      <c r="L3" t="s">
        <v>796</v>
      </c>
      <c r="N3" t="s">
        <v>664</v>
      </c>
    </row>
    <row r="4" spans="1:21" x14ac:dyDescent="0.3">
      <c r="A4">
        <v>38</v>
      </c>
      <c r="B4" t="s">
        <v>180</v>
      </c>
      <c r="C4" t="s">
        <v>166</v>
      </c>
      <c r="D4">
        <v>0.70409999999999995</v>
      </c>
      <c r="G4" t="s">
        <v>106</v>
      </c>
      <c r="H4" t="s">
        <v>4</v>
      </c>
      <c r="I4" t="s">
        <v>257</v>
      </c>
      <c r="J4" t="s">
        <v>10</v>
      </c>
      <c r="K4" t="s">
        <v>797</v>
      </c>
      <c r="L4" t="s">
        <v>798</v>
      </c>
      <c r="N4" t="s">
        <v>664</v>
      </c>
    </row>
    <row r="5" spans="1:21" x14ac:dyDescent="0.3">
      <c r="A5">
        <v>38</v>
      </c>
      <c r="B5" t="s">
        <v>166</v>
      </c>
      <c r="C5" t="s">
        <v>202</v>
      </c>
      <c r="D5">
        <v>-1</v>
      </c>
      <c r="G5" t="s">
        <v>106</v>
      </c>
      <c r="H5" t="s">
        <v>4</v>
      </c>
      <c r="I5" t="s">
        <v>257</v>
      </c>
      <c r="J5" t="s">
        <v>10</v>
      </c>
      <c r="K5" t="s">
        <v>797</v>
      </c>
      <c r="L5" t="s">
        <v>798</v>
      </c>
      <c r="N5" t="s">
        <v>664</v>
      </c>
    </row>
    <row r="6" spans="1:21" x14ac:dyDescent="0.3">
      <c r="A6">
        <v>39</v>
      </c>
      <c r="B6" t="s">
        <v>180</v>
      </c>
      <c r="C6" t="s">
        <v>165</v>
      </c>
      <c r="D6">
        <v>0.57999999999999996</v>
      </c>
      <c r="G6" t="s">
        <v>106</v>
      </c>
      <c r="H6" t="s">
        <v>4</v>
      </c>
      <c r="I6" t="s">
        <v>258</v>
      </c>
      <c r="J6" t="s">
        <v>10</v>
      </c>
      <c r="K6" t="s">
        <v>799</v>
      </c>
      <c r="L6" t="s">
        <v>796</v>
      </c>
      <c r="N6" t="s">
        <v>664</v>
      </c>
    </row>
    <row r="7" spans="1:21" x14ac:dyDescent="0.3">
      <c r="A7">
        <v>39</v>
      </c>
      <c r="B7" t="s">
        <v>165</v>
      </c>
      <c r="C7" t="s">
        <v>202</v>
      </c>
      <c r="D7">
        <v>-1</v>
      </c>
      <c r="G7" t="s">
        <v>106</v>
      </c>
      <c r="H7" t="s">
        <v>4</v>
      </c>
      <c r="I7" t="s">
        <v>258</v>
      </c>
      <c r="J7" t="s">
        <v>10</v>
      </c>
      <c r="K7" t="s">
        <v>799</v>
      </c>
      <c r="L7" t="s">
        <v>796</v>
      </c>
      <c r="N7" t="s">
        <v>664</v>
      </c>
    </row>
    <row r="8" spans="1:21" x14ac:dyDescent="0.3">
      <c r="A8">
        <v>40</v>
      </c>
      <c r="B8" t="s">
        <v>180</v>
      </c>
      <c r="C8" t="s">
        <v>166</v>
      </c>
      <c r="D8">
        <v>0.78</v>
      </c>
      <c r="G8" t="s">
        <v>106</v>
      </c>
      <c r="H8" t="s">
        <v>4</v>
      </c>
      <c r="I8" t="s">
        <v>258</v>
      </c>
      <c r="J8" t="s">
        <v>10</v>
      </c>
      <c r="K8" t="s">
        <v>800</v>
      </c>
      <c r="L8" t="s">
        <v>798</v>
      </c>
      <c r="N8" t="s">
        <v>664</v>
      </c>
    </row>
    <row r="9" spans="1:21" x14ac:dyDescent="0.3">
      <c r="A9">
        <v>40</v>
      </c>
      <c r="B9" t="s">
        <v>166</v>
      </c>
      <c r="C9" t="s">
        <v>202</v>
      </c>
      <c r="D9">
        <v>-1</v>
      </c>
      <c r="G9" t="s">
        <v>106</v>
      </c>
      <c r="H9" t="s">
        <v>4</v>
      </c>
      <c r="I9" t="s">
        <v>258</v>
      </c>
      <c r="J9" t="s">
        <v>10</v>
      </c>
      <c r="K9" t="s">
        <v>800</v>
      </c>
      <c r="L9" t="s">
        <v>798</v>
      </c>
      <c r="N9" t="s">
        <v>664</v>
      </c>
    </row>
    <row r="10" spans="1:21" x14ac:dyDescent="0.3">
      <c r="A10">
        <v>41</v>
      </c>
      <c r="B10" t="s">
        <v>180</v>
      </c>
      <c r="C10" t="s">
        <v>165</v>
      </c>
      <c r="D10">
        <v>0.66</v>
      </c>
      <c r="G10" t="s">
        <v>106</v>
      </c>
      <c r="H10" t="s">
        <v>4</v>
      </c>
      <c r="I10" t="s">
        <v>259</v>
      </c>
      <c r="J10" t="s">
        <v>10</v>
      </c>
      <c r="K10" t="s">
        <v>801</v>
      </c>
      <c r="L10" t="s">
        <v>796</v>
      </c>
      <c r="N10" t="s">
        <v>664</v>
      </c>
    </row>
    <row r="11" spans="1:21" x14ac:dyDescent="0.3">
      <c r="A11">
        <v>41</v>
      </c>
      <c r="B11" t="s">
        <v>165</v>
      </c>
      <c r="C11" t="s">
        <v>202</v>
      </c>
      <c r="D11">
        <v>-1</v>
      </c>
      <c r="G11" t="s">
        <v>106</v>
      </c>
      <c r="H11" t="s">
        <v>4</v>
      </c>
      <c r="I11" t="s">
        <v>259</v>
      </c>
      <c r="J11" t="s">
        <v>10</v>
      </c>
      <c r="K11" t="s">
        <v>801</v>
      </c>
      <c r="L11" t="s">
        <v>796</v>
      </c>
      <c r="N11" t="s">
        <v>664</v>
      </c>
    </row>
    <row r="12" spans="1:21" x14ac:dyDescent="0.3">
      <c r="A12">
        <v>42</v>
      </c>
      <c r="B12" t="s">
        <v>180</v>
      </c>
      <c r="C12" t="s">
        <v>166</v>
      </c>
      <c r="D12">
        <v>0.78</v>
      </c>
      <c r="G12" t="s">
        <v>106</v>
      </c>
      <c r="H12" t="s">
        <v>4</v>
      </c>
      <c r="I12" t="s">
        <v>259</v>
      </c>
      <c r="J12" t="s">
        <v>10</v>
      </c>
      <c r="K12" t="s">
        <v>802</v>
      </c>
      <c r="L12" t="s">
        <v>798</v>
      </c>
      <c r="N12" t="s">
        <v>664</v>
      </c>
    </row>
    <row r="13" spans="1:21" x14ac:dyDescent="0.3">
      <c r="A13">
        <v>42</v>
      </c>
      <c r="B13" t="s">
        <v>166</v>
      </c>
      <c r="C13" t="s">
        <v>202</v>
      </c>
      <c r="D13">
        <v>-1</v>
      </c>
      <c r="G13" t="s">
        <v>106</v>
      </c>
      <c r="H13" t="s">
        <v>4</v>
      </c>
      <c r="I13" t="s">
        <v>259</v>
      </c>
      <c r="J13" t="s">
        <v>10</v>
      </c>
      <c r="K13" t="s">
        <v>802</v>
      </c>
      <c r="L13" t="s">
        <v>798</v>
      </c>
      <c r="N13" t="s">
        <v>664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tabSelected="1" workbookViewId="0">
      <selection activeCell="A14" sqref="A14"/>
    </sheetView>
  </sheetViews>
  <sheetFormatPr baseColWidth="10" defaultColWidth="8.88671875" defaultRowHeight="14.4" x14ac:dyDescent="0.3"/>
  <cols>
    <col min="1" max="1" width="60" customWidth="1"/>
    <col min="2" max="2" width="10" customWidth="1"/>
  </cols>
  <sheetData>
    <row r="1" spans="1:2" x14ac:dyDescent="0.3">
      <c r="A1" s="2" t="s">
        <v>77</v>
      </c>
      <c r="B1" s="2" t="s">
        <v>78</v>
      </c>
    </row>
    <row r="2" spans="1:2" x14ac:dyDescent="0.3">
      <c r="A2" t="s">
        <v>79</v>
      </c>
      <c r="B2" t="s">
        <v>80</v>
      </c>
    </row>
    <row r="3" spans="1:2" x14ac:dyDescent="0.3">
      <c r="A3" t="s">
        <v>81</v>
      </c>
      <c r="B3" t="s">
        <v>80</v>
      </c>
    </row>
    <row r="4" spans="1:2" x14ac:dyDescent="0.3">
      <c r="A4" t="s">
        <v>803</v>
      </c>
      <c r="B4" t="s">
        <v>80</v>
      </c>
    </row>
    <row r="5" spans="1:2" x14ac:dyDescent="0.3">
      <c r="A5" t="s">
        <v>82</v>
      </c>
      <c r="B5" t="s">
        <v>83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workbookViewId="0"/>
  </sheetViews>
  <sheetFormatPr baseColWidth="10" defaultColWidth="8.88671875" defaultRowHeight="14.4" x14ac:dyDescent="0.3"/>
  <cols>
    <col min="1" max="3" width="26" customWidth="1"/>
  </cols>
  <sheetData>
    <row r="1" spans="1:6" x14ac:dyDescent="0.3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</row>
    <row r="2" spans="1:6" x14ac:dyDescent="0.3">
      <c r="A2" t="s">
        <v>90</v>
      </c>
      <c r="B2" t="s">
        <v>91</v>
      </c>
      <c r="C2" t="s">
        <v>92</v>
      </c>
      <c r="E2" t="s">
        <v>93</v>
      </c>
      <c r="F2" t="s">
        <v>93</v>
      </c>
    </row>
    <row r="3" spans="1:6" x14ac:dyDescent="0.3">
      <c r="A3" t="s">
        <v>94</v>
      </c>
      <c r="B3" t="s">
        <v>91</v>
      </c>
      <c r="C3" t="s">
        <v>95</v>
      </c>
      <c r="E3" t="s">
        <v>96</v>
      </c>
      <c r="F3" t="s">
        <v>96</v>
      </c>
    </row>
    <row r="4" spans="1:6" x14ac:dyDescent="0.3">
      <c r="A4" t="s">
        <v>5</v>
      </c>
      <c r="B4" t="s">
        <v>91</v>
      </c>
      <c r="C4" t="s">
        <v>97</v>
      </c>
      <c r="E4" t="s">
        <v>98</v>
      </c>
      <c r="F4" t="s">
        <v>98</v>
      </c>
    </row>
    <row r="5" spans="1:6" x14ac:dyDescent="0.3">
      <c r="A5" t="s">
        <v>99</v>
      </c>
      <c r="B5" t="s">
        <v>91</v>
      </c>
      <c r="C5" t="s">
        <v>100</v>
      </c>
      <c r="E5" t="s">
        <v>101</v>
      </c>
      <c r="F5" t="s">
        <v>101</v>
      </c>
    </row>
    <row r="6" spans="1:6" x14ac:dyDescent="0.3">
      <c r="A6" t="s">
        <v>3</v>
      </c>
      <c r="B6" t="s">
        <v>102</v>
      </c>
      <c r="C6" t="s">
        <v>4</v>
      </c>
    </row>
    <row r="7" spans="1:6" x14ac:dyDescent="0.3">
      <c r="A7" t="s">
        <v>103</v>
      </c>
      <c r="B7" t="s">
        <v>102</v>
      </c>
      <c r="C7" t="s">
        <v>10</v>
      </c>
    </row>
    <row r="8" spans="1:6" x14ac:dyDescent="0.3">
      <c r="A8" t="s">
        <v>104</v>
      </c>
      <c r="B8" t="s">
        <v>102</v>
      </c>
      <c r="C8" t="s">
        <v>105</v>
      </c>
    </row>
    <row r="9" spans="1:6" x14ac:dyDescent="0.3">
      <c r="A9" t="s">
        <v>11</v>
      </c>
      <c r="B9" t="s">
        <v>102</v>
      </c>
      <c r="C9" t="s">
        <v>106</v>
      </c>
    </row>
    <row r="10" spans="1:6" x14ac:dyDescent="0.3">
      <c r="A10" t="s">
        <v>107</v>
      </c>
      <c r="B10" t="s">
        <v>108</v>
      </c>
      <c r="C10" t="s">
        <v>109</v>
      </c>
      <c r="E10" t="s">
        <v>110</v>
      </c>
      <c r="F10" t="s">
        <v>110</v>
      </c>
    </row>
    <row r="11" spans="1:6" x14ac:dyDescent="0.3">
      <c r="A11" t="s">
        <v>111</v>
      </c>
      <c r="B11" t="s">
        <v>108</v>
      </c>
      <c r="C11" t="s">
        <v>112</v>
      </c>
      <c r="E11" t="s">
        <v>113</v>
      </c>
      <c r="F11" t="s">
        <v>113</v>
      </c>
    </row>
    <row r="12" spans="1:6" x14ac:dyDescent="0.3">
      <c r="A12" t="s">
        <v>114</v>
      </c>
      <c r="B12" t="s">
        <v>108</v>
      </c>
      <c r="C12" t="s">
        <v>115</v>
      </c>
      <c r="E12" t="s">
        <v>116</v>
      </c>
      <c r="F12" t="s">
        <v>116</v>
      </c>
    </row>
    <row r="13" spans="1:6" x14ac:dyDescent="0.3">
      <c r="A13" t="s">
        <v>117</v>
      </c>
      <c r="B13" t="s">
        <v>108</v>
      </c>
      <c r="C13" t="s">
        <v>118</v>
      </c>
      <c r="E13" t="s">
        <v>119</v>
      </c>
      <c r="F13" t="s">
        <v>119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workbookViewId="0"/>
  </sheetViews>
  <sheetFormatPr baseColWidth="10" defaultColWidth="8.88671875" defaultRowHeight="14.4" x14ac:dyDescent="0.3"/>
  <cols>
    <col min="1" max="1" width="16" customWidth="1"/>
    <col min="2" max="2" width="34" customWidth="1"/>
    <col min="3" max="8" width="16" customWidth="1"/>
  </cols>
  <sheetData>
    <row r="1" spans="1:8" x14ac:dyDescent="0.3">
      <c r="A1" t="s">
        <v>120</v>
      </c>
      <c r="B1" t="s">
        <v>121</v>
      </c>
      <c r="C1" t="s">
        <v>122</v>
      </c>
      <c r="D1" t="s">
        <v>90</v>
      </c>
      <c r="E1" t="s">
        <v>94</v>
      </c>
      <c r="F1" t="s">
        <v>123</v>
      </c>
      <c r="G1" t="s">
        <v>5</v>
      </c>
      <c r="H1" t="s">
        <v>99</v>
      </c>
    </row>
    <row r="2" spans="1:8" x14ac:dyDescent="0.3">
      <c r="A2">
        <v>1</v>
      </c>
      <c r="B2" t="s">
        <v>124</v>
      </c>
      <c r="D2" t="s">
        <v>125</v>
      </c>
      <c r="E2" t="s">
        <v>126</v>
      </c>
      <c r="F2" t="s">
        <v>127</v>
      </c>
    </row>
    <row r="3" spans="1:8" x14ac:dyDescent="0.3">
      <c r="A3">
        <v>2</v>
      </c>
      <c r="B3" t="s">
        <v>128</v>
      </c>
      <c r="D3" t="s">
        <v>125</v>
      </c>
      <c r="E3" t="s">
        <v>126</v>
      </c>
      <c r="F3" t="s">
        <v>129</v>
      </c>
      <c r="G3" t="s">
        <v>130</v>
      </c>
      <c r="H3" t="s">
        <v>131</v>
      </c>
    </row>
    <row r="4" spans="1:8" x14ac:dyDescent="0.3">
      <c r="A4">
        <v>2</v>
      </c>
      <c r="B4" t="s">
        <v>132</v>
      </c>
      <c r="D4" t="s">
        <v>125</v>
      </c>
      <c r="E4" t="s">
        <v>126</v>
      </c>
      <c r="F4" t="s">
        <v>129</v>
      </c>
      <c r="G4" t="s">
        <v>130</v>
      </c>
      <c r="H4" t="s">
        <v>133</v>
      </c>
    </row>
    <row r="5" spans="1:8" x14ac:dyDescent="0.3">
      <c r="A5">
        <v>2</v>
      </c>
      <c r="B5" t="s">
        <v>134</v>
      </c>
      <c r="D5" t="s">
        <v>125</v>
      </c>
      <c r="E5" t="s">
        <v>126</v>
      </c>
      <c r="F5" t="s">
        <v>129</v>
      </c>
      <c r="G5" t="s">
        <v>135</v>
      </c>
      <c r="H5" t="s">
        <v>136</v>
      </c>
    </row>
    <row r="6" spans="1:8" x14ac:dyDescent="0.3">
      <c r="A6">
        <v>2</v>
      </c>
      <c r="B6" t="s">
        <v>137</v>
      </c>
      <c r="D6" t="s">
        <v>125</v>
      </c>
      <c r="E6" t="s">
        <v>126</v>
      </c>
      <c r="F6" t="s">
        <v>129</v>
      </c>
      <c r="G6" t="s">
        <v>135</v>
      </c>
      <c r="H6" t="s">
        <v>138</v>
      </c>
    </row>
    <row r="7" spans="1:8" x14ac:dyDescent="0.3">
      <c r="A7">
        <v>1</v>
      </c>
      <c r="B7" t="s">
        <v>139</v>
      </c>
      <c r="D7" t="s">
        <v>140</v>
      </c>
      <c r="E7" t="s">
        <v>141</v>
      </c>
      <c r="F7" t="s">
        <v>127</v>
      </c>
    </row>
    <row r="8" spans="1:8" x14ac:dyDescent="0.3">
      <c r="A8">
        <v>2</v>
      </c>
      <c r="B8" t="s">
        <v>141</v>
      </c>
      <c r="D8" t="s">
        <v>140</v>
      </c>
      <c r="E8" t="s">
        <v>141</v>
      </c>
      <c r="F8" t="s">
        <v>142</v>
      </c>
    </row>
    <row r="9" spans="1:8" x14ac:dyDescent="0.3">
      <c r="A9">
        <v>3</v>
      </c>
      <c r="B9" t="s">
        <v>143</v>
      </c>
      <c r="D9" t="s">
        <v>140</v>
      </c>
      <c r="E9" t="s">
        <v>141</v>
      </c>
      <c r="F9" t="s">
        <v>144</v>
      </c>
      <c r="G9" t="s">
        <v>130</v>
      </c>
    </row>
    <row r="10" spans="1:8" x14ac:dyDescent="0.3">
      <c r="A10">
        <v>3</v>
      </c>
      <c r="B10" t="s">
        <v>145</v>
      </c>
      <c r="D10" t="s">
        <v>140</v>
      </c>
      <c r="E10" t="s">
        <v>141</v>
      </c>
      <c r="F10" t="s">
        <v>144</v>
      </c>
      <c r="G10" t="s">
        <v>130</v>
      </c>
    </row>
    <row r="11" spans="1:8" x14ac:dyDescent="0.3">
      <c r="A11">
        <v>3</v>
      </c>
      <c r="B11" t="s">
        <v>146</v>
      </c>
      <c r="D11" t="s">
        <v>140</v>
      </c>
      <c r="E11" t="s">
        <v>141</v>
      </c>
      <c r="F11" t="s">
        <v>144</v>
      </c>
      <c r="G11" t="s">
        <v>135</v>
      </c>
    </row>
    <row r="12" spans="1:8" x14ac:dyDescent="0.3">
      <c r="A12">
        <v>2</v>
      </c>
      <c r="B12" t="s">
        <v>147</v>
      </c>
      <c r="D12" t="s">
        <v>140</v>
      </c>
      <c r="E12" t="s">
        <v>148</v>
      </c>
      <c r="F12" t="s">
        <v>129</v>
      </c>
    </row>
    <row r="13" spans="1:8" x14ac:dyDescent="0.3">
      <c r="A13">
        <v>2</v>
      </c>
      <c r="B13" t="s">
        <v>149</v>
      </c>
      <c r="D13" t="s">
        <v>150</v>
      </c>
      <c r="E13" t="s">
        <v>151</v>
      </c>
      <c r="F13" t="s">
        <v>142</v>
      </c>
    </row>
    <row r="14" spans="1:8" x14ac:dyDescent="0.3">
      <c r="A14">
        <v>3</v>
      </c>
      <c r="B14" t="s">
        <v>152</v>
      </c>
      <c r="D14" t="s">
        <v>150</v>
      </c>
      <c r="E14" t="s">
        <v>151</v>
      </c>
      <c r="F14" t="s">
        <v>144</v>
      </c>
    </row>
    <row r="15" spans="1:8" x14ac:dyDescent="0.3">
      <c r="A15">
        <v>3</v>
      </c>
      <c r="B15" t="s">
        <v>153</v>
      </c>
      <c r="D15" t="s">
        <v>150</v>
      </c>
      <c r="E15" t="s">
        <v>151</v>
      </c>
      <c r="F15" t="s">
        <v>144</v>
      </c>
    </row>
    <row r="16" spans="1:8" x14ac:dyDescent="0.3">
      <c r="A16">
        <v>3</v>
      </c>
      <c r="B16" t="s">
        <v>154</v>
      </c>
      <c r="D16" t="s">
        <v>150</v>
      </c>
      <c r="E16" t="s">
        <v>151</v>
      </c>
      <c r="F16" t="s">
        <v>144</v>
      </c>
    </row>
    <row r="17" spans="1:6" x14ac:dyDescent="0.3">
      <c r="A17">
        <v>3</v>
      </c>
      <c r="B17" t="s">
        <v>155</v>
      </c>
      <c r="D17" t="s">
        <v>150</v>
      </c>
      <c r="E17" t="s">
        <v>151</v>
      </c>
      <c r="F17" t="s">
        <v>144</v>
      </c>
    </row>
    <row r="18" spans="1:6" x14ac:dyDescent="0.3">
      <c r="A18">
        <v>1</v>
      </c>
      <c r="B18" t="s">
        <v>156</v>
      </c>
      <c r="D18" t="s">
        <v>140</v>
      </c>
      <c r="E18" t="s">
        <v>157</v>
      </c>
      <c r="F18" t="s">
        <v>127</v>
      </c>
    </row>
    <row r="19" spans="1:6" x14ac:dyDescent="0.3">
      <c r="A19">
        <v>2</v>
      </c>
      <c r="B19" t="s">
        <v>158</v>
      </c>
      <c r="D19" t="s">
        <v>140</v>
      </c>
      <c r="E19" t="s">
        <v>157</v>
      </c>
      <c r="F19" t="s">
        <v>142</v>
      </c>
    </row>
    <row r="20" spans="1:6" x14ac:dyDescent="0.3">
      <c r="A20">
        <v>3</v>
      </c>
      <c r="B20" t="s">
        <v>159</v>
      </c>
      <c r="D20" t="s">
        <v>140</v>
      </c>
      <c r="E20" t="s">
        <v>157</v>
      </c>
      <c r="F20" t="s">
        <v>160</v>
      </c>
    </row>
    <row r="21" spans="1:6" x14ac:dyDescent="0.3">
      <c r="A21">
        <v>4</v>
      </c>
      <c r="B21" t="s">
        <v>161</v>
      </c>
      <c r="D21" t="s">
        <v>140</v>
      </c>
      <c r="E21" t="s">
        <v>157</v>
      </c>
      <c r="F21" t="s">
        <v>162</v>
      </c>
    </row>
    <row r="22" spans="1:6" x14ac:dyDescent="0.3">
      <c r="A22">
        <v>4</v>
      </c>
      <c r="B22" t="s">
        <v>163</v>
      </c>
      <c r="D22" t="s">
        <v>140</v>
      </c>
      <c r="E22" t="s">
        <v>157</v>
      </c>
      <c r="F22" t="s">
        <v>162</v>
      </c>
    </row>
    <row r="23" spans="1:6" x14ac:dyDescent="0.3">
      <c r="A23">
        <v>3</v>
      </c>
      <c r="B23" t="s">
        <v>164</v>
      </c>
      <c r="D23" t="s">
        <v>140</v>
      </c>
      <c r="E23" t="s">
        <v>157</v>
      </c>
      <c r="F23" t="s">
        <v>160</v>
      </c>
    </row>
    <row r="24" spans="1:6" x14ac:dyDescent="0.3">
      <c r="A24">
        <v>4</v>
      </c>
      <c r="B24" t="s">
        <v>165</v>
      </c>
      <c r="D24" t="s">
        <v>140</v>
      </c>
      <c r="E24" t="s">
        <v>157</v>
      </c>
      <c r="F24" t="s">
        <v>162</v>
      </c>
    </row>
    <row r="25" spans="1:6" x14ac:dyDescent="0.3">
      <c r="A25">
        <v>4</v>
      </c>
      <c r="B25" t="s">
        <v>166</v>
      </c>
      <c r="D25" t="s">
        <v>140</v>
      </c>
      <c r="E25" t="s">
        <v>157</v>
      </c>
      <c r="F25" t="s">
        <v>162</v>
      </c>
    </row>
    <row r="26" spans="1:6" x14ac:dyDescent="0.3">
      <c r="A26">
        <v>1</v>
      </c>
      <c r="B26" t="s">
        <v>167</v>
      </c>
      <c r="D26" t="s">
        <v>168</v>
      </c>
      <c r="E26" t="s">
        <v>167</v>
      </c>
      <c r="F26" t="s">
        <v>127</v>
      </c>
    </row>
    <row r="27" spans="1:6" x14ac:dyDescent="0.3">
      <c r="A27">
        <v>2</v>
      </c>
      <c r="B27" t="s">
        <v>169</v>
      </c>
      <c r="D27" t="s">
        <v>168</v>
      </c>
      <c r="E27" t="s">
        <v>167</v>
      </c>
      <c r="F27" t="s">
        <v>129</v>
      </c>
    </row>
    <row r="28" spans="1:6" x14ac:dyDescent="0.3">
      <c r="A28">
        <v>2</v>
      </c>
      <c r="B28" t="s">
        <v>170</v>
      </c>
      <c r="D28" t="s">
        <v>168</v>
      </c>
      <c r="E28" t="s">
        <v>167</v>
      </c>
      <c r="F28" t="s">
        <v>129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workbookViewId="0"/>
  </sheetViews>
  <sheetFormatPr baseColWidth="10" defaultColWidth="8.88671875" defaultRowHeight="14.4" x14ac:dyDescent="0.3"/>
  <cols>
    <col min="1" max="1" width="18" customWidth="1"/>
    <col min="2" max="2" width="38" customWidth="1"/>
    <col min="3" max="4" width="18" customWidth="1"/>
  </cols>
  <sheetData>
    <row r="1" spans="1:4" x14ac:dyDescent="0.3">
      <c r="A1" t="s">
        <v>120</v>
      </c>
      <c r="B1" t="s">
        <v>171</v>
      </c>
      <c r="C1" t="s">
        <v>122</v>
      </c>
      <c r="D1" t="s">
        <v>123</v>
      </c>
    </row>
    <row r="2" spans="1:4" x14ac:dyDescent="0.3">
      <c r="A2">
        <v>1</v>
      </c>
      <c r="B2" t="s">
        <v>172</v>
      </c>
    </row>
    <row r="3" spans="1:4" x14ac:dyDescent="0.3">
      <c r="A3">
        <v>1</v>
      </c>
      <c r="B3" t="s">
        <v>173</v>
      </c>
      <c r="D3" t="s">
        <v>127</v>
      </c>
    </row>
    <row r="4" spans="1:4" x14ac:dyDescent="0.3">
      <c r="A4">
        <v>2</v>
      </c>
      <c r="B4" t="s">
        <v>174</v>
      </c>
      <c r="D4" t="s">
        <v>142</v>
      </c>
    </row>
    <row r="5" spans="1:4" x14ac:dyDescent="0.3">
      <c r="A5">
        <v>3</v>
      </c>
      <c r="B5" t="s">
        <v>175</v>
      </c>
      <c r="D5" t="s">
        <v>144</v>
      </c>
    </row>
    <row r="6" spans="1:4" x14ac:dyDescent="0.3">
      <c r="A6">
        <v>3</v>
      </c>
      <c r="B6" t="s">
        <v>176</v>
      </c>
      <c r="D6" t="s">
        <v>144</v>
      </c>
    </row>
    <row r="7" spans="1:4" x14ac:dyDescent="0.3">
      <c r="A7">
        <v>3</v>
      </c>
      <c r="B7" t="s">
        <v>177</v>
      </c>
      <c r="D7" t="s">
        <v>144</v>
      </c>
    </row>
    <row r="8" spans="1:4" x14ac:dyDescent="0.3">
      <c r="A8">
        <v>2</v>
      </c>
      <c r="B8" t="s">
        <v>178</v>
      </c>
      <c r="D8" t="s">
        <v>142</v>
      </c>
    </row>
    <row r="9" spans="1:4" x14ac:dyDescent="0.3">
      <c r="A9">
        <v>3</v>
      </c>
      <c r="B9" t="s">
        <v>179</v>
      </c>
      <c r="D9" t="s">
        <v>144</v>
      </c>
    </row>
    <row r="10" spans="1:4" x14ac:dyDescent="0.3">
      <c r="A10">
        <v>3</v>
      </c>
      <c r="B10" t="s">
        <v>180</v>
      </c>
      <c r="D10" t="s">
        <v>144</v>
      </c>
    </row>
    <row r="11" spans="1:4" x14ac:dyDescent="0.3">
      <c r="A11">
        <v>1</v>
      </c>
      <c r="B11" t="s">
        <v>181</v>
      </c>
      <c r="D11" t="s">
        <v>127</v>
      </c>
    </row>
    <row r="12" spans="1:4" x14ac:dyDescent="0.3">
      <c r="A12">
        <v>2</v>
      </c>
      <c r="B12" t="s">
        <v>182</v>
      </c>
      <c r="D12" t="s">
        <v>142</v>
      </c>
    </row>
    <row r="13" spans="1:4" x14ac:dyDescent="0.3">
      <c r="A13">
        <v>3</v>
      </c>
      <c r="B13" t="s">
        <v>183</v>
      </c>
      <c r="D13" t="s">
        <v>160</v>
      </c>
    </row>
    <row r="14" spans="1:4" x14ac:dyDescent="0.3">
      <c r="A14">
        <v>4</v>
      </c>
      <c r="B14" t="s">
        <v>184</v>
      </c>
      <c r="D14" t="s">
        <v>185</v>
      </c>
    </row>
    <row r="15" spans="1:4" x14ac:dyDescent="0.3">
      <c r="A15">
        <v>5</v>
      </c>
      <c r="B15" t="s">
        <v>186</v>
      </c>
      <c r="D15" t="s">
        <v>187</v>
      </c>
    </row>
    <row r="16" spans="1:4" x14ac:dyDescent="0.3">
      <c r="A16">
        <v>5</v>
      </c>
      <c r="B16" t="s">
        <v>188</v>
      </c>
      <c r="D16" t="s">
        <v>187</v>
      </c>
    </row>
    <row r="17" spans="1:4" x14ac:dyDescent="0.3">
      <c r="A17">
        <v>4</v>
      </c>
      <c r="B17" t="s">
        <v>189</v>
      </c>
      <c r="D17" t="s">
        <v>162</v>
      </c>
    </row>
    <row r="18" spans="1:4" x14ac:dyDescent="0.3">
      <c r="A18">
        <v>4</v>
      </c>
      <c r="B18" t="s">
        <v>190</v>
      </c>
      <c r="D18" t="s">
        <v>162</v>
      </c>
    </row>
    <row r="19" spans="1:4" x14ac:dyDescent="0.3">
      <c r="A19">
        <v>3</v>
      </c>
      <c r="B19" t="s">
        <v>191</v>
      </c>
      <c r="D19" t="s">
        <v>160</v>
      </c>
    </row>
    <row r="20" spans="1:4" x14ac:dyDescent="0.3">
      <c r="A20">
        <v>4</v>
      </c>
      <c r="B20" t="s">
        <v>192</v>
      </c>
      <c r="D20" t="s">
        <v>162</v>
      </c>
    </row>
    <row r="21" spans="1:4" x14ac:dyDescent="0.3">
      <c r="A21">
        <v>4</v>
      </c>
      <c r="B21" t="s">
        <v>193</v>
      </c>
      <c r="D21" t="s">
        <v>162</v>
      </c>
    </row>
    <row r="22" spans="1:4" x14ac:dyDescent="0.3">
      <c r="A22">
        <v>4</v>
      </c>
      <c r="B22" t="s">
        <v>194</v>
      </c>
      <c r="D22" t="s">
        <v>162</v>
      </c>
    </row>
    <row r="23" spans="1:4" x14ac:dyDescent="0.3">
      <c r="A23">
        <v>2</v>
      </c>
      <c r="B23" t="s">
        <v>195</v>
      </c>
      <c r="D23" t="s">
        <v>142</v>
      </c>
    </row>
    <row r="24" spans="1:4" x14ac:dyDescent="0.3">
      <c r="A24">
        <v>3</v>
      </c>
      <c r="B24" t="s">
        <v>196</v>
      </c>
      <c r="D24" t="s">
        <v>144</v>
      </c>
    </row>
    <row r="25" spans="1:4" x14ac:dyDescent="0.3">
      <c r="A25">
        <v>3</v>
      </c>
      <c r="B25" t="s">
        <v>197</v>
      </c>
      <c r="D25" t="s">
        <v>144</v>
      </c>
    </row>
    <row r="26" spans="1:4" x14ac:dyDescent="0.3">
      <c r="A26">
        <v>3</v>
      </c>
      <c r="B26" t="s">
        <v>198</v>
      </c>
      <c r="D26" t="s">
        <v>144</v>
      </c>
    </row>
    <row r="27" spans="1:4" x14ac:dyDescent="0.3">
      <c r="A27">
        <v>3</v>
      </c>
      <c r="B27" t="s">
        <v>199</v>
      </c>
      <c r="D27" t="s">
        <v>144</v>
      </c>
    </row>
    <row r="28" spans="1:4" x14ac:dyDescent="0.3">
      <c r="A28">
        <v>2</v>
      </c>
      <c r="B28" t="s">
        <v>200</v>
      </c>
      <c r="D28" t="s">
        <v>129</v>
      </c>
    </row>
    <row r="29" spans="1:4" x14ac:dyDescent="0.3">
      <c r="A29">
        <v>1</v>
      </c>
      <c r="B29" t="s">
        <v>201</v>
      </c>
    </row>
    <row r="30" spans="1:4" x14ac:dyDescent="0.3">
      <c r="A30">
        <v>1</v>
      </c>
      <c r="B30" t="s">
        <v>202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"/>
  <sheetViews>
    <sheetView workbookViewId="0"/>
  </sheetViews>
  <sheetFormatPr baseColWidth="10" defaultColWidth="8.88671875" defaultRowHeight="14.4" x14ac:dyDescent="0.3"/>
  <sheetData>
    <row r="1" spans="1:19" ht="28.05" customHeight="1" x14ac:dyDescent="0.3">
      <c r="A1" s="3" t="s">
        <v>203</v>
      </c>
      <c r="B1" s="3" t="s">
        <v>204</v>
      </c>
      <c r="C1" s="3" t="s">
        <v>205</v>
      </c>
      <c r="D1" s="3" t="s">
        <v>206</v>
      </c>
      <c r="E1" s="3" t="s">
        <v>11</v>
      </c>
      <c r="F1" s="3" t="s">
        <v>3</v>
      </c>
      <c r="G1" s="3" t="s">
        <v>104</v>
      </c>
      <c r="H1" s="3" t="s">
        <v>103</v>
      </c>
      <c r="I1" s="3" t="s">
        <v>207</v>
      </c>
      <c r="J1" s="3" t="s">
        <v>208</v>
      </c>
      <c r="K1" s="3" t="s">
        <v>117</v>
      </c>
      <c r="L1" s="3" t="s">
        <v>209</v>
      </c>
      <c r="M1" s="3" t="s">
        <v>107</v>
      </c>
      <c r="N1" s="3" t="s">
        <v>210</v>
      </c>
      <c r="O1" s="3" t="s">
        <v>111</v>
      </c>
      <c r="P1" s="3" t="s">
        <v>114</v>
      </c>
      <c r="Q1" s="3" t="s">
        <v>211</v>
      </c>
      <c r="R1" s="3" t="s">
        <v>212</v>
      </c>
      <c r="S1" s="3" t="s">
        <v>213</v>
      </c>
    </row>
    <row r="2" spans="1:19" x14ac:dyDescent="0.3">
      <c r="A2" t="s">
        <v>128</v>
      </c>
      <c r="B2" t="s">
        <v>175</v>
      </c>
      <c r="C2">
        <v>131.97999999999999</v>
      </c>
      <c r="E2" t="s">
        <v>106</v>
      </c>
      <c r="F2" t="s">
        <v>4</v>
      </c>
      <c r="G2">
        <v>2015</v>
      </c>
      <c r="H2" t="s">
        <v>10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9" x14ac:dyDescent="0.3">
      <c r="A3" t="s">
        <v>128</v>
      </c>
      <c r="B3" t="s">
        <v>175</v>
      </c>
      <c r="C3">
        <v>132.49</v>
      </c>
      <c r="E3" t="s">
        <v>106</v>
      </c>
      <c r="F3" t="s">
        <v>4</v>
      </c>
      <c r="G3">
        <v>2019</v>
      </c>
      <c r="H3" t="s">
        <v>10</v>
      </c>
      <c r="I3" t="s">
        <v>222</v>
      </c>
      <c r="J3" t="s">
        <v>215</v>
      </c>
      <c r="K3" t="s">
        <v>216</v>
      </c>
      <c r="L3" t="s">
        <v>217</v>
      </c>
      <c r="M3" t="s">
        <v>218</v>
      </c>
      <c r="N3" t="s">
        <v>219</v>
      </c>
      <c r="O3" t="s">
        <v>220</v>
      </c>
      <c r="P3" t="s">
        <v>221</v>
      </c>
    </row>
    <row r="4" spans="1:19" x14ac:dyDescent="0.3">
      <c r="A4" t="s">
        <v>128</v>
      </c>
      <c r="B4" t="s">
        <v>175</v>
      </c>
      <c r="C4">
        <v>118.55</v>
      </c>
      <c r="E4" t="s">
        <v>106</v>
      </c>
      <c r="F4" t="s">
        <v>4</v>
      </c>
      <c r="G4">
        <v>2023</v>
      </c>
      <c r="H4" t="s">
        <v>10</v>
      </c>
      <c r="I4" t="s">
        <v>223</v>
      </c>
      <c r="J4" t="s">
        <v>215</v>
      </c>
      <c r="K4" t="s">
        <v>216</v>
      </c>
      <c r="L4" t="s">
        <v>217</v>
      </c>
      <c r="M4" t="s">
        <v>218</v>
      </c>
      <c r="N4" t="s">
        <v>219</v>
      </c>
      <c r="O4" t="s">
        <v>220</v>
      </c>
      <c r="P4" t="s">
        <v>221</v>
      </c>
    </row>
    <row r="5" spans="1:19" x14ac:dyDescent="0.3">
      <c r="A5" t="s">
        <v>132</v>
      </c>
      <c r="B5" t="s">
        <v>176</v>
      </c>
      <c r="C5">
        <v>29.11</v>
      </c>
      <c r="E5" t="s">
        <v>106</v>
      </c>
      <c r="F5" t="s">
        <v>4</v>
      </c>
      <c r="G5">
        <v>2015</v>
      </c>
      <c r="H5" t="s">
        <v>10</v>
      </c>
      <c r="I5" t="s">
        <v>224</v>
      </c>
      <c r="J5" t="s">
        <v>215</v>
      </c>
      <c r="K5" t="s">
        <v>216</v>
      </c>
      <c r="L5" t="s">
        <v>217</v>
      </c>
      <c r="M5" t="s">
        <v>218</v>
      </c>
      <c r="N5" t="s">
        <v>225</v>
      </c>
      <c r="O5" t="s">
        <v>226</v>
      </c>
      <c r="P5" t="s">
        <v>221</v>
      </c>
    </row>
    <row r="6" spans="1:19" x14ac:dyDescent="0.3">
      <c r="A6" t="s">
        <v>132</v>
      </c>
      <c r="B6" t="s">
        <v>176</v>
      </c>
      <c r="C6">
        <v>29.14</v>
      </c>
      <c r="E6" t="s">
        <v>106</v>
      </c>
      <c r="F6" t="s">
        <v>4</v>
      </c>
      <c r="G6">
        <v>2019</v>
      </c>
      <c r="H6" t="s">
        <v>10</v>
      </c>
      <c r="I6" t="s">
        <v>227</v>
      </c>
      <c r="J6" t="s">
        <v>215</v>
      </c>
      <c r="K6" t="s">
        <v>216</v>
      </c>
      <c r="L6" t="s">
        <v>217</v>
      </c>
      <c r="M6" t="s">
        <v>218</v>
      </c>
      <c r="N6" t="s">
        <v>225</v>
      </c>
      <c r="O6" t="s">
        <v>226</v>
      </c>
      <c r="P6" t="s">
        <v>221</v>
      </c>
    </row>
    <row r="7" spans="1:19" x14ac:dyDescent="0.3">
      <c r="A7" t="s">
        <v>132</v>
      </c>
      <c r="B7" t="s">
        <v>176</v>
      </c>
      <c r="C7">
        <v>27.37</v>
      </c>
      <c r="E7" t="s">
        <v>106</v>
      </c>
      <c r="F7" t="s">
        <v>4</v>
      </c>
      <c r="G7">
        <v>2023</v>
      </c>
      <c r="H7" t="s">
        <v>10</v>
      </c>
      <c r="I7" t="s">
        <v>228</v>
      </c>
      <c r="J7" t="s">
        <v>215</v>
      </c>
      <c r="K7" t="s">
        <v>216</v>
      </c>
      <c r="L7" t="s">
        <v>217</v>
      </c>
      <c r="M7" t="s">
        <v>218</v>
      </c>
      <c r="N7" t="s">
        <v>225</v>
      </c>
      <c r="O7" t="s">
        <v>226</v>
      </c>
      <c r="P7" t="s">
        <v>221</v>
      </c>
    </row>
    <row r="8" spans="1:19" x14ac:dyDescent="0.3">
      <c r="A8" t="s">
        <v>134</v>
      </c>
      <c r="B8" t="s">
        <v>177</v>
      </c>
      <c r="C8">
        <v>6.51</v>
      </c>
      <c r="E8" t="s">
        <v>106</v>
      </c>
      <c r="F8" t="s">
        <v>4</v>
      </c>
      <c r="G8">
        <v>2015</v>
      </c>
      <c r="H8" t="s">
        <v>10</v>
      </c>
      <c r="I8" t="s">
        <v>229</v>
      </c>
      <c r="J8" t="s">
        <v>215</v>
      </c>
      <c r="K8" t="s">
        <v>216</v>
      </c>
      <c r="L8" t="s">
        <v>217</v>
      </c>
      <c r="M8" t="s">
        <v>218</v>
      </c>
      <c r="N8" t="s">
        <v>230</v>
      </c>
      <c r="O8" t="s">
        <v>226</v>
      </c>
      <c r="P8" t="s">
        <v>221</v>
      </c>
    </row>
    <row r="9" spans="1:19" x14ac:dyDescent="0.3">
      <c r="A9" t="s">
        <v>134</v>
      </c>
      <c r="B9" t="s">
        <v>177</v>
      </c>
      <c r="C9">
        <v>6.47</v>
      </c>
      <c r="E9" t="s">
        <v>106</v>
      </c>
      <c r="F9" t="s">
        <v>4</v>
      </c>
      <c r="G9">
        <v>2019</v>
      </c>
      <c r="H9" t="s">
        <v>10</v>
      </c>
      <c r="I9" t="s">
        <v>231</v>
      </c>
      <c r="J9" t="s">
        <v>215</v>
      </c>
      <c r="K9" t="s">
        <v>216</v>
      </c>
      <c r="L9" t="s">
        <v>217</v>
      </c>
      <c r="M9" t="s">
        <v>218</v>
      </c>
      <c r="N9" t="s">
        <v>230</v>
      </c>
      <c r="O9" t="s">
        <v>226</v>
      </c>
      <c r="P9" t="s">
        <v>221</v>
      </c>
    </row>
    <row r="10" spans="1:19" x14ac:dyDescent="0.3">
      <c r="A10" t="s">
        <v>134</v>
      </c>
      <c r="B10" t="s">
        <v>177</v>
      </c>
      <c r="C10">
        <v>5.19</v>
      </c>
      <c r="E10" t="s">
        <v>106</v>
      </c>
      <c r="F10" t="s">
        <v>4</v>
      </c>
      <c r="G10">
        <v>2023</v>
      </c>
      <c r="H10" t="s">
        <v>10</v>
      </c>
      <c r="I10" t="s">
        <v>232</v>
      </c>
      <c r="J10" t="s">
        <v>215</v>
      </c>
      <c r="K10" t="s">
        <v>216</v>
      </c>
      <c r="L10" t="s">
        <v>217</v>
      </c>
      <c r="M10" t="s">
        <v>218</v>
      </c>
      <c r="N10" t="s">
        <v>230</v>
      </c>
      <c r="O10" t="s">
        <v>226</v>
      </c>
      <c r="P10" t="s">
        <v>221</v>
      </c>
    </row>
    <row r="11" spans="1:19" x14ac:dyDescent="0.3">
      <c r="A11" t="s">
        <v>137</v>
      </c>
      <c r="B11" t="s">
        <v>177</v>
      </c>
      <c r="C11">
        <v>5.94</v>
      </c>
      <c r="E11" t="s">
        <v>106</v>
      </c>
      <c r="F11" t="s">
        <v>4</v>
      </c>
      <c r="G11">
        <v>2015</v>
      </c>
      <c r="H11" t="s">
        <v>10</v>
      </c>
      <c r="I11" t="s">
        <v>233</v>
      </c>
      <c r="J11" t="s">
        <v>215</v>
      </c>
      <c r="K11" t="s">
        <v>216</v>
      </c>
      <c r="L11" t="s">
        <v>217</v>
      </c>
      <c r="M11" t="s">
        <v>218</v>
      </c>
      <c r="N11" t="s">
        <v>234</v>
      </c>
      <c r="O11" t="s">
        <v>220</v>
      </c>
      <c r="P11" t="s">
        <v>221</v>
      </c>
    </row>
    <row r="12" spans="1:19" x14ac:dyDescent="0.3">
      <c r="A12" t="s">
        <v>137</v>
      </c>
      <c r="B12" t="s">
        <v>177</v>
      </c>
      <c r="C12">
        <v>6.04</v>
      </c>
      <c r="E12" t="s">
        <v>106</v>
      </c>
      <c r="F12" t="s">
        <v>4</v>
      </c>
      <c r="G12">
        <v>2019</v>
      </c>
      <c r="H12" t="s">
        <v>10</v>
      </c>
      <c r="I12" t="s">
        <v>235</v>
      </c>
      <c r="J12" t="s">
        <v>215</v>
      </c>
      <c r="K12" t="s">
        <v>216</v>
      </c>
      <c r="L12" t="s">
        <v>217</v>
      </c>
      <c r="M12" t="s">
        <v>218</v>
      </c>
      <c r="N12" t="s">
        <v>234</v>
      </c>
      <c r="O12" t="s">
        <v>220</v>
      </c>
      <c r="P12" t="s">
        <v>221</v>
      </c>
    </row>
    <row r="13" spans="1:19" x14ac:dyDescent="0.3">
      <c r="A13" t="s">
        <v>137</v>
      </c>
      <c r="B13" t="s">
        <v>177</v>
      </c>
      <c r="C13">
        <v>6.55</v>
      </c>
      <c r="E13" t="s">
        <v>106</v>
      </c>
      <c r="F13" t="s">
        <v>4</v>
      </c>
      <c r="G13">
        <v>2023</v>
      </c>
      <c r="H13" t="s">
        <v>10</v>
      </c>
      <c r="I13" t="s">
        <v>236</v>
      </c>
      <c r="J13" t="s">
        <v>215</v>
      </c>
      <c r="K13" t="s">
        <v>216</v>
      </c>
      <c r="L13" t="s">
        <v>217</v>
      </c>
      <c r="M13" t="s">
        <v>218</v>
      </c>
      <c r="N13" t="s">
        <v>234</v>
      </c>
      <c r="O13" t="s">
        <v>220</v>
      </c>
      <c r="P13" t="s">
        <v>221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"/>
  <sheetViews>
    <sheetView workbookViewId="0"/>
  </sheetViews>
  <sheetFormatPr baseColWidth="10" defaultColWidth="8.88671875" defaultRowHeight="14.4" x14ac:dyDescent="0.3"/>
  <cols>
    <col min="1" max="1" width="46" customWidth="1"/>
    <col min="2" max="8" width="13" customWidth="1"/>
  </cols>
  <sheetData>
    <row r="1" spans="1:9" ht="18" x14ac:dyDescent="0.35">
      <c r="A1" s="1" t="s">
        <v>237</v>
      </c>
    </row>
    <row r="3" spans="1:9" x14ac:dyDescent="0.3">
      <c r="A3" t="s">
        <v>238</v>
      </c>
      <c r="B3" t="s">
        <v>239</v>
      </c>
      <c r="C3" t="s">
        <v>240</v>
      </c>
      <c r="D3" t="s">
        <v>241</v>
      </c>
      <c r="E3" t="s">
        <v>242</v>
      </c>
      <c r="F3" t="s">
        <v>243</v>
      </c>
      <c r="G3" t="s">
        <v>244</v>
      </c>
      <c r="H3" t="s">
        <v>245</v>
      </c>
      <c r="I3" t="s">
        <v>246</v>
      </c>
    </row>
    <row r="4" spans="1:9" x14ac:dyDescent="0.3">
      <c r="A4" t="s">
        <v>128</v>
      </c>
      <c r="B4" t="s">
        <v>130</v>
      </c>
      <c r="C4">
        <v>65.989999999999995</v>
      </c>
      <c r="D4">
        <v>66.244</v>
      </c>
      <c r="E4">
        <v>59.277000000000001</v>
      </c>
      <c r="F4">
        <v>132</v>
      </c>
      <c r="G4">
        <v>132.5</v>
      </c>
      <c r="H4">
        <v>118.6</v>
      </c>
      <c r="I4" t="s">
        <v>247</v>
      </c>
    </row>
    <row r="5" spans="1:9" x14ac:dyDescent="0.3">
      <c r="A5" t="s">
        <v>132</v>
      </c>
      <c r="B5" t="s">
        <v>130</v>
      </c>
      <c r="C5">
        <v>14.554</v>
      </c>
      <c r="D5">
        <v>14.569000000000001</v>
      </c>
      <c r="E5">
        <v>13.683999999999999</v>
      </c>
      <c r="F5">
        <v>29.1</v>
      </c>
      <c r="G5">
        <v>29.1</v>
      </c>
      <c r="H5">
        <v>27.4</v>
      </c>
      <c r="I5" t="s">
        <v>248</v>
      </c>
    </row>
    <row r="6" spans="1:9" x14ac:dyDescent="0.3">
      <c r="A6" t="s">
        <v>134</v>
      </c>
      <c r="B6" t="s">
        <v>135</v>
      </c>
      <c r="C6">
        <v>3.2570000000000001</v>
      </c>
      <c r="D6">
        <v>3.2349999999999999</v>
      </c>
      <c r="E6">
        <v>2.5950000000000002</v>
      </c>
      <c r="F6">
        <v>6.5</v>
      </c>
      <c r="G6">
        <v>6.5</v>
      </c>
      <c r="H6">
        <v>5.2</v>
      </c>
      <c r="I6" t="s">
        <v>249</v>
      </c>
    </row>
    <row r="7" spans="1:9" x14ac:dyDescent="0.3">
      <c r="A7" t="s">
        <v>137</v>
      </c>
      <c r="B7" t="s">
        <v>135</v>
      </c>
      <c r="C7">
        <v>2.9710000000000001</v>
      </c>
      <c r="D7">
        <v>3.02</v>
      </c>
      <c r="E7">
        <v>3.274</v>
      </c>
      <c r="F7">
        <v>5.9</v>
      </c>
      <c r="G7">
        <v>6</v>
      </c>
      <c r="H7">
        <v>6.5</v>
      </c>
      <c r="I7" t="s">
        <v>250</v>
      </c>
    </row>
    <row r="8" spans="1:9" x14ac:dyDescent="0.3">
      <c r="A8" t="s">
        <v>251</v>
      </c>
      <c r="C8">
        <v>80.543999999999997</v>
      </c>
      <c r="D8">
        <v>80.813000000000002</v>
      </c>
      <c r="E8">
        <v>72.960999999999999</v>
      </c>
    </row>
    <row r="9" spans="1:9" x14ac:dyDescent="0.3">
      <c r="A9" t="s">
        <v>252</v>
      </c>
      <c r="C9">
        <v>6.2279999999999998</v>
      </c>
      <c r="D9">
        <v>6.2549999999999999</v>
      </c>
      <c r="E9">
        <v>5.8689999999999998</v>
      </c>
    </row>
    <row r="11" spans="1:9" ht="43.2" x14ac:dyDescent="0.3">
      <c r="A11" s="4" t="s">
        <v>253</v>
      </c>
    </row>
    <row r="12" spans="1:9" ht="43.2" x14ac:dyDescent="0.3">
      <c r="A12" s="4" t="s">
        <v>254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3"/>
  <sheetViews>
    <sheetView workbookViewId="0"/>
  </sheetViews>
  <sheetFormatPr baseColWidth="10" defaultColWidth="8.88671875" defaultRowHeight="14.4" x14ac:dyDescent="0.3"/>
  <cols>
    <col min="1" max="1" width="46" customWidth="1"/>
    <col min="2" max="8" width="13" customWidth="1"/>
  </cols>
  <sheetData>
    <row r="1" spans="1:4" ht="18" x14ac:dyDescent="0.35">
      <c r="A1" s="1" t="s">
        <v>255</v>
      </c>
    </row>
    <row r="3" spans="1:4" x14ac:dyDescent="0.3">
      <c r="A3" t="s">
        <v>256</v>
      </c>
      <c r="B3" t="s">
        <v>257</v>
      </c>
      <c r="C3" t="s">
        <v>258</v>
      </c>
      <c r="D3" t="s">
        <v>259</v>
      </c>
    </row>
    <row r="4" spans="1:4" x14ac:dyDescent="0.3">
      <c r="A4" t="s">
        <v>260</v>
      </c>
      <c r="B4">
        <v>65.989999999999995</v>
      </c>
      <c r="C4">
        <v>66.244</v>
      </c>
      <c r="D4">
        <v>59.277000000000001</v>
      </c>
    </row>
    <row r="5" spans="1:4" x14ac:dyDescent="0.3">
      <c r="A5" t="s">
        <v>261</v>
      </c>
      <c r="B5">
        <v>14.554</v>
      </c>
      <c r="C5">
        <v>14.569000000000001</v>
      </c>
      <c r="D5">
        <v>13.683999999999999</v>
      </c>
    </row>
    <row r="6" spans="1:4" x14ac:dyDescent="0.3">
      <c r="A6" t="s">
        <v>262</v>
      </c>
      <c r="B6">
        <v>3.2570000000000001</v>
      </c>
      <c r="C6">
        <v>3.2349999999999999</v>
      </c>
      <c r="D6">
        <v>2.5950000000000002</v>
      </c>
    </row>
    <row r="7" spans="1:4" x14ac:dyDescent="0.3">
      <c r="A7" t="s">
        <v>263</v>
      </c>
      <c r="B7">
        <v>2.9710000000000001</v>
      </c>
      <c r="C7">
        <v>3.02</v>
      </c>
      <c r="D7">
        <v>3.274</v>
      </c>
    </row>
    <row r="8" spans="1:4" x14ac:dyDescent="0.3">
      <c r="A8" t="s">
        <v>264</v>
      </c>
      <c r="B8">
        <v>3646.1660000000002</v>
      </c>
      <c r="C8">
        <v>3627.0189999999998</v>
      </c>
      <c r="D8">
        <v>3216.8009999999999</v>
      </c>
    </row>
    <row r="9" spans="1:4" x14ac:dyDescent="0.3">
      <c r="A9" t="s">
        <v>265</v>
      </c>
      <c r="B9">
        <v>549.11400000000003</v>
      </c>
      <c r="C9">
        <v>555.33299999999997</v>
      </c>
      <c r="D9">
        <v>516.16700000000003</v>
      </c>
    </row>
    <row r="10" spans="1:4" x14ac:dyDescent="0.3">
      <c r="A10" t="s">
        <v>266</v>
      </c>
      <c r="B10">
        <v>570.42499999999995</v>
      </c>
      <c r="C10">
        <v>546.67899999999997</v>
      </c>
      <c r="D10">
        <v>482.92</v>
      </c>
    </row>
    <row r="11" spans="1:4" x14ac:dyDescent="0.3">
      <c r="A11" t="s">
        <v>267</v>
      </c>
      <c r="B11">
        <v>135.48099999999999</v>
      </c>
      <c r="C11">
        <v>134.89699999999999</v>
      </c>
      <c r="D11">
        <v>145.30000000000001</v>
      </c>
    </row>
    <row r="13" spans="1:4" ht="43.2" x14ac:dyDescent="0.3">
      <c r="A13" s="4" t="s">
        <v>268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Informations générales</vt:lpstr>
      <vt:lpstr>SOMMAIRE</vt:lpstr>
      <vt:lpstr>Options de réconciliation</vt:lpstr>
      <vt:lpstr>Etiquettes</vt:lpstr>
      <vt:lpstr>Produits</vt:lpstr>
      <vt:lpstr>Secteurs</vt:lpstr>
      <vt:lpstr>Données</vt:lpstr>
      <vt:lpstr>Prétraitement abattages</vt:lpstr>
      <vt:lpstr>Source - Agreste abattages</vt:lpstr>
      <vt:lpstr>Données1</vt:lpstr>
      <vt:lpstr>Prétraitement composition</vt:lpstr>
      <vt:lpstr>Source - Anatomie Blézat</vt:lpstr>
      <vt:lpstr>Contraintes</vt:lpstr>
      <vt:lpstr>Données2</vt:lpstr>
      <vt:lpstr>Prétraitement commerce</vt:lpstr>
      <vt:lpstr>Source - Eurostat Comext NC8</vt:lpstr>
      <vt:lpstr>Données3</vt:lpstr>
      <vt:lpstr>Données4</vt:lpstr>
      <vt:lpstr>Prétraitement consommation</vt:lpstr>
      <vt:lpstr>Source - Où va l'agneau</vt:lpstr>
      <vt:lpstr>Contraintes </vt:lpstr>
      <vt:lpstr>Données5</vt:lpstr>
      <vt:lpstr>Prétraitement coproduits</vt:lpstr>
      <vt:lpstr>Source - Coproduits SIFCO</vt:lpstr>
      <vt:lpstr>Contraintes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Alexandre Pannier</cp:lastModifiedBy>
  <dcterms:created xsi:type="dcterms:W3CDTF">2026-06-27T08:06:18Z</dcterms:created>
  <dcterms:modified xsi:type="dcterms:W3CDTF">2026-06-27T08:58:49Z</dcterms:modified>
</cp:coreProperties>
</file>