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_rels/workbook.xml.rels" ContentType="application/vnd.openxmlformats-package.relationships+xml"/>
  <Override PartName="/xl/drawings/drawing3.xml" ContentType="application/vnd.openxmlformats-officedocument.drawing+xml"/>
  <Override PartName="/xl/drawings/vmlDrawing3.vml" ContentType="application/vnd.openxmlformats-officedocument.vmlDrawing"/>
  <Override PartName="/xl/drawings/drawing2.xml" ContentType="application/vnd.openxmlformats-officedocument.drawing+xml"/>
  <Override PartName="/xl/drawings/vmlDrawing2.vml" ContentType="application/vnd.openxmlformats-officedocument.vmlDrawing"/>
  <Override PartName="/xl/drawings/drawing1.xml" ContentType="application/vnd.openxmlformats-officedocument.drawing+xml"/>
  <Override PartName="/xl/drawings/vmlDrawing1.vml" ContentType="application/vnd.openxmlformats-officedocument.vmlDrawing"/>
  <Override PartName="/xl/drawings/drawing6.xml" ContentType="application/vnd.openxmlformats-officedocument.drawing+xml"/>
  <Override PartName="/xl/drawings/vmlDrawing6.vml" ContentType="application/vnd.openxmlformats-officedocument.vmlDrawing"/>
  <Override PartName="/xl/drawings/drawing5.xml" ContentType="application/vnd.openxmlformats-officedocument.drawing+xml"/>
  <Override PartName="/xl/drawings/vmlDrawing5.vml" ContentType="application/vnd.openxmlformats-officedocument.vmlDrawing"/>
  <Override PartName="/xl/drawings/drawing4.xml" ContentType="application/vnd.openxmlformats-officedocument.drawing+xml"/>
  <Override PartName="/xl/drawings/vmlDrawing4.vml" ContentType="application/vnd.openxmlformats-officedocument.vmlDrawing"/>
  <Override PartName="/xl/comments5.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comments4.xml" ContentType="application/vnd.openxmlformats-officedocument.spreadsheetml.comments+xml"/>
  <Override PartName="/xl/comments7.xml" ContentType="application/vnd.openxmlformats-officedocument.spreadsheetml.comments+xml"/>
  <Override PartName="/xl/comments3.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Override PartName="/xl/worksheets/_rels/sheet5.xml.rels" ContentType="application/vnd.openxmlformats-package.relationships+xml"/>
  <Override PartName="/xl/worksheets/_rels/sheet2.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10.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8.xml" ContentType="application/vnd.openxmlformats-officedocument.spreadsheetml.worksheet+xml"/>
  <Override PartName="/xl/worksheets/sheet1.xml" ContentType="application/vnd.openxmlformats-officedocument.spreadsheetml.worksheet+xml"/>
  <Override PartName="/xl/worksheets/sheet9.xml" ContentType="application/vnd.openxmlformats-officedocument.spreadsheetml.worksheet+xml"/>
  <Override PartName="/xl/worksheets/sheet2.xml" ContentType="application/vnd.openxmlformats-officedocument.spreadsheetml.worksheet+xml"/>
  <Override PartName="/xl/worksheets/sheet7.xml" ContentType="application/vnd.openxmlformats-officedocument.spreadsheetml.worksheet+xml"/>
  <Override PartName="/xl/worksheets/sheet3.xml" ContentType="application/vnd.openxmlformats-officedocument.spreadsheetml.worksheet+xml"/>
  <Override PartName="/xl/worksheets/sheet10.xml" ContentType="application/vnd.openxmlformats-officedocument.spreadsheetml.worksheet+xml"/>
  <Override PartName="/xl/comments6.xml" ContentType="application/vnd.openxmlformats-officedocument.spreadsheetml.comment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READ ME" sheetId="1" state="visible" r:id="rId2"/>
    <sheet name="Etiquettes" sheetId="2" state="visible" r:id="rId3"/>
    <sheet name="Produits" sheetId="3" state="visible" r:id="rId4"/>
    <sheet name="Secteurs" sheetId="4" state="visible" r:id="rId5"/>
    <sheet name="Echanges territoires" sheetId="5" state="visible" r:id="rId6"/>
    <sheet name="flux pouvant exister" sheetId="6" state="visible" r:id="rId7"/>
    <sheet name="Données" sheetId="7" state="visible" r:id="rId8"/>
    <sheet name="Source1" sheetId="8" state="visible" r:id="rId9"/>
    <sheet name="Source2" sheetId="9" state="visible" r:id="rId10"/>
    <sheet name="Source3" sheetId="10" state="visible" r:id="rId11"/>
  </sheets>
  <calcPr iterateCount="100" refMode="A1" iterate="false" iterateDelta="0.0001"/>
  <extLst>
    <ext xmlns:loext="http://schemas.libreoffice.org/" uri="{7626C862-2A13-11E5-B345-FEFF819CDC9F}">
      <loext:extCalcPr stringRefSyntax="CalcA1ExcelA1"/>
    </ext>
  </extLst>
</workbook>
</file>

<file path=xl/comments2.xml><?xml version="1.0" encoding="utf-8"?>
<comments xmlns="http://schemas.openxmlformats.org/spreadsheetml/2006/main" xmlns:xdr="http://schemas.openxmlformats.org/drawingml/2006/spreadsheetDrawing">
  <authors>
    <author> </author>
  </authors>
  <commentList>
    <comment ref="A1" authorId="0">
      <text>
        <r>
          <rPr>
            <sz val="10"/>
            <rFont val="Arial"/>
            <family val="2"/>
            <charset val="1"/>
          </rPr>
          <t xml:space="preserve">Cette colonne permet de lister les différents noms de groupe d'étiquettes présents pour présenter de façon différente les données sur les diagrammes de Sankey.</t>
        </r>
      </text>
    </comment>
    <comment ref="B1" authorId="0">
      <text>
        <r>
          <rPr>
            <sz val="10"/>
            <rFont val="Arial"/>
            <family val="2"/>
            <charset val="1"/>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text>
        <r>
          <rPr>
            <sz val="10"/>
            <rFont val="Arial"/>
            <family val="2"/>
            <charset val="1"/>
          </rPr>
          <t xml:space="preserve">Cette colonne rassemble toutes les étiquettes appartenant aux groupes d'étiquette définis en colonne A. 
Il faut lister tous les noms d'étiquettes en les séparant un double point. 
Exemple: nom1:nom2:nom3.
</t>
        </r>
      </text>
    </comment>
    <comment ref="D1" authorId="0">
      <text>
        <r>
          <rPr>
            <sz val="10"/>
            <rFont val="Arial"/>
            <family val="2"/>
            <charset val="1"/>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 ref="E1" authorId="0">
      <text>
        <r>
          <rPr>
            <sz val="10"/>
            <rFont val="Arial"/>
            <family val="2"/>
            <charset val="1"/>
          </rPr>
          <t xml:space="preserve">Palette de couleur</t>
        </r>
      </text>
    </comment>
    <comment ref="F1" authorId="0">
      <text>
        <r>
          <rPr>
            <sz val="10"/>
            <rFont val="Arial"/>
            <family val="2"/>
            <charset val="1"/>
          </rPr>
          <t xml:space="preserve">Couleurs</t>
        </r>
      </text>
    </comment>
  </commentList>
</comments>
</file>

<file path=xl/comments3.xml><?xml version="1.0" encoding="utf-8"?>
<comments xmlns="http://schemas.openxmlformats.org/spreadsheetml/2006/main" xmlns:xdr="http://schemas.openxmlformats.org/drawingml/2006/spreadsheetDrawing">
  <authors>
    <author> </author>
  </authors>
  <commentList>
    <comment ref="A1" authorId="0">
      <text>
        <r>
          <rPr>
            <sz val="10"/>
            <rFont val="Arial"/>
            <family val="2"/>
            <charset val="1"/>
          </rPr>
          <t xml:space="preserve">Le niveau d'aggrégation rend compte du détail d'un produit. Il faut le lire comme étant, pour un niveau d’agrégation donné d'un produit n, la somme de ses produits désagrégés au niveau n+1.</t>
        </r>
      </text>
    </comment>
    <comment ref="B1" authorId="0">
      <text>
        <r>
          <rPr>
            <sz val="10"/>
            <rFont val="Arial"/>
            <family val="2"/>
            <charset val="1"/>
          </rPr>
          <t xml:space="preserve">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4.xml><?xml version="1.0" encoding="utf-8"?>
<comments xmlns="http://schemas.openxmlformats.org/spreadsheetml/2006/main" xmlns:xdr="http://schemas.openxmlformats.org/drawingml/2006/spreadsheetDrawing">
  <authors>
    <author> </author>
  </authors>
  <commentList>
    <comment ref="A1" authorId="0">
      <text>
        <r>
          <rPr>
            <sz val="10"/>
            <rFont val="Arial"/>
            <family val="2"/>
            <charset val="1"/>
          </rPr>
          <t xml:space="preserve">Le niveau d'aggrégation rend compte du détail d'un secteur. Il faut le lire comme étant, pour un niveau d’agrégation donné d'un secteur n, la somme de ses secteurs désagrégés au niveau n+1.</t>
        </r>
      </text>
    </comment>
    <comment ref="B1" authorId="0">
      <text>
        <r>
          <rPr>
            <sz val="10"/>
            <rFont val="Arial"/>
            <family val="2"/>
            <charset val="1"/>
          </rPr>
          <t xml:space="preserve">Liste des secteurs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xdr="http://schemas.openxmlformats.org/drawingml/2006/spreadsheetDrawing">
  <authors>
    <author> </author>
  </authors>
  <commentList>
    <comment ref="A1" authorId="0">
      <text>
        <r>
          <rPr>
            <sz val="10"/>
            <rFont val="Arial"/>
            <family val="2"/>
            <charset val="1"/>
          </rPr>
          <t xml:space="preserve">Le niveau d'aggrégation rend compte du détail d'un échange. Il faut le lire comme étant, pour un niveau d’agrégation donné d'un échange n, la somme de ses échanges désagrégés au niveau n+1.</t>
        </r>
      </text>
    </comment>
    <comment ref="B1" authorId="0">
      <text>
        <r>
          <rPr>
            <sz val="10"/>
            <rFont val="Arial"/>
            <family val="2"/>
            <charset val="1"/>
          </rPr>
          <t xml:space="preserve">Liste des échanges présents dans l'analyse de flux matière. 
Ceux-ci doivent être conformes aux niveaux d'aggrégation donnés sur la colonne de gauche.</t>
        </r>
      </text>
    </comment>
  </commentList>
</comments>
</file>

<file path=xl/comments6.xml><?xml version="1.0" encoding="utf-8"?>
<comments xmlns="http://schemas.openxmlformats.org/spreadsheetml/2006/main" xmlns:xdr="http://schemas.openxmlformats.org/drawingml/2006/spreadsheetDrawing">
  <authors>
    <author> </author>
  </authors>
  <commentList>
    <comment ref="B1" authorId="0">
      <text>
        <r>
          <rPr>
            <sz val="10"/>
            <rFont val="Arial"/>
            <family val="2"/>
            <charset val="1"/>
          </rPr>
          <t xml:space="preserve">Ce tableau définit les flux de produits (lignes ci-dessous) générables par les secteurs (colonnes ci-contre). Les cases du tableaux contiennent la valeur 1  si le flux peut exister.</t>
        </r>
      </text>
    </comment>
    <comment ref="B8" authorId="0">
      <text>
        <r>
          <rPr>
            <sz val="10"/>
            <rFont val="Arial"/>
            <family val="2"/>
            <charset val="1"/>
          </rPr>
          <t xml:space="preserve">Ce tableau définit les flux de produits (lignes ci-dessous) consommables par les secteurs (colonnes ci-contre). Les cases du tableaux contiennent la valeur 1  si le flux peut exister.</t>
        </r>
      </text>
    </comment>
  </commentList>
</comments>
</file>

<file path=xl/comments7.xml><?xml version="1.0" encoding="utf-8"?>
<comments xmlns="http://schemas.openxmlformats.org/spreadsheetml/2006/main" xmlns:xdr="http://schemas.openxmlformats.org/drawingml/2006/spreadsheetDrawing">
  <authors>
    <author> </author>
  </authors>
  <commentList>
    <comment ref="A1" authorId="0">
      <text>
        <r>
          <rPr>
            <sz val="10"/>
            <rFont val="Arial"/>
            <family val="2"/>
            <charset val="1"/>
          </rPr>
          <t xml:space="preserve">Origine du flux.
Donnée obligatoire pour réaliser l'AFM.</t>
        </r>
      </text>
    </comment>
    <comment ref="B1" authorId="0">
      <text>
        <r>
          <rPr>
            <sz val="10"/>
            <rFont val="Arial"/>
            <family val="2"/>
            <charset val="1"/>
          </rPr>
          <t xml:space="preserve">Destination du flux.
Donnée obligatoire pour réaliser l'AFM.</t>
        </r>
      </text>
    </comment>
    <comment ref="C1" authorId="0">
      <text>
        <r>
          <rPr>
            <sz val="10"/>
            <rFont val="Arial"/>
            <family val="2"/>
            <charset val="1"/>
          </rPr>
          <t xml:space="preserve">Valeur du flux dans l'unité de référence de l'AFM.
Donnée obligatoire pour réaliser l'AFM.</t>
        </r>
      </text>
    </comment>
    <comment ref="D1" authorId="0">
      <text>
        <r>
          <rPr>
            <sz val="10"/>
            <rFont val="Arial"/>
            <family val="2"/>
            <charset val="1"/>
          </rPr>
          <t xml:space="preserve">La période est l'unité temporelle de décompte du flux utilisée pour la donnée renseignée.</t>
        </r>
      </text>
    </comment>
    <comment ref="E1" authorId="0">
      <text>
        <r>
          <rPr>
            <sz val="10"/>
            <rFont val="Arial"/>
            <family val="2"/>
            <charset val="1"/>
          </rPr>
          <t xml:space="preserve">L'unité de référence est l'unité commune utilisée pour exprimer les données sous la même unité dans l'AFM.</t>
        </r>
      </text>
    </comment>
    <comment ref="F1" authorId="0">
      <text>
        <r>
          <rPr>
            <sz val="10"/>
            <rFont val="Arial"/>
            <family val="2"/>
            <charset val="1"/>
          </rPr>
          <t xml:space="preserve">La quantité naturelle fait référence à la quantité exprimée dans l'unité utilisée dans la source de la donnée.</t>
        </r>
      </text>
    </comment>
    <comment ref="G1" authorId="0">
      <text>
        <r>
          <rPr>
            <sz val="10"/>
            <rFont val="Arial"/>
            <family val="2"/>
            <charset val="1"/>
          </rPr>
          <t xml:space="preserve">Le facteur de conversion (Fc) est le facteur permettant de passer de l'unité naturelle (Un) à l'unité de référence (Ur) grâce à l'équation:
Ur = Fc * Un
</t>
        </r>
      </text>
    </comment>
    <comment ref="H1" authorId="0">
      <text>
        <r>
          <rPr>
            <sz val="10"/>
            <rFont val="Arial"/>
            <family val="2"/>
            <charset val="1"/>
          </rPr>
          <t xml:space="preserve">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text>
        <r>
          <rPr>
            <sz val="10"/>
            <rFont val="Arial"/>
            <family val="2"/>
            <charset val="1"/>
          </rPr>
          <t xml:space="preserve">La source peut ici faire référence à une source de données externe au fichier Excel, ou à des données recopiées dans celui-ci dans les pages annexes à la fin de l'excel.</t>
        </r>
      </text>
    </comment>
    <comment ref="J1" authorId="0">
      <text>
        <r>
          <rPr>
            <sz val="10"/>
            <rFont val="Arial"/>
            <family val="2"/>
            <charset val="1"/>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<sst xmlns="http://schemas.openxmlformats.org/spreadsheetml/2006/main" count="1205" uniqueCount="377">
  <si>
    <t xml:space="preserve">Informations générales :</t>
  </si>
  <si>
    <t xml:space="preserve">Ce fichier permet de réaliser l’Analyse de Flux Matière (AFM) pour les moules (Mytilus sp.).</t>
  </si>
  <si>
    <t xml:space="preserve">Périodes considérées : 2020-2021</t>
  </si>
  <si>
    <t xml:space="preserve">Zone Géographique : Occitanie</t>
  </si>
  <si>
    <t xml:space="preserve">Dernière Mise à jour : 11/01/2023</t>
  </si>
  <si>
    <t xml:space="preserve">Lecture du fichier :</t>
  </si>
  <si>
    <t xml:space="preserve">Ce fichier sert à construire l'Analyse de Flux Matière d'une filière. Vous trouverez ci-dessous une explication générale des différentes feuilles composant cet excel.</t>
  </si>
  <si>
    <t xml:space="preserve">Une première feuille de fonctionnalité permet d'appliquer des fonctionnalités sur le processus de création d'AFM ou sur le représentation de ces AFM avec les diagrammes de Sankey. C'est une feuille qui  est uniquement utilisée par les personnes créant les AFM.</t>
  </si>
  <si>
    <t xml:space="preserve">Ensuite, ce fichier présente quatre feuilles permettant de déterminer la structure de la filière, à savoir :</t>
  </si>
  <si>
    <t xml:space="preserve">Produits : liste tous les produits présents dans l'analyse de flux matière.</t>
  </si>
  <si>
    <t xml:space="preserve">Secteurs : liste tous les secteurs présents dans l'analyse de flux matière.</t>
  </si>
  <si>
    <t xml:space="preserve">Echanges : permet de lister les échanges avec l'extérieur de la zone géographique étudiée.</t>
  </si>
  <si>
    <t xml:space="preserve">Structure des flux : permet de répertorier les flux existants entre produits et secteurs grâce à deux tableaux, un tableau ressource et un tableau emploi.</t>
  </si>
  <si>
    <t xml:space="preserve">Par la suite, le fichier présente 5 feuilles qui permettent de renseigner les données relatives à cette filière :</t>
  </si>
  <si>
    <t xml:space="preserve">Données : liste toutes les valeurs de flux connues reliant un produit à un secteur. Les flux inconnus sont notés 0,99.</t>
  </si>
  <si>
    <t xml:space="preserve">Min et max : permet de borner avec une valeur minimale et maximale les flux listés dans cette feuille.</t>
  </si>
  <si>
    <t xml:space="preserve">Contraintes : permet d'ajouter des contraintes additionnelles d'égalité, ou d'inégalité, sur les flux entrants et sortants d'un secteur.</t>
  </si>
  <si>
    <t xml:space="preserve">Conversions : permet d'exprimer en plusieurs unités l'AFM.</t>
  </si>
  <si>
    <t xml:space="preserve">Etiquettes : permet d'appliquer des étiquettes sur les nœuds, flux et sur des dimensions supplémentaires à apporter à l'analyse de flux matière (plusieurs régions, plusieurs années, …).</t>
  </si>
  <si>
    <t xml:space="preserve">Finalement, le fichier présente 4 feuilles de résultat donnant:</t>
  </si>
  <si>
    <t xml:space="preserve">Résultats : liste tous les flux ayant été déterminés grâce aux données d'entrées et au processus de réconciliation. C'est cette feuille qui permet de construire les diagrammes de Sankey.</t>
  </si>
  <si>
    <t xml:space="preserve">Ai : liste toutes les relations entre flux en considérant un nœud.</t>
  </si>
  <si>
    <t xml:space="preserve">Result ter moyen : tableau emploi ressources spécifiant les données réconciliées de l'AFM.</t>
  </si>
  <si>
    <t xml:space="preserve">Result ter incert : tableau emploi ressources spécifiant les incertitudes sur chaque donnée une fois qu'elles ont été propagées le long de l'AFM.</t>
  </si>
  <si>
    <t xml:space="preserve">En supplément sont présent en annexes les différentes sources de données brutes utilisées.</t>
  </si>
  <si>
    <t xml:space="preserve">Méthodologie :</t>
  </si>
  <si>
    <t xml:space="preserve">Etablissement de la structure de la filière : basé sur le travail effectué pour le projet bioéconomie bleue</t>
  </si>
  <si>
    <t xml:space="preserve">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</si>
  <si>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</si>
  <si>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</si>
  <si>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 xml:space="preserve">Les sources de données utilisées pour l'AFM de la production ostréicole en occitanie sont : Enquête annuelle aquaculture, données françaises d’import-export (le kiosque) et données à dire d’expert (dans les hypothèses).</t>
  </si>
  <si>
    <t xml:space="preserve">Source n°1 : extraction Occitanie des données de l’enquête annuelle aquaculture pour 2020 et 2021</t>
  </si>
  <si>
    <t xml:space="preserve">Pour ces 2 années, une extraction spécifique des données de l’enquête annuelle aquaculture a été demandée pour la région Occitanie, la production de moules et d’huîtres par destination. </t>
  </si>
  <si>
    <t xml:space="preserve">Cela permet de documenter la variétés des circuits de valorisation pour ces productions. Ces données ne sont disponibles qu’en valeur pour les différentes destinations.</t>
  </si>
  <si>
    <t xml:space="preserve">Des prix moyens par destination ont été estimés de manière à être représentatif du prix moyen global et du volume global qui eux sont connues. Grace à ces prix les volumes par destination ont ensuite été estimés.</t>
  </si>
  <si>
    <t xml:space="preserve">Source n°2 : Données de l’enquête annuelle aquaculture pour 2020 pour la Mediterranée</t>
  </si>
  <si>
    <t xml:space="preserve">Ces données permettent de compléter l’extraction spécifique pour l’Occitanie demandée à AGRESTE avec des données de contexte national.</t>
  </si>
  <si>
    <r>
      <rPr>
        <b val="true"/>
        <sz val="12"/>
        <rFont val="Arial"/>
        <family val="2"/>
        <charset val="1"/>
      </rPr>
      <t xml:space="preserve">Source n°3 : Données d’import export pour 2020 et 2021 pour le code NC8 </t>
    </r>
    <r>
      <rPr>
        <sz val="10"/>
        <rFont val="Arial"/>
        <family val="2"/>
        <charset val="1"/>
      </rPr>
      <t xml:space="preserve">03073110 - Moules [Mytilus spp.], même séparées de leur coquille, vivantes, fraîches ou réfrigérées</t>
    </r>
    <r>
      <rPr>
        <b val="true"/>
        <sz val="12"/>
        <rFont val="Arial"/>
        <family val="2"/>
        <charset val="1"/>
      </rPr>
      <t xml:space="preserve"> </t>
    </r>
  </si>
  <si>
    <t xml:space="preserve">Ces données sont une extraction pour 2020 et 2021 des chiffres d’import-export détaillés, à l’échelle nationale, pour les moules fraîches Elles permettent d’établir les hypothèses pour l’importation de moules.</t>
  </si>
  <si>
    <t xml:space="preserve">Les moules surgelées ne sont pas considérées dans cette extraction et dans les flux.</t>
  </si>
  <si>
    <t xml:space="preserve">Nom du groupe d'étiquette</t>
  </si>
  <si>
    <t xml:space="preserve">Type d'étiquette</t>
  </si>
  <si>
    <t xml:space="preserve">Etiquettes</t>
  </si>
  <si>
    <t xml:space="preserve">Palette visible</t>
  </si>
  <si>
    <t xml:space="preserve">Palette de couleur</t>
  </si>
  <si>
    <t xml:space="preserve">Couleurs</t>
  </si>
  <si>
    <t xml:space="preserve">Années</t>
  </si>
  <si>
    <t xml:space="preserve">dataTags</t>
  </si>
  <si>
    <t xml:space="preserve">2020:2021</t>
  </si>
  <si>
    <t xml:space="preserve">Etapes</t>
  </si>
  <si>
    <t xml:space="preserve">nodeTags</t>
  </si>
  <si>
    <t xml:space="preserve">Pêche:Vente</t>
  </si>
  <si>
    <t xml:space="preserve">darkblue:blue</t>
  </si>
  <si>
    <t xml:space="preserve">Niveau d'aggrégation</t>
  </si>
  <si>
    <t xml:space="preserve">Liste des produits</t>
  </si>
  <si>
    <t xml:space="preserve">Moules élevées en Occitanie</t>
  </si>
  <si>
    <t xml:space="preserve">Pêche</t>
  </si>
  <si>
    <t xml:space="preserve">Moules commerciales d’Occitanie</t>
  </si>
  <si>
    <t xml:space="preserve">Vente</t>
  </si>
  <si>
    <t xml:space="preserve">Moules commerciales importées</t>
  </si>
  <si>
    <t xml:space="preserve">Liste des secteurs</t>
  </si>
  <si>
    <t xml:space="preserve">Production</t>
  </si>
  <si>
    <t xml:space="preserve">Vente directe</t>
  </si>
  <si>
    <t xml:space="preserve">Vente en dégustation</t>
  </si>
  <si>
    <t xml:space="preserve">Vente aux restaurants</t>
  </si>
  <si>
    <t xml:space="preserve">Vente en poissonnerie</t>
  </si>
  <si>
    <t xml:space="preserve">Vente en GMS</t>
  </si>
  <si>
    <t xml:space="preserve">Vente grossistes</t>
  </si>
  <si>
    <t xml:space="preserve">Vente autres conchyliculteurs</t>
  </si>
  <si>
    <t xml:space="preserve">Liste des échanges</t>
  </si>
  <si>
    <t xml:space="preserve">Echanges</t>
  </si>
  <si>
    <t xml:space="preserve">Echanges internationaux</t>
  </si>
  <si>
    <t xml:space="preserve">Echanges en France</t>
  </si>
  <si>
    <t xml:space="preserve">Table Ressources</t>
  </si>
  <si>
    <t xml:space="preserve">Table emplois</t>
  </si>
  <si>
    <t xml:space="preserve">Origine</t>
  </si>
  <si>
    <t xml:space="preserve">Destination</t>
  </si>
  <si>
    <t xml:space="preserve">Valeur exprimée en unité de référence</t>
  </si>
  <si>
    <t xml:space="preserve">Unité de référence</t>
  </si>
  <si>
    <t xml:space="preserve">Quantité naturelle</t>
  </si>
  <si>
    <t xml:space="preserve">Facteur de conversion</t>
  </si>
  <si>
    <t xml:space="preserve">Incertitude</t>
  </si>
  <si>
    <t xml:space="preserve">Source</t>
  </si>
  <si>
    <t xml:space="preserve">Hypothèses</t>
  </si>
  <si>
    <t xml:space="preserve">t</t>
  </si>
  <si>
    <t xml:space="preserve">Agreste (source 1)</t>
  </si>
  <si>
    <t xml:space="preserve">Part de retrempage à estimer</t>
  </si>
  <si>
    <t xml:space="preserve">Pas d’export de moules en Occitanie d’après Agreste</t>
  </si>
  <si>
    <t xml:space="preserve">Lekiosque.finances.gouv.fr (source 3)</t>
  </si>
  <si>
    <t xml:space="preserve">On fait l’hypothèse que 70 % des volumes d’Espagne et 30 % des volumes d’Italie arrivent en Occitanie</t>
  </si>
  <si>
    <t xml:space="preserve">Flux inconnu</t>
  </si>
  <si>
    <t xml:space="preserve">Probablement négligeable face aux importations</t>
  </si>
  <si>
    <t xml:space="preserve">Probablement négligeable</t>
  </si>
  <si>
    <t xml:space="preserve">Réestimé à partir des valeurs</t>
  </si>
  <si>
    <t xml:space="preserve">Ces informations nécessitent des entretiens spécifiques avec les principaux importateurs car seul le flux d’importation est connu, mais redistribution nationale</t>
  </si>
  <si>
    <t xml:space="preserve">SOURCE 1 : Données issues d’un export spécifique de l’enquête annuelle conchylicole pour 2020 et 2021</t>
  </si>
  <si>
    <t xml:space="preserve">Production conchylicole selon destination des ventes, en Occitanie et dans les autres régions de production en 2020</t>
  </si>
  <si>
    <t xml:space="preserve">Nous faisons ici l’hypothèse que ces chiffres concernent uniquement la ventilation des huîtres produites dans l’étang de Thau et non ce qui est importé d’ailleurs.</t>
  </si>
  <si>
    <t xml:space="preserve">en millier d'€</t>
  </si>
  <si>
    <t xml:space="preserve">Autres régions - Huîtres</t>
  </si>
  <si>
    <t xml:space="preserve">Occitanie - Huîtres</t>
  </si>
  <si>
    <t xml:space="preserve">Autres régions - Moules</t>
  </si>
  <si>
    <t xml:space="preserve">Occitanie - Moules</t>
  </si>
  <si>
    <t xml:space="preserve">Autres régions - Autres coquillages (coque, palourde...)</t>
  </si>
  <si>
    <t xml:space="preserve">Occitanie - Autres coquillages (coque, palourde...)</t>
  </si>
  <si>
    <t xml:space="preserve">Prix moyen</t>
  </si>
  <si>
    <t xml:space="preserve">tonnage</t>
  </si>
  <si>
    <t xml:space="preserve">Données de production 2021, en t</t>
  </si>
  <si>
    <t xml:space="preserve">Vente entre conchyliculteurs pour grossissement ou finition</t>
  </si>
  <si>
    <t xml:space="preserve">Huîtres - Autres régions</t>
  </si>
  <si>
    <t xml:space="preserve">Huîtres - Occitanie</t>
  </si>
  <si>
    <t xml:space="preserve">Moules - Autres régions</t>
  </si>
  <si>
    <t xml:space="preserve">Moules - Occitanie</t>
  </si>
  <si>
    <t xml:space="preserve">Autres coquillages - Autres régions</t>
  </si>
  <si>
    <t xml:space="preserve">Autres coquillages - Occitanie</t>
  </si>
  <si>
    <t xml:space="preserve">France</t>
  </si>
  <si>
    <t xml:space="preserve">Export</t>
  </si>
  <si>
    <t xml:space="preserve">Vente à la consommation</t>
  </si>
  <si>
    <t xml:space="preserve">Indéterminé</t>
  </si>
  <si>
    <t xml:space="preserve">verif prix moyen</t>
  </si>
  <si>
    <t xml:space="preserve">Données de production 2020, en t</t>
  </si>
  <si>
    <t xml:space="preserve">Dégustation</t>
  </si>
  <si>
    <t xml:space="preserve">Autres ventes directes aux particuliers</t>
  </si>
  <si>
    <t xml:space="preserve">Restaurateur, traiteur</t>
  </si>
  <si>
    <t xml:space="preserve">Poissonnier, écailler</t>
  </si>
  <si>
    <t xml:space="preserve">Autre conchyliculteur en achat/revente</t>
  </si>
  <si>
    <t xml:space="preserve">GMS (grandes et moyennes surfaces)</t>
  </si>
  <si>
    <t xml:space="preserve">En 2020</t>
  </si>
  <si>
    <t xml:space="preserve">Mareyeur, grossiste, revendeur, courtier</t>
  </si>
  <si>
    <t xml:space="preserve">Prix moyen huître Occitanie</t>
  </si>
  <si>
    <t xml:space="preserve">Export au sein de l'Union Européenne</t>
  </si>
  <si>
    <t xml:space="preserve">verif tonnage</t>
  </si>
  <si>
    <t xml:space="preserve">Total</t>
  </si>
  <si>
    <t xml:space="preserve">Export hors Union Européenne</t>
  </si>
  <si>
    <t xml:space="preserve">En 2021</t>
  </si>
  <si>
    <t xml:space="preserve">Autres</t>
  </si>
  <si>
    <t xml:space="preserve">Note de lecture : Les ventes pour la consommation sont les premières ventes de coquillages après marquage sanitaire. Les ventes entre conchyliculteurs sont des ventes de coquillages non marqués sanitairement.</t>
  </si>
  <si>
    <t xml:space="preserve">Pourcentage export</t>
  </si>
  <si>
    <t xml:space="preserve">Source : Agreste - Enquête aquaculture 2020</t>
  </si>
  <si>
    <t xml:space="preserve">Champ : France métropolitaine</t>
  </si>
  <si>
    <t xml:space="preserve">Production conchylicole selon destination des ventes, en Occitanie et dans les autres régions de production en 2021</t>
  </si>
  <si>
    <t xml:space="preserve">Hypothèse de ventes locales surtout, qui se retrouvent </t>
  </si>
  <si>
    <t xml:space="preserve">Verif prix moyen</t>
  </si>
  <si>
    <t xml:space="preserve">Source : Agreste - enquête aquaculture 2021</t>
  </si>
  <si>
    <t xml:space="preserve">SOURCE 2 : Données issues des enquêtes annuelles conchylicoles pour 2020</t>
  </si>
  <si>
    <t xml:space="preserve">Ventes entre professionnels et pour la consommation en conchyliculture en 2020, par région du siège l'entreprise, par espèce, hors écloserie/nurserie (naissain)</t>
  </si>
  <si>
    <t xml:space="preserve">Volumes d'huîtres (creuses et plates) vendues à la consommation selon l'origine du naissain</t>
  </si>
  <si>
    <t xml:space="preserve">Espèce</t>
  </si>
  <si>
    <t xml:space="preserve">Stade d'élevage</t>
  </si>
  <si>
    <t xml:space="preserve">Entreprises avec des ventes</t>
  </si>
  <si>
    <t xml:space="preserve">Volume</t>
  </si>
  <si>
    <t xml:space="preserve">Valeur</t>
  </si>
  <si>
    <t xml:space="preserve">Prix unitaire</t>
  </si>
  <si>
    <t xml:space="preserve">Huîtres (en tonne)</t>
  </si>
  <si>
    <t xml:space="preserve">Pourcentage</t>
  </si>
  <si>
    <t xml:space="preserve">nombre d'entreprises</t>
  </si>
  <si>
    <t xml:space="preserve">tonne</t>
  </si>
  <si>
    <t xml:space="preserve">millier d'€</t>
  </si>
  <si>
    <t xml:space="preserve">€ / kg</t>
  </si>
  <si>
    <t xml:space="preserve">%</t>
  </si>
  <si>
    <t xml:space="preserve">Méditerranée</t>
  </si>
  <si>
    <t xml:space="preserve">Huîtres</t>
  </si>
  <si>
    <t xml:space="preserve">Adulte</t>
  </si>
  <si>
    <t xml:space="preserve">Consommateur</t>
  </si>
  <si>
    <t xml:space="preserve">Gisement naturel</t>
  </si>
  <si>
    <t xml:space="preserve">Autre conchyliculteur</t>
  </si>
  <si>
    <t xml:space="preserve">Captage</t>
  </si>
  <si>
    <t xml:space="preserve">Demi-élevage (2 ans)</t>
  </si>
  <si>
    <t xml:space="preserve">Ecloserie diploïde</t>
  </si>
  <si>
    <t xml:space="preserve">Prégrossissement (18 mois)</t>
  </si>
  <si>
    <t xml:space="preserve">Ecloserie triploïde</t>
  </si>
  <si>
    <t xml:space="preserve">Moules</t>
  </si>
  <si>
    <t xml:space="preserve">Autre ou origine inconnue</t>
  </si>
  <si>
    <t xml:space="preserve">Ensemble Méditerranée</t>
  </si>
  <si>
    <t xml:space="preserve">Prégrossissement</t>
  </si>
  <si>
    <t xml:space="preserve">Note : les ventes pour la consommation sont les premières ventes des coquillages après marquage sanitaire.</t>
  </si>
  <si>
    <t xml:space="preserve">Autres coquillages</t>
  </si>
  <si>
    <t xml:space="preserve">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</si>
  <si>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 xml:space="preserve">Ventes à la consommation et entre professionnels des entreprises conchylicoles par région du siège et par région d'élevage (hors naissain)</t>
  </si>
  <si>
    <t xml:space="preserve">En tonne</t>
  </si>
  <si>
    <t xml:space="preserve"> </t>
  </si>
  <si>
    <t xml:space="preserve">  </t>
  </si>
  <si>
    <t xml:space="preserve">Région d’élevage</t>
  </si>
  <si>
    <t xml:space="preserve">Norm. - M.d.N.</t>
  </si>
  <si>
    <t xml:space="preserve">B. Nord</t>
  </si>
  <si>
    <t xml:space="preserve">B. Sud</t>
  </si>
  <si>
    <t xml:space="preserve">P.d.L</t>
  </si>
  <si>
    <t xml:space="preserve">Char.-Marit.</t>
  </si>
  <si>
    <t xml:space="preserve">Arc. Aquit.</t>
  </si>
  <si>
    <t xml:space="preserve">Méd.</t>
  </si>
  <si>
    <t xml:space="preserve">Conso.</t>
  </si>
  <si>
    <t xml:space="preserve">s</t>
  </si>
  <si>
    <t xml:space="preserve">Pro.</t>
  </si>
  <si>
    <t xml:space="preserve">Prégrossi</t>
  </si>
  <si>
    <t xml:space="preserve">Tous</t>
  </si>
  <si>
    <t xml:space="preserve">Production de moules en Aquitaine de faible volume par des entreprises mediterranéennes</t>
  </si>
  <si>
    <t xml:space="preserve">Pas d’import d’autres bassin pour les ventes aux professionnels</t>
  </si>
  <si>
    <t xml:space="preserve">Palourde, coque, ormeau et autres coquillages</t>
  </si>
  <si>
    <t xml:space="preserve">Attention erreur dans les intitulés de ligne initiaux</t>
  </si>
  <si>
    <t xml:space="preserve">Lecture : les entreprises dont le siège est en région Normandie - Mer du Nord ont produit et vendu aux consommateurs 9 736 tonnes d'huître, dont 9 412 ont été élevées en Normandie - Mer du Nord, et le reste en Bretagne Nord, en Bretagne Sud et en Arcachon-Aquitaine.</t>
  </si>
  <si>
    <t xml:space="preserve">Vente de coquillages selon la localisation de la production, hors écloserie/nurserie</t>
  </si>
  <si>
    <t xml:space="preserve">Région de production</t>
  </si>
  <si>
    <t xml:space="preserve">Zone de production</t>
  </si>
  <si>
    <t xml:space="preserve">Nombre d'entreprises</t>
  </si>
  <si>
    <t xml:space="preserve">Perte estimée</t>
  </si>
  <si>
    <t xml:space="preserve">Moules - adulte - ventes aux consommateurs et aux professionnels</t>
  </si>
  <si>
    <t xml:space="preserve">Normandie - Mer du Nord</t>
  </si>
  <si>
    <t xml:space="preserve">Asnelles-Meuvaines + Nord Pas de Calais</t>
  </si>
  <si>
    <t xml:space="preserve">Baie des Veys : Utah-beach + Grandcamp-Isigny</t>
  </si>
  <si>
    <t xml:space="preserve">Baie de Somme</t>
  </si>
  <si>
    <t xml:space="preserve">Gouville-Agon</t>
  </si>
  <si>
    <t xml:space="preserve">Portbail-Pirou</t>
  </si>
  <si>
    <t xml:space="preserve">Sud-Sienne</t>
  </si>
  <si>
    <t xml:space="preserve">Zones non définies</t>
  </si>
  <si>
    <t xml:space="preserve">Bretagne Nord</t>
  </si>
  <si>
    <t xml:space="preserve">Baie de Cancale et du Mont Saint-Michel</t>
  </si>
  <si>
    <t xml:space="preserve">Baie de Saint-brieuc</t>
  </si>
  <si>
    <t xml:space="preserve">Fresnaye-Arguenon</t>
  </si>
  <si>
    <t xml:space="preserve">Pays des abers</t>
  </si>
  <si>
    <t xml:space="preserve">Rade de Brest</t>
  </si>
  <si>
    <t xml:space="preserve">Bretagne Sud</t>
  </si>
  <si>
    <t xml:space="preserve">Baie de Plouharnel + Rivières de Crach et de Saint Philibert + Ria d'Etel</t>
  </si>
  <si>
    <t xml:space="preserve">Baie de Pont-Mahé</t>
  </si>
  <si>
    <t xml:space="preserve">Finistère Sud</t>
  </si>
  <si>
    <t xml:space="preserve">Golfe du Morbihan et rivière d'Auray + Baie de Quiberon</t>
  </si>
  <si>
    <t xml:space="preserve">Pénestin + Traict de Pen Bé</t>
  </si>
  <si>
    <t xml:space="preserve">Pays de la Loire</t>
  </si>
  <si>
    <t xml:space="preserve">Estuaire du Lay + Estuaire du Payre</t>
  </si>
  <si>
    <t xml:space="preserve">Île de Noirmoutier</t>
  </si>
  <si>
    <t xml:space="preserve">Secteur de la Plaine sur mer + Baie de Bourgneuf</t>
  </si>
  <si>
    <t xml:space="preserve">Charente-Maritime</t>
  </si>
  <si>
    <t xml:space="preserve">Marennes-Oléron</t>
  </si>
  <si>
    <t xml:space="preserve">Pertuis d'Antioche + Île de Ré</t>
  </si>
  <si>
    <t xml:space="preserve">Pertuis Breton</t>
  </si>
  <si>
    <t xml:space="preserve">Anse de Carteau + Baie du Lazaret + Corse</t>
  </si>
  <si>
    <t xml:space="preserve">Lagune de Thau et façades maritimes de Sète Marseillan et des Aresquiers</t>
  </si>
  <si>
    <t xml:space="preserve">Leucate + Gruissan + Fleury Vendres</t>
  </si>
  <si>
    <t xml:space="preserve">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</si>
  <si>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 xml:space="preserve">Ventes en conchyliculture en 2020, par espèce, mode d'élevage et destination, hors écloserie/nurserie (naissain)</t>
  </si>
  <si>
    <t xml:space="preserve">Mode d'élevage</t>
  </si>
  <si>
    <t xml:space="preserve">Huître creuse</t>
  </si>
  <si>
    <t xml:space="preserve">Terrain découvrant : tables sur estran...</t>
  </si>
  <si>
    <t xml:space="preserve">consommateur</t>
  </si>
  <si>
    <t xml:space="preserve">professionnel</t>
  </si>
  <si>
    <t xml:space="preserve">Terrain découvrant : à plat</t>
  </si>
  <si>
    <t xml:space="preserve">Terrain non découvrant : eau semi-profonde ou profonde, à plat au sol ou en cage, tables...</t>
  </si>
  <si>
    <t xml:space="preserve">Elevage ou pousse en claires</t>
  </si>
  <si>
    <t xml:space="preserve">Table méditerranéenne</t>
  </si>
  <si>
    <t xml:space="preserve">Filière</t>
  </si>
  <si>
    <t xml:space="preserve">Huître plate</t>
  </si>
  <si>
    <t xml:space="preserve">Table méditerranéenne, filière et autres techniques</t>
  </si>
  <si>
    <t xml:space="preserve">Technique non définie</t>
  </si>
  <si>
    <t xml:space="preserve">Moule edulis</t>
  </si>
  <si>
    <t xml:space="preserve">Pieux dont bouchots</t>
  </si>
  <si>
    <t xml:space="preserve">Terrain découvrant : autres...</t>
  </si>
  <si>
    <t xml:space="preserve">Moule galloprovincialis</t>
  </si>
  <si>
    <t xml:space="preserve">Quasiment toutes les galloprovincialis sont produites en Occitanie ?</t>
  </si>
  <si>
    <t xml:space="preserve">Terrain découvrant (autres), filière, pieux dont bouchots et autres techniques...</t>
  </si>
  <si>
    <t xml:space="preserve">Palourde</t>
  </si>
  <si>
    <t xml:space="preserve">Coque</t>
  </si>
  <si>
    <t xml:space="preserve">Coque et Autres coquillages</t>
  </si>
  <si>
    <t xml:space="preserve">Note : une entreprise qui produit plusieurs espèces ou utilise plusieurs modes d'élevage sera comptée plusieurs fois.
Les ventes pour la consommation sont les premières ventes des coquillages après marquage sanitaire. Les ventes entre professionnels sont des ventes de coquillages non marqués sanitairement.</t>
  </si>
  <si>
    <t xml:space="preserve">SOURCE 3 : Données d’import export en NC8 issue du site https://lekiosque.finances.gouv.fr</t>
  </si>
  <si>
    <t xml:space="preserve">03073110 - Moules [Mytilus spp.], même séparées de leur coquille, vivantes, fraîches ou réfrigérées</t>
  </si>
  <si>
    <t xml:space="preserve">Résultats  annuels  et des 12 derniers mois cumulés (novembre 2021 - octobre 2022)</t>
  </si>
  <si>
    <t xml:space="preserve">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</si>
  <si>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</si>
  <si>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</si>
  <si>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 xml:space="preserve">Prix moyen 2020 Export</t>
  </si>
  <si>
    <t xml:space="preserve">Prix moyen 2020 Import</t>
  </si>
  <si>
    <t xml:space="preserve">Source : Lekiosque.finances.gouv.fr - Données extraites le : 10/01/2023</t>
  </si>
  <si>
    <t xml:space="preserve">Prix moyen 2021 Export</t>
  </si>
  <si>
    <t xml:space="preserve">Prix moyen 2021 Import</t>
  </si>
  <si>
    <t xml:space="preserve">Les données annuelles</t>
  </si>
  <si>
    <t xml:space="preserve">Exportations</t>
  </si>
  <si>
    <t xml:space="preserve">Zone - Pays</t>
  </si>
  <si>
    <t xml:space="preserve">Valeur 2020</t>
  </si>
  <si>
    <t xml:space="preserve">Masse 2020</t>
  </si>
  <si>
    <t xml:space="preserve">Quantités 2020</t>
  </si>
  <si>
    <t xml:space="preserve">Valeur 2021</t>
  </si>
  <si>
    <t xml:space="preserve">Masse 2021</t>
  </si>
  <si>
    <t xml:space="preserve">Quantités 2021</t>
  </si>
  <si>
    <t xml:space="preserve">Valeur Cumul des 12 derniers mois (novembre 2021 - octobre 2022)</t>
  </si>
  <si>
    <t xml:space="preserve">Masse Cumul des 12 derniers mois (novembre 2021 - octobre 2022)</t>
  </si>
  <si>
    <t xml:space="preserve">Quantités Cumul des 12 derniers mois (novembre 2021 - octobre 2022)</t>
  </si>
  <si>
    <t xml:space="preserve">Europe</t>
  </si>
  <si>
    <t xml:space="preserve">UE(27)</t>
  </si>
  <si>
    <t xml:space="preserve">UE14</t>
  </si>
  <si>
    <t xml:space="preserve">Zone Euro</t>
  </si>
  <si>
    <t xml:space="preserve">NEM</t>
  </si>
  <si>
    <t xml:space="preserve">Afrique</t>
  </si>
  <si>
    <t xml:space="preserve">Amérique</t>
  </si>
  <si>
    <t xml:space="preserve">Proche et Moyen-Orient</t>
  </si>
  <si>
    <t xml:space="preserve">Asie</t>
  </si>
  <si>
    <t xml:space="preserve">Divers non classifiés ailleurs</t>
  </si>
  <si>
    <t xml:space="preserve">Europe hors UE</t>
  </si>
  <si>
    <t xml:space="preserve">Espagne</t>
  </si>
  <si>
    <t xml:space="preserve">Pays-Bas</t>
  </si>
  <si>
    <t xml:space="preserve">Suisse</t>
  </si>
  <si>
    <t xml:space="preserve">Belgique</t>
  </si>
  <si>
    <t xml:space="preserve">Allemagne</t>
  </si>
  <si>
    <t xml:space="preserve">Italie</t>
  </si>
  <si>
    <t xml:space="preserve">Autres pays</t>
  </si>
  <si>
    <t xml:space="preserve">Importations</t>
  </si>
  <si>
    <t xml:space="preserve">Importation de moules d’Espagne en 2020</t>
  </si>
  <si>
    <t xml:space="preserve">Irlande</t>
  </si>
  <si>
    <t xml:space="preserve">Importation de moules d’Espagne en 2021</t>
  </si>
  <si>
    <t xml:space="preserve">Royaume-Uni</t>
  </si>
  <si>
    <t xml:space="preserve">Les données mensuelles</t>
  </si>
  <si>
    <t xml:space="preserve">Flux</t>
  </si>
  <si>
    <t xml:space="preserve">Variable quantitative</t>
  </si>
  <si>
    <t xml:space="preserve">Libelle pays</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</si>
  <si>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</si>
  <si>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</si>
  <si>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</si>
  <si>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</si>
  <si>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</si>
  <si>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</si>
  <si>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</si>
  <si>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</si>
  <si>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</si>
  <si>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</si>
  <si>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</si>
  <si>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</si>
  <si>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 xml:space="preserve">10.2022                  </t>
  </si>
  <si>
    <t xml:space="preserve">Exportation</t>
  </si>
  <si>
    <t xml:space="preserve">Valeur en euros</t>
  </si>
  <si>
    <t xml:space="preserve">Luxembourg</t>
  </si>
  <si>
    <t xml:space="preserve">Hong-Kong</t>
  </si>
  <si>
    <t xml:space="preserve">Grèce</t>
  </si>
  <si>
    <t xml:space="preserve">Japon</t>
  </si>
  <si>
    <t xml:space="preserve">Chine</t>
  </si>
  <si>
    <t xml:space="preserve">Autriche</t>
  </si>
  <si>
    <t xml:space="preserve">Singapour</t>
  </si>
  <si>
    <t xml:space="preserve">Thaïlande</t>
  </si>
  <si>
    <t xml:space="preserve">Hongrie</t>
  </si>
  <si>
    <t xml:space="preserve">Liban</t>
  </si>
  <si>
    <t xml:space="preserve">Taïwan</t>
  </si>
  <si>
    <t xml:space="preserve">Roumanie</t>
  </si>
  <si>
    <t xml:space="preserve">Saint Martin</t>
  </si>
  <si>
    <t xml:space="preserve">Vietnam</t>
  </si>
  <si>
    <t xml:space="preserve">Emirats Arabes Unis</t>
  </si>
  <si>
    <t xml:space="preserve">Andorre</t>
  </si>
  <si>
    <t xml:space="preserve">Macao</t>
  </si>
  <si>
    <t xml:space="preserve">République tchèque</t>
  </si>
  <si>
    <t xml:space="preserve">Maurice</t>
  </si>
  <si>
    <t xml:space="preserve">Pologne</t>
  </si>
  <si>
    <t xml:space="preserve">Malaysie</t>
  </si>
  <si>
    <t xml:space="preserve">Danemark</t>
  </si>
  <si>
    <t xml:space="preserve">Suède</t>
  </si>
  <si>
    <t xml:space="preserve">Chypre</t>
  </si>
  <si>
    <t xml:space="preserve">Saint Barthelemy</t>
  </si>
  <si>
    <t xml:space="preserve">Ouzbékistan</t>
  </si>
  <si>
    <t xml:space="preserve">Côte d Ivoire</t>
  </si>
  <si>
    <t xml:space="preserve">Lituanie</t>
  </si>
  <si>
    <t xml:space="preserve">Lettonie</t>
  </si>
  <si>
    <t xml:space="preserve">Bahreïn</t>
  </si>
  <si>
    <t xml:space="preserve">Bulgarie</t>
  </si>
  <si>
    <t xml:space="preserve">Kazakhstan</t>
  </si>
  <si>
    <t xml:space="preserve">Djibouti</t>
  </si>
  <si>
    <t xml:space="preserve">Portugal</t>
  </si>
  <si>
    <t xml:space="preserve">Nouvelle Calédonie</t>
  </si>
  <si>
    <t xml:space="preserve">Polynésie française</t>
  </si>
  <si>
    <t xml:space="preserve">Maldives</t>
  </si>
  <si>
    <t xml:space="preserve">Malte</t>
  </si>
  <si>
    <t xml:space="preserve">Etats-Unis d Amérique</t>
  </si>
  <si>
    <t xml:space="preserve">Masse en kilogramme</t>
  </si>
  <si>
    <t xml:space="preserve">Importation</t>
  </si>
  <si>
    <t xml:space="preserve">Norvège (yc Svalbard)</t>
  </si>
  <si>
    <t xml:space="preserve">Retour France</t>
  </si>
  <si>
    <t xml:space="preserve">Pays non classifiés ailleurs</t>
  </si>
  <si>
    <t xml:space="preserve">Nouvelle-Zélande</t>
  </si>
  <si>
    <t xml:space="preserve">Chili</t>
  </si>
  <si>
    <t xml:space="preserve">Tokelau</t>
  </si>
  <si>
    <t xml:space="preserve">Turquie</t>
  </si>
  <si>
    <t xml:space="preserve">Ouganda</t>
  </si>
  <si>
    <t xml:space="preserve">Fin de fichier</t>
  </si>
</sst>
</file>

<file path=xl/styles.xml><?xml version="1.0" encoding="utf-8"?>
<styleSheet xmlns="http://schemas.openxmlformats.org/spreadsheetml/2006/main">
  <numFmts count="9">
    <numFmt numFmtId="164" formatCode="General"/>
    <numFmt numFmtId="165" formatCode="0"/>
    <numFmt numFmtId="166" formatCode="0.00"/>
    <numFmt numFmtId="167" formatCode="0.000"/>
    <numFmt numFmtId="168" formatCode="0\ %"/>
    <numFmt numFmtId="169" formatCode="#,##0.00"/>
    <numFmt numFmtId="170" formatCode="@"/>
    <numFmt numFmtId="171" formatCode="#,##0"/>
    <numFmt numFmtId="172" formatCode="#,##0.0"/>
  </numFmts>
  <fonts count="32">
    <font>
      <sz val="10"/>
      <name val="Arial"/>
      <family val="2"/>
      <charset val="1"/>
    </font>
    <font>
      <sz val="10"/>
      <name val="Arial"/>
      <family val="0"/>
    </font>
    <font>
      <sz val="10"/>
      <name val="Arial"/>
      <family val="0"/>
    </font>
    <font>
      <sz val="10"/>
      <name val="Arial"/>
      <family val="0"/>
    </font>
    <font>
      <b val="true"/>
      <u val="single"/>
      <sz val="12"/>
      <color rgb="FF1F497D"/>
      <name val="Verdana"/>
      <family val="2"/>
      <charset val="1"/>
    </font>
    <font>
      <sz val="12"/>
      <color rgb="FF000000"/>
      <name val="Calibri"/>
      <family val="2"/>
      <charset val="1"/>
    </font>
    <font>
      <b val="true"/>
      <sz val="11"/>
      <color rgb="FF000000"/>
      <name val="Calibri"/>
      <family val="2"/>
      <charset val="1"/>
    </font>
    <font>
      <b val="true"/>
      <sz val="12"/>
      <color rgb="FF4F81BD"/>
      <name val="Calibri"/>
      <family val="2"/>
      <charset val="1"/>
    </font>
    <font>
      <sz val="11"/>
      <color rgb="FF000000"/>
      <name val="Calibri"/>
      <family val="2"/>
      <charset val="1"/>
    </font>
    <font>
      <b val="true"/>
      <sz val="12"/>
      <color rgb="FF9BBB59"/>
      <name val="Calibri"/>
      <family val="2"/>
      <charset val="1"/>
    </font>
    <font>
      <b val="true"/>
      <sz val="10"/>
      <color rgb="FF1F497D"/>
      <name val="Verdana"/>
      <family val="2"/>
      <charset val="1"/>
    </font>
    <font>
      <b val="true"/>
      <sz val="12"/>
      <color rgb="FF8064A2"/>
      <name val="Calibri"/>
      <family val="2"/>
      <charset val="1"/>
    </font>
    <font>
      <b val="true"/>
      <sz val="12"/>
      <color rgb="FF1F497D"/>
      <name val="Verdana"/>
      <family val="2"/>
      <charset val="1"/>
    </font>
    <font>
      <b val="true"/>
      <sz val="12"/>
      <color rgb="FF4BACC6"/>
      <name val="Calibri"/>
      <family val="2"/>
      <charset val="1"/>
    </font>
    <font>
      <b val="true"/>
      <u val="single"/>
      <sz val="12"/>
      <name val="Calibri"/>
      <family val="2"/>
      <charset val="1"/>
    </font>
    <font>
      <b val="true"/>
      <sz val="12"/>
      <name val="Arial"/>
      <family val="2"/>
      <charset val="1"/>
    </font>
    <font>
      <sz val="10"/>
      <color rgb="FF303030"/>
      <name val="Ubuntu"/>
      <family val="2"/>
      <charset val="1"/>
    </font>
    <font>
      <b val="true"/>
      <sz val="10"/>
      <color rgb="FFFFFFFF"/>
      <name val="Verdana"/>
      <family val="2"/>
      <charset val="1"/>
    </font>
    <font>
      <b val="true"/>
      <sz val="10"/>
      <color rgb="FFFFFFFF"/>
      <name val="Arial"/>
      <family val="0"/>
      <charset val="1"/>
    </font>
    <font>
      <sz val="11"/>
      <name val="Calibri"/>
      <family val="2"/>
      <charset val="1"/>
    </font>
    <font>
      <b val="true"/>
      <sz val="16"/>
      <color rgb="FF1F497D"/>
      <name val="Calibri"/>
      <family val="2"/>
      <charset val="1"/>
    </font>
    <font>
      <b val="true"/>
      <sz val="12"/>
      <color rgb="FFFFFFFF"/>
      <name val="Calibri"/>
      <family val="2"/>
      <charset val="1"/>
    </font>
    <font>
      <b val="true"/>
      <sz val="11"/>
      <color rgb="FFFFFFFF"/>
      <name val="Calibri"/>
      <family val="2"/>
      <charset val="1"/>
    </font>
    <font>
      <b val="true"/>
      <sz val="14"/>
      <color rgb="FFFFFFFF"/>
      <name val="Arial"/>
      <family val="2"/>
      <charset val="1"/>
    </font>
    <font>
      <b val="true"/>
      <sz val="11"/>
      <color rgb="FF000000"/>
      <name val="Marianne"/>
      <family val="0"/>
      <charset val="1"/>
    </font>
    <font>
      <i val="true"/>
      <sz val="10"/>
      <color rgb="FF000000"/>
      <name val="Marianne"/>
      <family val="0"/>
      <charset val="1"/>
    </font>
    <font>
      <b val="true"/>
      <sz val="10"/>
      <color rgb="FF000000"/>
      <name val="Marianne"/>
      <family val="0"/>
      <charset val="1"/>
    </font>
    <font>
      <b val="true"/>
      <sz val="10"/>
      <name val="Arial"/>
      <family val="2"/>
      <charset val="1"/>
    </font>
    <font>
      <sz val="10"/>
      <color rgb="FF000000"/>
      <name val="Marianne"/>
      <family val="0"/>
      <charset val="1"/>
    </font>
    <font>
      <b val="true"/>
      <sz val="11"/>
      <name val="Arial"/>
      <family val="2"/>
      <charset val="1"/>
    </font>
    <font>
      <i val="true"/>
      <sz val="9"/>
      <color rgb="FF000000"/>
      <name val="Marianne"/>
      <family val="0"/>
      <charset val="1"/>
    </font>
    <font>
      <sz val="9"/>
      <color rgb="FF000000"/>
      <name val="Marianne"/>
      <family val="0"/>
      <charset val="1"/>
    </font>
  </fonts>
  <fills count="14">
    <fill>
      <patternFill patternType="none"/>
    </fill>
    <fill>
      <patternFill patternType="gray125"/>
    </fill>
    <fill>
      <patternFill patternType="solid">
        <fgColor rgb="FFFFFFFF"/>
        <bgColor rgb="FFFFFBCC"/>
      </patternFill>
    </fill>
    <fill>
      <patternFill patternType="solid">
        <fgColor rgb="FFA5A5A5"/>
        <bgColor rgb="FF87A9D2"/>
      </patternFill>
    </fill>
    <fill>
      <patternFill patternType="solid">
        <fgColor rgb="FF9BBB59"/>
        <bgColor rgb="FFA5A5A5"/>
      </patternFill>
    </fill>
    <fill>
      <patternFill patternType="solid">
        <fgColor rgb="FF4F81BD"/>
        <bgColor rgb="FF4BACC6"/>
      </patternFill>
    </fill>
    <fill>
      <patternFill patternType="solid">
        <fgColor rgb="FF87A9D2"/>
        <bgColor rgb="FFA5A5A5"/>
      </patternFill>
    </fill>
    <fill>
      <patternFill patternType="solid">
        <fgColor rgb="FF799939"/>
        <bgColor rgb="FF9BBB59"/>
      </patternFill>
    </fill>
    <fill>
      <patternFill patternType="solid">
        <fgColor rgb="FF4BACC6"/>
        <bgColor rgb="FF87A9D2"/>
      </patternFill>
    </fill>
    <fill>
      <patternFill patternType="solid">
        <fgColor rgb="FFFF8D7E"/>
        <bgColor rgb="FFFF99CC"/>
      </patternFill>
    </fill>
    <fill>
      <patternFill patternType="solid">
        <fgColor rgb="FFFFF685"/>
        <bgColor rgb="FFFFFBCC"/>
      </patternFill>
    </fill>
    <fill>
      <patternFill patternType="solid">
        <fgColor rgb="FFFFF200"/>
        <bgColor rgb="FFFFFF00"/>
      </patternFill>
    </fill>
    <fill>
      <patternFill patternType="solid">
        <fgColor rgb="FFADC5E7"/>
        <bgColor rgb="FFC0C0C0"/>
      </patternFill>
    </fill>
    <fill>
      <patternFill patternType="solid">
        <fgColor rgb="FFFFFBCC"/>
        <bgColor rgb="FFFFFFFF"/>
      </patternFill>
    </fill>
  </fills>
  <borders count="24">
    <border diagonalUp="false" diagonalDown="false">
      <left/>
      <right/>
      <top/>
      <bottom/>
      <diagonal/>
    </border>
    <border diagonalUp="false" diagonalDown="false">
      <left style="thin"/>
      <right style="thin"/>
      <top style="thin"/>
      <bottom style="double"/>
      <diagonal/>
    </border>
    <border diagonalUp="false" diagonalDown="false">
      <left/>
      <right style="thin"/>
      <top style="thin"/>
      <bottom style="double"/>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right/>
      <top/>
      <bottom style="double"/>
      <diagonal/>
    </border>
    <border diagonalUp="false" diagonalDown="false">
      <left style="thin"/>
      <right/>
      <top/>
      <bottom/>
      <diagonal/>
    </border>
    <border diagonalUp="false" diagonalDown="false">
      <left style="thin"/>
      <right style="thin"/>
      <top style="double"/>
      <bottom/>
      <diagonal/>
    </border>
    <border diagonalUp="false" diagonalDown="false">
      <left style="thin"/>
      <right style="thin"/>
      <top style="hair">
        <color rgb="FFCCCCCC"/>
      </top>
      <bottom style="hair">
        <color rgb="FFCCCCCC"/>
      </bottom>
      <diagonal/>
    </border>
    <border diagonalUp="false" diagonalDown="false">
      <left/>
      <right/>
      <top style="thin"/>
      <bottom style="double"/>
      <diagonal/>
    </border>
    <border diagonalUp="false" diagonalDown="false">
      <left style="thin"/>
      <right style="thin"/>
      <top/>
      <bottom style="hair">
        <color rgb="FFCCCCCC"/>
      </bottom>
      <diagonal/>
    </border>
    <border diagonalUp="false" diagonalDown="false">
      <left style="hair">
        <color rgb="FFCCCCCC"/>
      </left>
      <right style="hair">
        <color rgb="FFCCCCCC"/>
      </right>
      <top style="hair">
        <color rgb="FFCCCCCC"/>
      </top>
      <bottom style="hair">
        <color rgb="FFCCCCCC"/>
      </bottom>
      <diagonal/>
    </border>
    <border diagonalUp="false" diagonalDown="false">
      <left/>
      <right/>
      <top/>
      <bottom style="hair">
        <color rgb="FFCCCCCC"/>
      </bottom>
      <diagonal/>
    </border>
    <border diagonalUp="false" diagonalDown="false">
      <left style="thin"/>
      <right style="thin"/>
      <top style="double"/>
      <bottom style="thin"/>
      <diagonal/>
    </border>
    <border diagonalUp="false" diagonalDown="false">
      <left style="thin"/>
      <right/>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right style="thin"/>
      <top/>
      <bottom/>
      <diagonal/>
    </border>
    <border diagonalUp="false" diagonalDown="false">
      <left style="medium"/>
      <right/>
      <top/>
      <bottom/>
      <diagonal/>
    </border>
    <border diagonalUp="false" diagonalDown="false">
      <left/>
      <right style="medium"/>
      <top/>
      <bottom/>
      <diagonal/>
    </border>
    <border diagonalUp="false" diagonalDown="false">
      <left style="medium"/>
      <right/>
      <top style="medium"/>
      <bottom style="double"/>
      <diagonal/>
    </border>
    <border diagonalUp="false" diagonalDown="false">
      <left/>
      <right style="medium"/>
      <top style="medium"/>
      <bottom style="double"/>
      <diagonal/>
    </border>
    <border diagonalUp="false" diagonalDown="false">
      <left style="thin">
        <color rgb="FF000080"/>
      </left>
      <right style="thin">
        <color rgb="FF000080"/>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8" fontId="8" fillId="0" borderId="0" applyFont="true" applyBorder="true" applyAlignment="true" applyProtection="true">
      <alignment horizontal="general" vertical="bottom" textRotation="0" wrapText="false" indent="0" shrinkToFit="false"/>
      <protection locked="true" hidden="false"/>
    </xf>
  </cellStyleXfs>
  <cellXfs count="11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7" fillId="2" borderId="0" xfId="0" applyFont="true" applyBorder="false" applyAlignment="false" applyProtection="false">
      <alignment horizontal="general" vertical="bottom" textRotation="0" wrapText="false" indent="0" shrinkToFit="false"/>
      <protection locked="true" hidden="false"/>
    </xf>
    <xf numFmtId="164" fontId="8" fillId="2"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false" applyAlignment="true" applyProtection="false">
      <alignment horizontal="left" vertical="bottom" textRotation="0" wrapText="false" indent="0" shrinkToFit="false"/>
      <protection locked="true" hidden="false"/>
    </xf>
    <xf numFmtId="164" fontId="11"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left" vertical="bottom" textRotation="0" wrapText="false" indent="0" shrinkToFit="false"/>
      <protection locked="true" hidden="false"/>
    </xf>
    <xf numFmtId="164" fontId="13" fillId="2" borderId="0" xfId="0" applyFont="tru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17" fillId="3" borderId="1" xfId="0" applyFont="true" applyBorder="true" applyAlignment="true" applyProtection="false">
      <alignment horizontal="center" vertical="center" textRotation="0" wrapText="false" indent="0" shrinkToFit="false"/>
      <protection locked="true" hidden="false"/>
    </xf>
    <xf numFmtId="164" fontId="17" fillId="3" borderId="2" xfId="0" applyFont="true" applyBorder="true" applyAlignment="true" applyProtection="false">
      <alignment horizontal="center" vertical="center" textRotation="0" wrapText="false" indent="0" shrinkToFit="false"/>
      <protection locked="true" hidden="false"/>
    </xf>
    <xf numFmtId="164" fontId="18" fillId="4" borderId="3" xfId="0" applyFont="true" applyBorder="true" applyAlignment="true" applyProtection="false">
      <alignment horizontal="general" vertical="top" textRotation="0" wrapText="true" indent="0" shrinkToFit="true"/>
      <protection locked="true" hidden="false"/>
    </xf>
    <xf numFmtId="164" fontId="0" fillId="0" borderId="4" xfId="0" applyFont="true" applyBorder="true" applyAlignment="true" applyProtection="false">
      <alignment horizontal="left" vertical="center" textRotation="0" wrapText="false" indent="0" shrinkToFit="false"/>
      <protection locked="true" hidden="false"/>
    </xf>
    <xf numFmtId="164" fontId="0" fillId="0" borderId="4"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0" fillId="0" borderId="4" xfId="0" applyFont="fals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17" fillId="5" borderId="1" xfId="0" applyFont="true" applyBorder="true" applyAlignment="true" applyProtection="false">
      <alignment horizontal="center" vertical="center" textRotation="0" wrapText="true" indent="0" shrinkToFit="false"/>
      <protection locked="true" hidden="false"/>
    </xf>
    <xf numFmtId="164" fontId="17" fillId="5" borderId="1" xfId="0" applyFont="true" applyBorder="true" applyAlignment="true" applyProtection="false">
      <alignment horizontal="center" vertical="center" textRotation="0" wrapText="false" indent="0" shrinkToFit="false"/>
      <protection locked="true" hidden="false"/>
    </xf>
    <xf numFmtId="164" fontId="0" fillId="5" borderId="5" xfId="0" applyFont="false" applyBorder="true" applyAlignment="false" applyProtection="false">
      <alignment horizontal="general" vertical="bottom" textRotation="0" wrapText="false" indent="0" shrinkToFit="false"/>
      <protection locked="true" hidden="false"/>
    </xf>
    <xf numFmtId="164" fontId="19" fillId="6" borderId="6" xfId="0" applyFont="true" applyBorder="true" applyAlignment="true" applyProtection="false">
      <alignment horizontal="right" vertical="bottom" textRotation="0" wrapText="false" indent="0" shrinkToFit="false"/>
      <protection locked="true" hidden="false"/>
    </xf>
    <xf numFmtId="164" fontId="19" fillId="6" borderId="7" xfId="0" applyFont="true" applyBorder="true" applyAlignment="false" applyProtection="false">
      <alignment horizontal="general" vertical="bottom" textRotation="0" wrapText="false" indent="0" shrinkToFit="false"/>
      <protection locked="true" hidden="false"/>
    </xf>
    <xf numFmtId="164" fontId="19" fillId="6" borderId="3" xfId="0" applyFont="true" applyBorder="true" applyAlignment="true" applyProtection="false">
      <alignment horizontal="right" vertical="bottom" textRotation="0" wrapText="false" indent="0" shrinkToFit="false"/>
      <protection locked="true" hidden="false"/>
    </xf>
    <xf numFmtId="164" fontId="19" fillId="6" borderId="4" xfId="0" applyFont="tru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true" applyProtection="false">
      <alignment horizontal="center" vertical="center" textRotation="0" wrapText="false" indent="0" shrinkToFit="false"/>
      <protection locked="true" hidden="false"/>
    </xf>
    <xf numFmtId="164" fontId="0" fillId="5" borderId="9" xfId="0" applyFont="false" applyBorder="true" applyAlignment="false" applyProtection="false">
      <alignment horizontal="general" vertical="bottom" textRotation="0" wrapText="false" indent="0" shrinkToFit="false"/>
      <protection locked="true" hidden="false"/>
    </xf>
    <xf numFmtId="164" fontId="19" fillId="6" borderId="3" xfId="0" applyFont="true" applyBorder="true" applyAlignment="false" applyProtection="false">
      <alignment horizontal="general" vertical="bottom" textRotation="0" wrapText="false" indent="0" shrinkToFit="false"/>
      <protection locked="true" hidden="false"/>
    </xf>
    <xf numFmtId="164" fontId="0" fillId="0" borderId="10" xfId="0" applyFont="fals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xf numFmtId="164" fontId="0" fillId="0" borderId="12"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true" applyProtection="false">
      <alignment horizontal="left" vertical="bottom" textRotation="0" wrapText="false" indent="0" shrinkToFit="false"/>
      <protection locked="true" hidden="false"/>
    </xf>
    <xf numFmtId="164" fontId="19" fillId="6" borderId="13" xfId="0" applyFont="true" applyBorder="true" applyAlignment="false" applyProtection="false">
      <alignment horizontal="general" vertical="bottom" textRotation="0" wrapText="false" indent="0" shrinkToFit="false"/>
      <protection locked="true" hidden="false"/>
    </xf>
    <xf numFmtId="164" fontId="0" fillId="5" borderId="0" xfId="0" applyFont="false" applyBorder="false" applyAlignment="false" applyProtection="false">
      <alignment horizontal="general" vertical="bottom" textRotation="0" wrapText="false" indent="0" shrinkToFit="false"/>
      <protection locked="true" hidden="false"/>
    </xf>
    <xf numFmtId="164" fontId="19" fillId="6" borderId="13" xfId="0" applyFont="true" applyBorder="true" applyAlignment="true" applyProtection="false">
      <alignment horizontal="left" vertical="bottom" textRotation="0" wrapText="fals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21" fillId="6" borderId="3" xfId="0" applyFont="true" applyBorder="true" applyAlignment="true" applyProtection="false">
      <alignment horizontal="center" vertical="center" textRotation="90" wrapText="false" indent="0" shrinkToFit="false"/>
      <protection locked="true" hidden="false"/>
    </xf>
    <xf numFmtId="164" fontId="21" fillId="6" borderId="14" xfId="0" applyFont="true" applyBorder="true" applyAlignment="true" applyProtection="false">
      <alignment horizontal="center" vertical="center" textRotation="90" wrapText="false" indent="0" shrinkToFit="false"/>
      <protection locked="true" hidden="false"/>
    </xf>
    <xf numFmtId="164" fontId="22" fillId="6" borderId="3" xfId="0" applyFont="true" applyBorder="true" applyAlignment="true" applyProtection="false">
      <alignment horizontal="left" vertical="center" textRotation="0" wrapText="true" indent="0" shrinkToFit="false"/>
      <protection locked="true" hidden="false"/>
    </xf>
    <xf numFmtId="164" fontId="0" fillId="0" borderId="15" xfId="0" applyFont="false" applyBorder="true" applyAlignment="false" applyProtection="false">
      <alignment horizontal="general" vertical="bottom" textRotation="0" wrapText="false" indent="0" shrinkToFit="false"/>
      <protection locked="true" hidden="false"/>
    </xf>
    <xf numFmtId="164" fontId="0" fillId="0" borderId="16" xfId="0" applyFont="false" applyBorder="true" applyAlignment="false" applyProtection="false">
      <alignment horizontal="general" vertical="bottom" textRotation="0" wrapText="false" indent="0" shrinkToFit="false"/>
      <protection locked="true" hidden="false"/>
    </xf>
    <xf numFmtId="164" fontId="0" fillId="0" borderId="17"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18" xfId="0" applyFont="false" applyBorder="true" applyAlignment="false" applyProtection="false">
      <alignment horizontal="general" vertical="bottom" textRotation="0" wrapText="false" indent="0" shrinkToFit="false"/>
      <protection locked="true" hidden="false"/>
    </xf>
    <xf numFmtId="164" fontId="0" fillId="0" borderId="19" xfId="0" applyFont="false" applyBorder="true" applyAlignment="true" applyProtection="false">
      <alignment horizontal="center" vertical="bottom" textRotation="0" wrapText="false" indent="0" shrinkToFit="false"/>
      <protection locked="true" hidden="false"/>
    </xf>
    <xf numFmtId="164" fontId="0" fillId="0" borderId="20" xfId="0" applyFont="false" applyBorder="true" applyAlignment="true" applyProtection="false">
      <alignment horizontal="center" vertical="center" textRotation="0" wrapText="false" indent="0" shrinkToFit="false"/>
      <protection locked="true" hidden="false"/>
    </xf>
    <xf numFmtId="165" fontId="0" fillId="0" borderId="4" xfId="0" applyFont="fals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7" fontId="0" fillId="0" borderId="4" xfId="0" applyFont="false" applyBorder="true" applyAlignment="true" applyProtection="false">
      <alignment horizontal="center" vertical="bottom" textRotation="0" wrapText="false" indent="0" shrinkToFit="false"/>
      <protection locked="true" hidden="false"/>
    </xf>
    <xf numFmtId="168" fontId="8" fillId="0" borderId="0" xfId="19" applyFont="true" applyBorder="false" applyAlignment="true" applyProtection="false">
      <alignment horizontal="center" vertical="bottom" textRotation="0" wrapText="false" indent="0" shrinkToFit="false"/>
      <protection locked="true" hidden="false"/>
    </xf>
    <xf numFmtId="167" fontId="0" fillId="0" borderId="4" xfId="0" applyFont="false" applyBorder="true" applyAlignment="true" applyProtection="false">
      <alignment horizontal="left" vertical="bottom" textRotation="0" wrapText="false" indent="0" shrinkToFit="false"/>
      <protection locked="true" hidden="false"/>
    </xf>
    <xf numFmtId="164" fontId="17" fillId="7" borderId="21" xfId="0" applyFont="true" applyBorder="true" applyAlignment="true" applyProtection="false">
      <alignment horizontal="center" vertical="center" textRotation="0" wrapText="false" indent="0" shrinkToFit="false"/>
      <protection locked="true" hidden="false"/>
    </xf>
    <xf numFmtId="164" fontId="17" fillId="7" borderId="1" xfId="0" applyFont="true" applyBorder="true" applyAlignment="true" applyProtection="false">
      <alignment horizontal="center" vertical="center" textRotation="0" wrapText="false" indent="0" shrinkToFit="false"/>
      <protection locked="true" hidden="false"/>
    </xf>
    <xf numFmtId="164" fontId="17" fillId="7" borderId="22" xfId="0" applyFont="true" applyBorder="true" applyAlignment="true" applyProtection="false">
      <alignment horizontal="center" vertical="center" textRotation="0" wrapText="true" indent="0" shrinkToFit="false"/>
      <protection locked="true" hidden="false"/>
    </xf>
    <xf numFmtId="164" fontId="17" fillId="4" borderId="2" xfId="0" applyFont="true" applyBorder="true" applyAlignment="true" applyProtection="false">
      <alignment horizontal="center" vertical="center" textRotation="0" wrapText="true" indent="0" shrinkToFit="false"/>
      <protection locked="true" hidden="false"/>
    </xf>
    <xf numFmtId="164" fontId="17" fillId="4" borderId="1" xfId="0" applyFont="true" applyBorder="true" applyAlignment="true" applyProtection="false">
      <alignment horizontal="center" vertical="center" textRotation="0" wrapText="true" indent="0" shrinkToFit="false"/>
      <protection locked="true" hidden="false"/>
    </xf>
    <xf numFmtId="164" fontId="17" fillId="4" borderId="9" xfId="0" applyFont="true" applyBorder="true" applyAlignment="true" applyProtection="false">
      <alignment horizontal="center" vertical="center" textRotation="0" wrapText="false" indent="0" shrinkToFit="false"/>
      <protection locked="true" hidden="false"/>
    </xf>
    <xf numFmtId="164" fontId="17" fillId="4" borderId="1" xfId="0" applyFont="true" applyBorder="true" applyAlignment="true" applyProtection="false">
      <alignment horizontal="center" vertical="center" textRotation="0" wrapText="false" indent="0" shrinkToFit="false"/>
      <protection locked="true" hidden="false"/>
    </xf>
    <xf numFmtId="164" fontId="0" fillId="4" borderId="5" xfId="0" applyFont="false" applyBorder="true" applyAlignment="false" applyProtection="false">
      <alignment horizontal="general" vertical="bottom" textRotation="0" wrapText="false" indent="0" shrinkToFit="false"/>
      <protection locked="true" hidden="false"/>
    </xf>
    <xf numFmtId="164" fontId="0" fillId="0" borderId="6" xfId="0" applyFont="true" applyBorder="true" applyAlignment="false" applyProtection="false">
      <alignment horizontal="general" vertical="bottom" textRotation="0" wrapText="false" indent="0" shrinkToFit="false"/>
      <protection locked="true" hidden="false"/>
    </xf>
    <xf numFmtId="164" fontId="19" fillId="0" borderId="4" xfId="0" applyFont="true" applyBorder="true" applyAlignment="false" applyProtection="false">
      <alignment horizontal="general" vertical="bottom" textRotation="0" wrapText="false" indent="0" shrinkToFit="false"/>
      <protection locked="true" hidden="false"/>
    </xf>
    <xf numFmtId="167" fontId="8" fillId="0" borderId="18" xfId="0" applyFont="true" applyBorder="true" applyAlignment="true" applyProtection="false">
      <alignment horizontal="center" vertical="bottom" textRotation="0" wrapText="false" indent="0" shrinkToFit="false"/>
      <protection locked="true" hidden="false"/>
    </xf>
    <xf numFmtId="165" fontId="0" fillId="0" borderId="20" xfId="0" applyFont="false" applyBorder="true" applyAlignment="true" applyProtection="false">
      <alignment horizontal="center" vertical="center" textRotation="0" wrapText="false" indent="0" shrinkToFit="false"/>
      <protection locked="true" hidden="false"/>
    </xf>
    <xf numFmtId="169" fontId="0" fillId="0" borderId="20" xfId="0" applyFont="false" applyBorder="true" applyAlignment="true" applyProtection="false">
      <alignment horizontal="center" vertical="center" textRotation="0" wrapText="false" indent="0" shrinkToFit="false"/>
      <protection locked="true" hidden="false"/>
    </xf>
    <xf numFmtId="167" fontId="0" fillId="0" borderId="4" xfId="0" applyFont="true" applyBorder="true" applyAlignment="true" applyProtection="false">
      <alignment horizontal="center" vertical="center" textRotation="0" wrapText="false" indent="0" shrinkToFit="false"/>
      <protection locked="true" hidden="false"/>
    </xf>
    <xf numFmtId="169" fontId="0" fillId="0" borderId="0" xfId="0" applyFont="false" applyBorder="false" applyAlignment="true" applyProtection="false">
      <alignment horizontal="center" vertical="bottom" textRotation="0" wrapText="false" indent="0" shrinkToFit="false"/>
      <protection locked="true" hidden="false"/>
    </xf>
    <xf numFmtId="164" fontId="19" fillId="0" borderId="19" xfId="0" applyFont="true" applyBorder="true" applyAlignment="true" applyProtection="false">
      <alignment horizontal="left" vertical="bottom" textRotation="0" wrapText="false" indent="0" shrinkToFit="false"/>
      <protection locked="true" hidden="false"/>
    </xf>
    <xf numFmtId="165" fontId="0" fillId="0" borderId="4" xfId="0" applyFont="false" applyBorder="true" applyAlignment="true" applyProtection="false">
      <alignment horizontal="right" vertical="bottom" textRotation="0" wrapText="false" indent="0" shrinkToFit="false"/>
      <protection locked="true" hidden="false"/>
    </xf>
    <xf numFmtId="164" fontId="23" fillId="8"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true" applyAlignment="true" applyProtection="false">
      <alignment horizontal="left" vertical="center" textRotation="0" wrapText="true" indent="0" shrinkToFit="false"/>
      <protection locked="true" hidden="false"/>
    </xf>
    <xf numFmtId="164" fontId="25" fillId="0" borderId="0" xfId="0" applyFont="true" applyBorder="true" applyAlignment="true" applyProtection="false">
      <alignment horizontal="right" vertical="center" textRotation="0" wrapText="true" indent="3" shrinkToFit="false"/>
      <protection locked="true" hidden="false"/>
    </xf>
    <xf numFmtId="164" fontId="26" fillId="9" borderId="3" xfId="0" applyFont="true" applyBorder="true" applyAlignment="true" applyProtection="false">
      <alignment horizontal="center" vertical="center" textRotation="0" wrapText="true" indent="0" shrinkToFit="false"/>
      <protection locked="true" hidden="false"/>
    </xf>
    <xf numFmtId="164" fontId="26" fillId="0" borderId="4" xfId="0" applyFont="true" applyBorder="true" applyAlignment="true" applyProtection="false">
      <alignment horizontal="left" vertical="center" textRotation="0" wrapText="true" indent="0" shrinkToFit="false"/>
      <protection locked="true" hidden="false"/>
    </xf>
    <xf numFmtId="169" fontId="26" fillId="0" borderId="4" xfId="0" applyFont="true" applyBorder="true" applyAlignment="true" applyProtection="false">
      <alignment horizontal="right" vertical="center" textRotation="0" wrapText="true" indent="3" shrinkToFit="false"/>
      <protection locked="true" hidden="false"/>
    </xf>
    <xf numFmtId="169" fontId="26" fillId="10" borderId="4" xfId="0" applyFont="true" applyBorder="true" applyAlignment="true" applyProtection="false">
      <alignment horizontal="right" vertical="center" textRotation="0" wrapText="true" indent="3"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general" vertical="bottom" textRotation="0" wrapText="true" indent="0" shrinkToFit="false"/>
      <protection locked="true" hidden="false"/>
    </xf>
    <xf numFmtId="164" fontId="27" fillId="10" borderId="0" xfId="0" applyFont="true" applyBorder="false" applyAlignment="true" applyProtection="false">
      <alignment horizontal="general" vertical="bottom" textRotation="0" wrapText="true" indent="0" shrinkToFit="false"/>
      <protection locked="true" hidden="false"/>
    </xf>
    <xf numFmtId="164" fontId="28" fillId="0" borderId="4" xfId="0" applyFont="true" applyBorder="true" applyAlignment="true" applyProtection="false">
      <alignment horizontal="left" vertical="center" textRotation="0" wrapText="true" indent="3" shrinkToFit="false"/>
      <protection locked="true" hidden="false"/>
    </xf>
    <xf numFmtId="169" fontId="28" fillId="0" borderId="4" xfId="0" applyFont="true" applyBorder="true" applyAlignment="true" applyProtection="false">
      <alignment horizontal="right" vertical="center" textRotation="0" wrapText="true" indent="3" shrinkToFit="false"/>
      <protection locked="true" hidden="false"/>
    </xf>
    <xf numFmtId="169" fontId="28" fillId="10" borderId="4" xfId="0" applyFont="true" applyBorder="true" applyAlignment="true" applyProtection="false">
      <alignment horizontal="right" vertical="center" textRotation="0" wrapText="true" indent="3"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10" borderId="0" xfId="0" applyFont="false" applyBorder="false" applyAlignment="true" applyProtection="false">
      <alignment horizontal="general" vertical="bottom" textRotation="0" wrapText="true" indent="0" shrinkToFit="false"/>
      <protection locked="true" hidden="false"/>
    </xf>
    <xf numFmtId="164" fontId="0" fillId="11" borderId="0" xfId="0" applyFont="true" applyBorder="false" applyAlignment="false" applyProtection="false">
      <alignment horizontal="general" vertical="bottom" textRotation="0" wrapText="false" indent="0" shrinkToFit="false"/>
      <protection locked="true" hidden="false"/>
    </xf>
    <xf numFmtId="164" fontId="29" fillId="0" borderId="0" xfId="0" applyFont="true" applyBorder="false" applyAlignment="false" applyProtection="false">
      <alignment horizontal="general" vertical="bottom" textRotation="0" wrapText="false" indent="0" shrinkToFit="false"/>
      <protection locked="true" hidden="false"/>
    </xf>
    <xf numFmtId="164" fontId="26" fillId="9" borderId="3" xfId="0" applyFont="true" applyBorder="true" applyAlignment="true" applyProtection="false">
      <alignment horizontal="left" vertical="center" textRotation="0" wrapText="true" indent="0" shrinkToFit="false"/>
      <protection locked="true" hidden="false"/>
    </xf>
    <xf numFmtId="169" fontId="26" fillId="9" borderId="3" xfId="0" applyFont="true" applyBorder="true" applyAlignment="true" applyProtection="false">
      <alignment horizontal="right" vertical="center" textRotation="0" wrapText="true" indent="3" shrinkToFit="false"/>
      <protection locked="true" hidden="false"/>
    </xf>
    <xf numFmtId="164" fontId="30" fillId="0" borderId="0" xfId="0" applyFont="true" applyBorder="true" applyAlignment="true" applyProtection="false">
      <alignment horizontal="general" vertical="center" textRotation="0" wrapText="true" indent="0" shrinkToFit="false"/>
      <protection locked="true" hidden="false"/>
    </xf>
    <xf numFmtId="170" fontId="23" fillId="8" borderId="0" xfId="0" applyFont="true" applyBorder="false" applyAlignment="false" applyProtection="false">
      <alignment horizontal="general" vertical="bottom" textRotation="0" wrapText="false" indent="0" shrinkToFit="false"/>
      <protection locked="true" hidden="false"/>
    </xf>
    <xf numFmtId="164" fontId="0" fillId="8" borderId="0" xfId="0" applyFont="false" applyBorder="false" applyAlignment="false" applyProtection="false">
      <alignment horizontal="general" vertical="bottom" textRotation="0" wrapText="false" indent="0" shrinkToFit="false"/>
      <protection locked="true" hidden="false"/>
    </xf>
    <xf numFmtId="164" fontId="24" fillId="0" borderId="0" xfId="0" applyFont="true" applyBorder="true" applyAlignment="true" applyProtection="false">
      <alignment horizontal="center" vertical="center" textRotation="0" wrapText="true" indent="0" shrinkToFit="false"/>
      <protection locked="true" hidden="false"/>
    </xf>
    <xf numFmtId="164" fontId="25" fillId="0" borderId="4" xfId="0" applyFont="true" applyBorder="true" applyAlignment="true" applyProtection="false">
      <alignment horizontal="center" vertical="center" textRotation="0" wrapText="true" indent="0" shrinkToFit="false"/>
      <protection locked="true" hidden="false"/>
    </xf>
    <xf numFmtId="164" fontId="26" fillId="2" borderId="3" xfId="0" applyFont="true" applyBorder="true" applyAlignment="true" applyProtection="false">
      <alignment horizontal="center" vertical="center" textRotation="0" wrapText="true" indent="0" shrinkToFit="false"/>
      <protection locked="true" hidden="false"/>
    </xf>
    <xf numFmtId="164" fontId="28" fillId="0" borderId="4" xfId="0" applyFont="true" applyBorder="true" applyAlignment="true" applyProtection="false">
      <alignment horizontal="left" vertical="center" textRotation="0" wrapText="true" indent="0" shrinkToFit="false"/>
      <protection locked="true" hidden="false"/>
    </xf>
    <xf numFmtId="171" fontId="28" fillId="0" borderId="4" xfId="0" applyFont="true" applyBorder="true" applyAlignment="true" applyProtection="false">
      <alignment horizontal="right" vertical="center" textRotation="0" wrapText="true" indent="3" shrinkToFit="false"/>
      <protection locked="true" hidden="false"/>
    </xf>
    <xf numFmtId="172" fontId="28" fillId="0" borderId="4" xfId="0" applyFont="true" applyBorder="true" applyAlignment="true" applyProtection="false">
      <alignment horizontal="right" vertical="center" textRotation="0" wrapText="true" indent="3" shrinkToFit="false"/>
      <protection locked="true" hidden="false"/>
    </xf>
    <xf numFmtId="164" fontId="28" fillId="12" borderId="4" xfId="0" applyFont="true" applyBorder="true" applyAlignment="true" applyProtection="false">
      <alignment horizontal="left" vertical="center" textRotation="0" wrapText="true" indent="0" shrinkToFit="false"/>
      <protection locked="true" hidden="false"/>
    </xf>
    <xf numFmtId="171" fontId="28" fillId="12" borderId="4" xfId="0" applyFont="true" applyBorder="true" applyAlignment="true" applyProtection="false">
      <alignment horizontal="right" vertical="center" textRotation="0" wrapText="true" indent="3" shrinkToFit="false"/>
      <protection locked="true" hidden="false"/>
    </xf>
    <xf numFmtId="172" fontId="28" fillId="12" borderId="4" xfId="0" applyFont="true" applyBorder="true" applyAlignment="true" applyProtection="false">
      <alignment horizontal="right" vertical="center" textRotation="0" wrapText="true" indent="3" shrinkToFit="false"/>
      <protection locked="true" hidden="false"/>
    </xf>
    <xf numFmtId="171" fontId="26" fillId="0" borderId="4" xfId="0" applyFont="true" applyBorder="true" applyAlignment="true" applyProtection="false">
      <alignment horizontal="right" vertical="center" textRotation="0" wrapText="true" indent="3" shrinkToFit="false"/>
      <protection locked="true" hidden="false"/>
    </xf>
    <xf numFmtId="164" fontId="31" fillId="0" borderId="16" xfId="0" applyFont="true" applyBorder="true" applyAlignment="true" applyProtection="false">
      <alignment horizontal="general" vertical="center" textRotation="0" wrapText="true" indent="0" shrinkToFit="false"/>
      <protection locked="true" hidden="false"/>
    </xf>
    <xf numFmtId="164" fontId="25" fillId="0" borderId="0" xfId="0" applyFont="true" applyBorder="true" applyAlignment="true" applyProtection="false">
      <alignment horizontal="right" vertical="center" textRotation="0" wrapText="true" indent="0" shrinkToFit="false"/>
      <protection locked="true" hidden="false"/>
    </xf>
    <xf numFmtId="171" fontId="28" fillId="12" borderId="23" xfId="0" applyFont="true" applyBorder="true" applyAlignment="true" applyProtection="false">
      <alignment horizontal="right" vertical="center" textRotation="0" wrapText="true" indent="3" shrinkToFit="false"/>
      <protection locked="true" hidden="false"/>
    </xf>
    <xf numFmtId="171" fontId="28" fillId="0" borderId="4" xfId="0" applyFont="true" applyBorder="true" applyAlignment="true" applyProtection="false">
      <alignment horizontal="right" vertical="center" textRotation="0" wrapText="true" indent="4" shrinkToFit="false"/>
      <protection locked="true" hidden="false"/>
    </xf>
    <xf numFmtId="172" fontId="28" fillId="0" borderId="4" xfId="0" applyFont="true" applyBorder="true" applyAlignment="true" applyProtection="false">
      <alignment horizontal="right" vertical="center" textRotation="0" wrapText="true" indent="4" shrinkToFit="false"/>
      <protection locked="true" hidden="false"/>
    </xf>
    <xf numFmtId="171" fontId="28" fillId="0" borderId="4" xfId="0" applyFont="true" applyBorder="true" applyAlignment="true" applyProtection="false">
      <alignment horizontal="right" vertical="center" textRotation="0" wrapText="true" indent="7" shrinkToFit="false"/>
      <protection locked="true" hidden="false"/>
    </xf>
    <xf numFmtId="172" fontId="28" fillId="0" borderId="4" xfId="0" applyFont="true" applyBorder="true" applyAlignment="true" applyProtection="false">
      <alignment horizontal="right" vertical="center" textRotation="0" wrapText="true" indent="7" shrinkToFit="false"/>
      <protection locked="true" hidden="false"/>
    </xf>
    <xf numFmtId="164" fontId="28" fillId="13" borderId="4" xfId="0" applyFont="true" applyBorder="true" applyAlignment="true" applyProtection="false">
      <alignment horizontal="left" vertical="center" textRotation="0" wrapText="true" indent="0" shrinkToFit="false"/>
      <protection locked="true" hidden="false"/>
    </xf>
    <xf numFmtId="171" fontId="28" fillId="13" borderId="4" xfId="0" applyFont="true" applyBorder="true" applyAlignment="true" applyProtection="false">
      <alignment horizontal="right" vertical="center" textRotation="0" wrapText="true" indent="7" shrinkToFit="false"/>
      <protection locked="true" hidden="false"/>
    </xf>
    <xf numFmtId="172" fontId="28" fillId="13" borderId="4" xfId="0" applyFont="true" applyBorder="true" applyAlignment="true" applyProtection="false">
      <alignment horizontal="right" vertical="center" textRotation="0" wrapText="true" indent="7" shrinkToFit="false"/>
      <protection locked="true" hidden="false"/>
    </xf>
    <xf numFmtId="171" fontId="28" fillId="10" borderId="4" xfId="0" applyFont="true" applyBorder="true" applyAlignment="true" applyProtection="false">
      <alignment horizontal="right" vertical="center" textRotation="0" wrapText="true" indent="7" shrinkToFit="false"/>
      <protection locked="true" hidden="false"/>
    </xf>
    <xf numFmtId="164" fontId="0" fillId="13"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8">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C0C0C0"/>
      </font>
      <fill>
        <patternFill>
          <bgColor rgb="FFC0C0C0"/>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s>
  <colors>
    <indexedColors>
      <rgbColor rgb="FF000000"/>
      <rgbColor rgb="FFFFFFFF"/>
      <rgbColor rgb="FFFF0000"/>
      <rgbColor rgb="FF00FF00"/>
      <rgbColor rgb="FF0000FF"/>
      <rgbColor rgb="FFFFF200"/>
      <rgbColor rgb="FFFF00FF"/>
      <rgbColor rgb="FF00FFFF"/>
      <rgbColor rgb="FF800000"/>
      <rgbColor rgb="FF008000"/>
      <rgbColor rgb="FF000080"/>
      <rgbColor rgb="FF799939"/>
      <rgbColor rgb="FF800080"/>
      <rgbColor rgb="FF008080"/>
      <rgbColor rgb="FFC0C0C0"/>
      <rgbColor rgb="FF4F81BD"/>
      <rgbColor rgb="FF87A9D2"/>
      <rgbColor rgb="FF993366"/>
      <rgbColor rgb="FFFFFBCC"/>
      <rgbColor rgb="FFCCFFFF"/>
      <rgbColor rgb="FF660066"/>
      <rgbColor rgb="FFFF8D7E"/>
      <rgbColor rgb="FF0066CC"/>
      <rgbColor rgb="FFD1DEEE"/>
      <rgbColor rgb="FF000080"/>
      <rgbColor rgb="FFFF00FF"/>
      <rgbColor rgb="FFFFFF00"/>
      <rgbColor rgb="FF00FFFF"/>
      <rgbColor rgb="FF800080"/>
      <rgbColor rgb="FF800000"/>
      <rgbColor rgb="FF008080"/>
      <rgbColor rgb="FF0000FF"/>
      <rgbColor rgb="FF00B6BD"/>
      <rgbColor rgb="FFCCFFFF"/>
      <rgbColor rgb="FFCCFFCC"/>
      <rgbColor rgb="FFFFF685"/>
      <rgbColor rgb="FFADC5E7"/>
      <rgbColor rgb="FFFF99CC"/>
      <rgbColor rgb="FFCC99FF"/>
      <rgbColor rgb="FFCCCCCC"/>
      <rgbColor rgb="FF3366FF"/>
      <rgbColor rgb="FF4BACC6"/>
      <rgbColor rgb="FF9BBB59"/>
      <rgbColor rgb="FFFFCC00"/>
      <rgbColor rgb="FFFF9900"/>
      <rgbColor rgb="FFFF6600"/>
      <rgbColor rgb="FF8064A2"/>
      <rgbColor rgb="FFA5A5A5"/>
      <rgbColor rgb="FF003366"/>
      <rgbColor rgb="FF339966"/>
      <rgbColor rgb="FF003300"/>
      <rgbColor rgb="FF333300"/>
      <rgbColor rgb="FF993300"/>
      <rgbColor rgb="FF993366"/>
      <rgbColor rgb="FF1F497D"/>
      <rgbColor rgb="FF30303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13</xdr:col>
      <xdr:colOff>237600</xdr:colOff>
      <xdr:row>57</xdr:row>
      <xdr:rowOff>132840</xdr:rowOff>
    </xdr:to>
    <xdr:sp>
      <xdr:nvSpPr>
        <xdr:cNvPr id="0" name="shapetype_202" hidden="1"/>
        <xdr:cNvSpPr/>
      </xdr:nvSpPr>
      <xdr:spPr>
        <a:xfrm>
          <a:off x="0" y="0"/>
          <a:ext cx="1005264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13</xdr:col>
      <xdr:colOff>237600</xdr:colOff>
      <xdr:row>57</xdr:row>
      <xdr:rowOff>132840</xdr:rowOff>
    </xdr:to>
    <xdr:sp>
      <xdr:nvSpPr>
        <xdr:cNvPr id="1" name="shapetype_202" hidden="1"/>
        <xdr:cNvSpPr/>
      </xdr:nvSpPr>
      <xdr:spPr>
        <a:xfrm>
          <a:off x="0" y="0"/>
          <a:ext cx="1005264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13</xdr:col>
      <xdr:colOff>237600</xdr:colOff>
      <xdr:row>57</xdr:row>
      <xdr:rowOff>132840</xdr:rowOff>
    </xdr:to>
    <xdr:sp>
      <xdr:nvSpPr>
        <xdr:cNvPr id="2" name="shapetype_202" hidden="1"/>
        <xdr:cNvSpPr/>
      </xdr:nvSpPr>
      <xdr:spPr>
        <a:xfrm>
          <a:off x="0" y="0"/>
          <a:ext cx="1005264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13</xdr:col>
      <xdr:colOff>237600</xdr:colOff>
      <xdr:row>57</xdr:row>
      <xdr:rowOff>132840</xdr:rowOff>
    </xdr:to>
    <xdr:sp>
      <xdr:nvSpPr>
        <xdr:cNvPr id="3" name="shapetype_202" hidden="1"/>
        <xdr:cNvSpPr/>
      </xdr:nvSpPr>
      <xdr:spPr>
        <a:xfrm>
          <a:off x="0" y="0"/>
          <a:ext cx="1005264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xdr:col>
      <xdr:colOff>3332880</xdr:colOff>
      <xdr:row>24</xdr:row>
      <xdr:rowOff>151560</xdr:rowOff>
    </xdr:to>
    <xdr:sp>
      <xdr:nvSpPr>
        <xdr:cNvPr id="4" name="CustomShape 1" hidden="1"/>
        <xdr:cNvSpPr/>
      </xdr:nvSpPr>
      <xdr:spPr>
        <a:xfrm>
          <a:off x="0" y="0"/>
          <a:ext cx="47426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3332880</xdr:colOff>
      <xdr:row>24</xdr:row>
      <xdr:rowOff>151560</xdr:rowOff>
    </xdr:to>
    <xdr:sp>
      <xdr:nvSpPr>
        <xdr:cNvPr id="5" name="CustomShape 1" hidden="1"/>
        <xdr:cNvSpPr/>
      </xdr:nvSpPr>
      <xdr:spPr>
        <a:xfrm>
          <a:off x="0" y="0"/>
          <a:ext cx="47426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3332880</xdr:colOff>
      <xdr:row>24</xdr:row>
      <xdr:rowOff>151560</xdr:rowOff>
    </xdr:to>
    <xdr:sp>
      <xdr:nvSpPr>
        <xdr:cNvPr id="6" name="CustomShape 1" hidden="1"/>
        <xdr:cNvSpPr/>
      </xdr:nvSpPr>
      <xdr:spPr>
        <a:xfrm>
          <a:off x="0" y="0"/>
          <a:ext cx="47426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3332880</xdr:colOff>
      <xdr:row>24</xdr:row>
      <xdr:rowOff>151560</xdr:rowOff>
    </xdr:to>
    <xdr:sp>
      <xdr:nvSpPr>
        <xdr:cNvPr id="7" name="CustomShape 1" hidden="1"/>
        <xdr:cNvSpPr/>
      </xdr:nvSpPr>
      <xdr:spPr>
        <a:xfrm>
          <a:off x="0" y="0"/>
          <a:ext cx="47426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3332880</xdr:colOff>
      <xdr:row>24</xdr:row>
      <xdr:rowOff>151560</xdr:rowOff>
    </xdr:to>
    <xdr:sp>
      <xdr:nvSpPr>
        <xdr:cNvPr id="8" name="CustomShape 1" hidden="1"/>
        <xdr:cNvSpPr/>
      </xdr:nvSpPr>
      <xdr:spPr>
        <a:xfrm>
          <a:off x="0" y="0"/>
          <a:ext cx="47426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2</xdr:col>
      <xdr:colOff>990360</xdr:colOff>
      <xdr:row>52</xdr:row>
      <xdr:rowOff>151920</xdr:rowOff>
    </xdr:to>
    <xdr:sp>
      <xdr:nvSpPr>
        <xdr:cNvPr id="9" name="shapetype_202" hidden="1"/>
        <xdr:cNvSpPr/>
      </xdr:nvSpPr>
      <xdr:spPr>
        <a:xfrm>
          <a:off x="0" y="0"/>
          <a:ext cx="1001232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2</xdr:col>
      <xdr:colOff>990360</xdr:colOff>
      <xdr:row>52</xdr:row>
      <xdr:rowOff>151920</xdr:rowOff>
    </xdr:to>
    <xdr:sp>
      <xdr:nvSpPr>
        <xdr:cNvPr id="10" name="shapetype_202" hidden="1"/>
        <xdr:cNvSpPr/>
      </xdr:nvSpPr>
      <xdr:spPr>
        <a:xfrm>
          <a:off x="0" y="0"/>
          <a:ext cx="1001232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xdr:col>
      <xdr:colOff>3256920</xdr:colOff>
      <xdr:row>25</xdr:row>
      <xdr:rowOff>46800</xdr:rowOff>
    </xdr:to>
    <xdr:sp>
      <xdr:nvSpPr>
        <xdr:cNvPr id="11" name="CustomShape 1" hidden="1"/>
        <xdr:cNvSpPr/>
      </xdr:nvSpPr>
      <xdr:spPr>
        <a:xfrm>
          <a:off x="0" y="0"/>
          <a:ext cx="47372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3256920</xdr:colOff>
      <xdr:row>25</xdr:row>
      <xdr:rowOff>46800</xdr:rowOff>
    </xdr:to>
    <xdr:sp>
      <xdr:nvSpPr>
        <xdr:cNvPr id="12" name="CustomShape 1" hidden="1"/>
        <xdr:cNvSpPr/>
      </xdr:nvSpPr>
      <xdr:spPr>
        <a:xfrm>
          <a:off x="0" y="0"/>
          <a:ext cx="47372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3256920</xdr:colOff>
      <xdr:row>25</xdr:row>
      <xdr:rowOff>46800</xdr:rowOff>
    </xdr:to>
    <xdr:sp>
      <xdr:nvSpPr>
        <xdr:cNvPr id="13" name="CustomShape 1" hidden="1"/>
        <xdr:cNvSpPr/>
      </xdr:nvSpPr>
      <xdr:spPr>
        <a:xfrm>
          <a:off x="0" y="0"/>
          <a:ext cx="47372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3256920</xdr:colOff>
      <xdr:row>25</xdr:row>
      <xdr:rowOff>46800</xdr:rowOff>
    </xdr:to>
    <xdr:sp>
      <xdr:nvSpPr>
        <xdr:cNvPr id="14" name="CustomShape 1" hidden="1"/>
        <xdr:cNvSpPr/>
      </xdr:nvSpPr>
      <xdr:spPr>
        <a:xfrm>
          <a:off x="0" y="0"/>
          <a:ext cx="47372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3256920</xdr:colOff>
      <xdr:row>25</xdr:row>
      <xdr:rowOff>46800</xdr:rowOff>
    </xdr:to>
    <xdr:sp>
      <xdr:nvSpPr>
        <xdr:cNvPr id="15" name="CustomShape 1" hidden="1"/>
        <xdr:cNvSpPr/>
      </xdr:nvSpPr>
      <xdr:spPr>
        <a:xfrm>
          <a:off x="0" y="0"/>
          <a:ext cx="4737240" cy="464724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7</xdr:col>
      <xdr:colOff>114120</xdr:colOff>
      <xdr:row>53</xdr:row>
      <xdr:rowOff>104400</xdr:rowOff>
    </xdr:to>
    <xdr:sp>
      <xdr:nvSpPr>
        <xdr:cNvPr id="16" name="shapetype_202" hidden="1"/>
        <xdr:cNvSpPr/>
      </xdr:nvSpPr>
      <xdr:spPr>
        <a:xfrm>
          <a:off x="0" y="0"/>
          <a:ext cx="1006128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7</xdr:col>
      <xdr:colOff>114120</xdr:colOff>
      <xdr:row>53</xdr:row>
      <xdr:rowOff>104400</xdr:rowOff>
    </xdr:to>
    <xdr:sp>
      <xdr:nvSpPr>
        <xdr:cNvPr id="17" name="shapetype_202" hidden="1"/>
        <xdr:cNvSpPr/>
      </xdr:nvSpPr>
      <xdr:spPr>
        <a:xfrm>
          <a:off x="0" y="0"/>
          <a:ext cx="1006128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xdr:col>
      <xdr:colOff>2937600</xdr:colOff>
      <xdr:row>27</xdr:row>
      <xdr:rowOff>108720</xdr:rowOff>
    </xdr:to>
    <xdr:sp>
      <xdr:nvSpPr>
        <xdr:cNvPr id="18" name="CustomShape 1" hidden="1"/>
        <xdr:cNvSpPr/>
      </xdr:nvSpPr>
      <xdr:spPr>
        <a:xfrm>
          <a:off x="0" y="0"/>
          <a:ext cx="4739760" cy="5319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2937600</xdr:colOff>
      <xdr:row>27</xdr:row>
      <xdr:rowOff>108720</xdr:rowOff>
    </xdr:to>
    <xdr:sp>
      <xdr:nvSpPr>
        <xdr:cNvPr id="19" name="CustomShape 1" hidden="1"/>
        <xdr:cNvSpPr/>
      </xdr:nvSpPr>
      <xdr:spPr>
        <a:xfrm>
          <a:off x="0" y="0"/>
          <a:ext cx="4739760" cy="5319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2937600</xdr:colOff>
      <xdr:row>27</xdr:row>
      <xdr:rowOff>108720</xdr:rowOff>
    </xdr:to>
    <xdr:sp>
      <xdr:nvSpPr>
        <xdr:cNvPr id="20" name="CustomShape 1" hidden="1"/>
        <xdr:cNvSpPr/>
      </xdr:nvSpPr>
      <xdr:spPr>
        <a:xfrm>
          <a:off x="0" y="0"/>
          <a:ext cx="4739760" cy="5319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2937600</xdr:colOff>
      <xdr:row>27</xdr:row>
      <xdr:rowOff>108720</xdr:rowOff>
    </xdr:to>
    <xdr:sp>
      <xdr:nvSpPr>
        <xdr:cNvPr id="21" name="CustomShape 1" hidden="1"/>
        <xdr:cNvSpPr/>
      </xdr:nvSpPr>
      <xdr:spPr>
        <a:xfrm>
          <a:off x="0" y="0"/>
          <a:ext cx="4739760" cy="5319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4</xdr:col>
      <xdr:colOff>1790280</xdr:colOff>
      <xdr:row>53</xdr:row>
      <xdr:rowOff>104400</xdr:rowOff>
    </xdr:to>
    <xdr:sp>
      <xdr:nvSpPr>
        <xdr:cNvPr id="22" name="shapetype_202" hidden="1"/>
        <xdr:cNvSpPr/>
      </xdr:nvSpPr>
      <xdr:spPr>
        <a:xfrm>
          <a:off x="0" y="0"/>
          <a:ext cx="996660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4</xdr:col>
      <xdr:colOff>1790280</xdr:colOff>
      <xdr:row>53</xdr:row>
      <xdr:rowOff>104400</xdr:rowOff>
    </xdr:to>
    <xdr:sp>
      <xdr:nvSpPr>
        <xdr:cNvPr id="23" name="shapetype_202" hidden="1"/>
        <xdr:cNvSpPr/>
      </xdr:nvSpPr>
      <xdr:spPr>
        <a:xfrm>
          <a:off x="0" y="0"/>
          <a:ext cx="996660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9</xdr:col>
      <xdr:colOff>82440</xdr:colOff>
      <xdr:row>23</xdr:row>
      <xdr:rowOff>142200</xdr:rowOff>
    </xdr:to>
    <xdr:sp>
      <xdr:nvSpPr>
        <xdr:cNvPr id="24" name="CustomShape 1" hidden="1"/>
        <xdr:cNvSpPr/>
      </xdr:nvSpPr>
      <xdr:spPr>
        <a:xfrm>
          <a:off x="0" y="0"/>
          <a:ext cx="4731840" cy="9153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9</xdr:col>
      <xdr:colOff>82440</xdr:colOff>
      <xdr:row>23</xdr:row>
      <xdr:rowOff>142200</xdr:rowOff>
    </xdr:to>
    <xdr:sp>
      <xdr:nvSpPr>
        <xdr:cNvPr id="25" name="CustomShape 1" hidden="1"/>
        <xdr:cNvSpPr/>
      </xdr:nvSpPr>
      <xdr:spPr>
        <a:xfrm>
          <a:off x="0" y="0"/>
          <a:ext cx="4731840" cy="915300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16</xdr:col>
      <xdr:colOff>676080</xdr:colOff>
      <xdr:row>26</xdr:row>
      <xdr:rowOff>28080</xdr:rowOff>
    </xdr:to>
    <xdr:sp>
      <xdr:nvSpPr>
        <xdr:cNvPr id="26" name="shapetype_202" hidden="1"/>
        <xdr:cNvSpPr/>
      </xdr:nvSpPr>
      <xdr:spPr>
        <a:xfrm>
          <a:off x="0" y="0"/>
          <a:ext cx="1002636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16</xdr:col>
      <xdr:colOff>676080</xdr:colOff>
      <xdr:row>26</xdr:row>
      <xdr:rowOff>28080</xdr:rowOff>
    </xdr:to>
    <xdr:sp>
      <xdr:nvSpPr>
        <xdr:cNvPr id="27" name="shapetype_202" hidden="1"/>
        <xdr:cNvSpPr/>
      </xdr:nvSpPr>
      <xdr:spPr>
        <a:xfrm>
          <a:off x="0" y="0"/>
          <a:ext cx="10026360" cy="952452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xdr:col>
      <xdr:colOff>171000</xdr:colOff>
      <xdr:row>0</xdr:row>
      <xdr:rowOff>513720</xdr:rowOff>
    </xdr:to>
    <xdr:sp>
      <xdr:nvSpPr>
        <xdr:cNvPr id="28"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29"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0"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1"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2"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3"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4"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5"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6"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171000</xdr:colOff>
      <xdr:row>0</xdr:row>
      <xdr:rowOff>513720</xdr:rowOff>
    </xdr:to>
    <xdr:sp>
      <xdr:nvSpPr>
        <xdr:cNvPr id="37" name="CustomShape 1" hidden="1"/>
        <xdr:cNvSpPr/>
      </xdr:nvSpPr>
      <xdr:spPr>
        <a:xfrm>
          <a:off x="0" y="0"/>
          <a:ext cx="4702320" cy="513720"/>
        </a:xfrm>
        <a:prstGeom prst="rect">
          <a:avLst/>
        </a:prstGeom>
        <a:solidFill>
          <a:srgbClr val="ffffff"/>
        </a:solidFill>
        <a:ln w="9360">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38"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39"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0"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1"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2"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3"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4"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5"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6"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1</xdr:col>
      <xdr:colOff>5238360</xdr:colOff>
      <xdr:row>53</xdr:row>
      <xdr:rowOff>95040</xdr:rowOff>
    </xdr:to>
    <xdr:sp>
      <xdr:nvSpPr>
        <xdr:cNvPr id="47" name="shapetype_202" hidden="1"/>
        <xdr:cNvSpPr/>
      </xdr:nvSpPr>
      <xdr:spPr>
        <a:xfrm>
          <a:off x="0" y="0"/>
          <a:ext cx="9769680" cy="952488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worksheets/_rels/sheet10.xml.rels><?xml version="1.0" encoding="UTF-8"?>
<Relationships xmlns="http://schemas.openxmlformats.org/package/2006/relationships"><Relationship Id="rId1" Type="http://schemas.openxmlformats.org/officeDocument/2006/relationships/hyperlink" Target="https://lekiosque.finances.gouv.fr/" TargetMode="Externa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2.xml"/><Relationship Id="rId3" Type="http://schemas.openxmlformats.org/officeDocument/2006/relationships/vmlDrawing" Target="../drawings/vmlDrawing2.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3.xml"/><Relationship Id="rId3" Type="http://schemas.openxmlformats.org/officeDocument/2006/relationships/vmlDrawing" Target="../drawings/vmlDrawing3.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4.xml"/><Relationship Id="rId3" Type="http://schemas.openxmlformats.org/officeDocument/2006/relationships/vmlDrawing" Target="../drawings/vmlDrawing4.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5.xml"/><Relationship Id="rId3" Type="http://schemas.openxmlformats.org/officeDocument/2006/relationships/vmlDrawing" Target="../drawings/vmlDrawing5.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drawing" Target="../drawings/drawing6.xml"/><Relationship Id="rId3" Type="http://schemas.openxmlformats.org/officeDocument/2006/relationships/vmlDrawing" Target="../drawings/vmlDrawing6.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58"/>
  <sheetViews>
    <sheetView showFormulas="false" showGridLines="true" showRowColHeaders="true" showZeros="true" rightToLeft="false" tabSelected="false" showOutlineSymbols="true" defaultGridColor="true" view="normal" topLeftCell="A28" colorId="64" zoomScale="100" zoomScaleNormal="100" zoomScalePageLayoutView="100" workbookViewId="0">
      <selection pane="topLeft" activeCell="J61" activeCellId="0" sqref="J61"/>
    </sheetView>
  </sheetViews>
  <sheetFormatPr defaultColWidth="9.1484375" defaultRowHeight="12.75" zeroHeight="false" outlineLevelRow="0" outlineLevelCol="0"/>
  <cols>
    <col collapsed="false" customWidth="true" hidden="false" outlineLevel="0" max="1025" min="1" style="0" width="11.57"/>
  </cols>
  <sheetData>
    <row r="1" customFormat="false" ht="15" hidden="false" customHeight="false" outlineLevel="0" collapsed="false">
      <c r="A1" s="1" t="s">
        <v>0</v>
      </c>
    </row>
    <row r="3" customFormat="false" ht="15.75" hidden="false" customHeight="false" outlineLevel="0" collapsed="false">
      <c r="A3" s="2" t="s">
        <v>1</v>
      </c>
    </row>
    <row r="4" customFormat="false" ht="15.75" hidden="false" customHeight="false" outlineLevel="0" collapsed="false">
      <c r="A4" s="2" t="s">
        <v>2</v>
      </c>
    </row>
    <row r="5" customFormat="false" ht="15.75" hidden="false" customHeight="false" outlineLevel="0" collapsed="false">
      <c r="A5" s="2" t="s">
        <v>3</v>
      </c>
    </row>
    <row r="6" customFormat="false" ht="15.75" hidden="false" customHeight="false" outlineLevel="0" collapsed="false">
      <c r="A6" s="2" t="s">
        <v>4</v>
      </c>
    </row>
    <row r="7" customFormat="false" ht="12.75" hidden="false" customHeight="false" outlineLevel="0" collapsed="false">
      <c r="A7" s="3"/>
    </row>
    <row r="8" customFormat="false" ht="15" hidden="false" customHeight="false" outlineLevel="0" collapsed="false">
      <c r="A8" s="1" t="s">
        <v>5</v>
      </c>
    </row>
    <row r="9" customFormat="false" ht="12.75" hidden="false" customHeight="false" outlineLevel="0" collapsed="false">
      <c r="A9" s="3"/>
    </row>
    <row r="10" customFormat="false" ht="15" hidden="false" customHeight="false" outlineLevel="0" collapsed="false">
      <c r="A10" s="4" t="s">
        <v>6</v>
      </c>
    </row>
    <row r="11" customFormat="false" ht="12.75" hidden="false" customHeight="false" outlineLevel="0" collapsed="false">
      <c r="A11" s="3"/>
    </row>
    <row r="12" customFormat="false" ht="15" hidden="false" customHeight="false" outlineLevel="0" collapsed="false">
      <c r="A12" s="4" t="s">
        <v>7</v>
      </c>
    </row>
    <row r="13" customFormat="false" ht="12.75" hidden="false" customHeight="false" outlineLevel="0" collapsed="false">
      <c r="A13" s="3"/>
    </row>
    <row r="14" customFormat="false" ht="15.75" hidden="false" customHeight="false" outlineLevel="0" collapsed="false">
      <c r="A14" s="5" t="s">
        <v>8</v>
      </c>
    </row>
    <row r="15" customFormat="false" ht="15.75" hidden="false" customHeight="false" outlineLevel="0" collapsed="false">
      <c r="A15" s="2" t="s">
        <v>9</v>
      </c>
    </row>
    <row r="16" customFormat="false" ht="15.75" hidden="false" customHeight="false" outlineLevel="0" collapsed="false">
      <c r="A16" s="2" t="s">
        <v>10</v>
      </c>
    </row>
    <row r="17" customFormat="false" ht="15.75" hidden="false" customHeight="false" outlineLevel="0" collapsed="false">
      <c r="A17" s="2" t="s">
        <v>11</v>
      </c>
    </row>
    <row r="18" customFormat="false" ht="15.75" hidden="false" customHeight="false" outlineLevel="0" collapsed="false">
      <c r="A18" s="2" t="s">
        <v>12</v>
      </c>
    </row>
    <row r="19" customFormat="false" ht="15" hidden="false" customHeight="false" outlineLevel="0" collapsed="false">
      <c r="A19" s="6"/>
    </row>
    <row r="20" customFormat="false" ht="15.75" hidden="false" customHeight="false" outlineLevel="0" collapsed="false">
      <c r="A20" s="7" t="s">
        <v>13</v>
      </c>
    </row>
    <row r="21" customFormat="false" ht="15.75" hidden="false" customHeight="false" outlineLevel="0" collapsed="false">
      <c r="A21" s="2" t="s">
        <v>14</v>
      </c>
    </row>
    <row r="22" customFormat="false" ht="15.75" hidden="false" customHeight="false" outlineLevel="0" collapsed="false">
      <c r="A22" s="2" t="s">
        <v>15</v>
      </c>
    </row>
    <row r="23" customFormat="false" ht="15.75" hidden="false" customHeight="false" outlineLevel="0" collapsed="false">
      <c r="A23" s="2" t="s">
        <v>16</v>
      </c>
    </row>
    <row r="24" customFormat="false" ht="15.75" hidden="false" customHeight="false" outlineLevel="0" collapsed="false">
      <c r="A24" s="7" t="s">
        <v>17</v>
      </c>
    </row>
    <row r="25" customFormat="false" ht="15.75" hidden="false" customHeight="false" outlineLevel="0" collapsed="false">
      <c r="A25" s="7" t="s">
        <v>18</v>
      </c>
    </row>
    <row r="26" customFormat="false" ht="12.75" hidden="false" customHeight="false" outlineLevel="0" collapsed="false">
      <c r="A26" s="8"/>
    </row>
    <row r="27" customFormat="false" ht="15.75" hidden="false" customHeight="false" outlineLevel="0" collapsed="false">
      <c r="A27" s="9" t="s">
        <v>19</v>
      </c>
    </row>
    <row r="28" customFormat="false" ht="15.75" hidden="false" customHeight="false" outlineLevel="0" collapsed="false">
      <c r="A28" s="2" t="s">
        <v>20</v>
      </c>
    </row>
    <row r="29" customFormat="false" ht="15.75" hidden="false" customHeight="false" outlineLevel="0" collapsed="false">
      <c r="A29" s="2" t="s">
        <v>21</v>
      </c>
    </row>
    <row r="30" customFormat="false" ht="15.75" hidden="false" customHeight="false" outlineLevel="0" collapsed="false">
      <c r="A30" s="2" t="s">
        <v>22</v>
      </c>
    </row>
    <row r="31" customFormat="false" ht="15.75" hidden="false" customHeight="false" outlineLevel="0" collapsed="false">
      <c r="A31" s="2" t="s">
        <v>23</v>
      </c>
    </row>
    <row r="32" customFormat="false" ht="15" hidden="false" customHeight="false" outlineLevel="0" collapsed="false">
      <c r="A32" s="10"/>
    </row>
    <row r="33" customFormat="false" ht="15.75" hidden="false" customHeight="false" outlineLevel="0" collapsed="false">
      <c r="A33" s="11" t="s">
        <v>24</v>
      </c>
    </row>
    <row r="34" customFormat="false" ht="12.75" hidden="false" customHeight="false" outlineLevel="0" collapsed="false">
      <c r="A34" s="8"/>
    </row>
    <row r="35" customFormat="false" ht="15" hidden="false" customHeight="false" outlineLevel="0" collapsed="false">
      <c r="A35" s="1" t="s">
        <v>25</v>
      </c>
    </row>
    <row r="36" customFormat="false" ht="12.75" hidden="false" customHeight="false" outlineLevel="0" collapsed="false">
      <c r="A36" s="3"/>
    </row>
    <row r="37" customFormat="false" ht="15.75" hidden="false" customHeight="false" outlineLevel="0" collapsed="false">
      <c r="A37" s="2" t="s">
        <v>26</v>
      </c>
    </row>
    <row r="38" customFormat="false" ht="15.75" hidden="false" customHeight="false" outlineLevel="0" collapsed="false">
      <c r="A38" s="2" t="s">
        <v>27</v>
      </c>
    </row>
    <row r="39" customFormat="false" ht="15.75" hidden="false" customHeight="false" outlineLevel="0" collapsed="false">
      <c r="A39" s="2" t="s">
        <v>28</v>
      </c>
    </row>
    <row r="40" customFormat="false" ht="15.75" hidden="false" customHeight="false" outlineLevel="0" collapsed="false">
      <c r="A40" s="12"/>
    </row>
    <row r="41" customFormat="false" ht="15" hidden="false" customHeight="false" outlineLevel="0" collapsed="false">
      <c r="A41" s="1" t="s">
        <v>29</v>
      </c>
    </row>
    <row r="43" customFormat="false" ht="15.75" hidden="false" customHeight="false" outlineLevel="0" collapsed="false">
      <c r="A43" s="2" t="s">
        <v>30</v>
      </c>
    </row>
    <row r="45" customFormat="false" ht="15.75" hidden="false" customHeight="false" outlineLevel="0" collapsed="false">
      <c r="A45" s="13" t="s">
        <v>31</v>
      </c>
    </row>
    <row r="47" customFormat="false" ht="12.75" hidden="false" customHeight="false" outlineLevel="0" collapsed="false">
      <c r="A47" s="0" t="s">
        <v>32</v>
      </c>
    </row>
    <row r="48" customFormat="false" ht="12.75" hidden="false" customHeight="false" outlineLevel="0" collapsed="false">
      <c r="A48" s="14" t="s">
        <v>33</v>
      </c>
    </row>
    <row r="49" customFormat="false" ht="12.75" hidden="false" customHeight="false" outlineLevel="0" collapsed="false">
      <c r="A49" s="0" t="s">
        <v>34</v>
      </c>
    </row>
    <row r="51" customFormat="false" ht="15.75" hidden="false" customHeight="false" outlineLevel="0" collapsed="false">
      <c r="A51" s="13" t="s">
        <v>35</v>
      </c>
    </row>
    <row r="53" customFormat="false" ht="12.75" hidden="false" customHeight="false" outlineLevel="0" collapsed="false">
      <c r="A53" s="0" t="s">
        <v>36</v>
      </c>
    </row>
    <row r="55" customFormat="false" ht="15.75" hidden="false" customHeight="false" outlineLevel="0" collapsed="false">
      <c r="A55" s="13" t="s">
        <v>37</v>
      </c>
    </row>
    <row r="57" customFormat="false" ht="12.75" hidden="false" customHeight="false" outlineLevel="0" collapsed="false">
      <c r="A57" s="0" t="s">
        <v>38</v>
      </c>
    </row>
    <row r="58" customFormat="false" ht="12.75" hidden="false" customHeight="false" outlineLevel="0" collapsed="false">
      <c r="A58" s="0" t="s">
        <v>39</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B6BD"/>
    <pageSetUpPr fitToPage="false"/>
  </sheetPr>
  <dimension ref="A1:R196"/>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4" activeCellId="0" sqref="A4"/>
    </sheetView>
  </sheetViews>
  <sheetFormatPr defaultColWidth="9.1484375" defaultRowHeight="12.75" zeroHeight="false" outlineLevelRow="0" outlineLevelCol="0"/>
  <cols>
    <col collapsed="false" customWidth="true" hidden="false" outlineLevel="0" max="1" min="1" style="0" width="11.57"/>
    <col collapsed="false" customWidth="true" hidden="false" outlineLevel="0" max="2" min="2" style="0" width="17.86"/>
    <col collapsed="false" customWidth="true" hidden="false" outlineLevel="0" max="14" min="3" style="0" width="11.57"/>
    <col collapsed="false" customWidth="true" hidden="false" outlineLevel="0" max="15" min="15" style="0" width="12"/>
    <col collapsed="false" customWidth="true" hidden="false" outlineLevel="0" max="1025" min="16" style="0" width="11.57"/>
  </cols>
  <sheetData>
    <row r="1" s="75" customFormat="true" ht="18" hidden="false" customHeight="false" outlineLevel="0" collapsed="false">
      <c r="A1" s="75" t="s">
        <v>262</v>
      </c>
    </row>
    <row r="4" customFormat="false" ht="12.75" hidden="false" customHeight="false" outlineLevel="0" collapsed="false">
      <c r="A4" s="0" t="s">
        <v>263</v>
      </c>
    </row>
    <row r="5" customFormat="false" ht="12.75" hidden="false" customHeight="false" outlineLevel="0" collapsed="false">
      <c r="A5" s="0" t="s">
        <v>264</v>
      </c>
    </row>
    <row r="6" customFormat="false" ht="12.75" hidden="false" customHeight="false" outlineLevel="0" collapsed="false">
      <c r="A6" s="0" t="s">
        <v>265</v>
      </c>
    </row>
    <row r="7" customFormat="false" ht="12.75" hidden="false" customHeight="false" outlineLevel="0" collapsed="false">
      <c r="A7" s="0" t="s">
        <v>266</v>
      </c>
    </row>
    <row r="8" customFormat="false" ht="12.75" hidden="false" customHeight="false" outlineLevel="0" collapsed="false">
      <c r="A8" s="0" t="s">
        <v>267</v>
      </c>
      <c r="M8" s="0" t="s">
        <v>268</v>
      </c>
      <c r="O8" s="0" t="n">
        <f aca="false">B15/C15</f>
        <v>2.37028616067259</v>
      </c>
      <c r="P8" s="0" t="s">
        <v>269</v>
      </c>
      <c r="R8" s="0" t="n">
        <f aca="false">B37/C37</f>
        <v>1.01893200458432</v>
      </c>
    </row>
    <row r="9" customFormat="false" ht="12.75" hidden="false" customHeight="false" outlineLevel="0" collapsed="false">
      <c r="A9" s="0" t="s">
        <v>270</v>
      </c>
      <c r="M9" s="0" t="s">
        <v>271</v>
      </c>
      <c r="O9" s="0" t="n">
        <f aca="false">E15/F15</f>
        <v>1.93529357922793</v>
      </c>
      <c r="P9" s="0" t="s">
        <v>272</v>
      </c>
      <c r="R9" s="0" t="n">
        <f aca="false">E37/F37</f>
        <v>1.04711353422401</v>
      </c>
    </row>
    <row r="11" customFormat="false" ht="12.75" hidden="false" customHeight="false" outlineLevel="0" collapsed="false">
      <c r="A11" s="0" t="s">
        <v>273</v>
      </c>
    </row>
    <row r="13" customFormat="false" ht="12.75" hidden="false" customHeight="false" outlineLevel="0" collapsed="false">
      <c r="A13" s="0" t="s">
        <v>274</v>
      </c>
    </row>
    <row r="14" customFormat="false" ht="12.75" hidden="false" customHeight="false" outlineLevel="0" collapsed="false">
      <c r="A14" s="0" t="s">
        <v>275</v>
      </c>
      <c r="B14" s="0" t="s">
        <v>276</v>
      </c>
      <c r="C14" s="0" t="s">
        <v>277</v>
      </c>
      <c r="D14" s="0" t="s">
        <v>278</v>
      </c>
      <c r="E14" s="0" t="s">
        <v>279</v>
      </c>
      <c r="F14" s="0" t="s">
        <v>280</v>
      </c>
      <c r="G14" s="0" t="s">
        <v>281</v>
      </c>
      <c r="H14" s="0" t="s">
        <v>282</v>
      </c>
      <c r="I14" s="0" t="s">
        <v>283</v>
      </c>
      <c r="J14" s="0" t="s">
        <v>284</v>
      </c>
    </row>
    <row r="15" customFormat="false" ht="12.75" hidden="false" customHeight="false" outlineLevel="0" collapsed="false">
      <c r="A15" s="0" t="s">
        <v>132</v>
      </c>
      <c r="B15" s="0" t="n">
        <v>9770284</v>
      </c>
      <c r="C15" s="0" t="n">
        <v>4121985</v>
      </c>
      <c r="D15" s="0" t="n">
        <v>0</v>
      </c>
      <c r="E15" s="0" t="n">
        <v>10656338</v>
      </c>
      <c r="F15" s="0" t="n">
        <v>5506316</v>
      </c>
      <c r="G15" s="0" t="n">
        <v>0</v>
      </c>
      <c r="H15" s="0" t="n">
        <v>11279559</v>
      </c>
      <c r="I15" s="0" t="n">
        <v>6155294</v>
      </c>
      <c r="J15" s="0" t="n">
        <v>0</v>
      </c>
    </row>
    <row r="16" customFormat="false" ht="12.75" hidden="false" customHeight="false" outlineLevel="0" collapsed="false">
      <c r="A16" s="0" t="s">
        <v>285</v>
      </c>
      <c r="B16" s="0" t="n">
        <v>9239056</v>
      </c>
      <c r="C16" s="0" t="n">
        <v>4004189</v>
      </c>
      <c r="D16" s="0" t="n">
        <v>0</v>
      </c>
      <c r="E16" s="0" t="n">
        <v>10136894</v>
      </c>
      <c r="F16" s="0" t="n">
        <v>5391656</v>
      </c>
      <c r="G16" s="0" t="n">
        <v>0</v>
      </c>
      <c r="H16" s="0" t="n">
        <v>10745687</v>
      </c>
      <c r="I16" s="0" t="n">
        <v>6046221</v>
      </c>
      <c r="J16" s="0" t="n">
        <v>0</v>
      </c>
    </row>
    <row r="17" customFormat="false" ht="12.75" hidden="false" customHeight="false" outlineLevel="0" collapsed="false">
      <c r="A17" s="0" t="s">
        <v>286</v>
      </c>
      <c r="B17" s="0" t="n">
        <v>7499516</v>
      </c>
      <c r="C17" s="0" t="n">
        <v>3514120</v>
      </c>
      <c r="D17" s="0" t="n">
        <v>0</v>
      </c>
      <c r="E17" s="0" t="n">
        <v>8368431</v>
      </c>
      <c r="F17" s="0" t="n">
        <v>4917671</v>
      </c>
      <c r="G17" s="0" t="n">
        <v>0</v>
      </c>
      <c r="H17" s="0" t="n">
        <v>9154180</v>
      </c>
      <c r="I17" s="0" t="n">
        <v>5648637</v>
      </c>
      <c r="J17" s="0" t="n">
        <v>0</v>
      </c>
    </row>
    <row r="18" customFormat="false" ht="12.75" hidden="false" customHeight="false" outlineLevel="0" collapsed="false">
      <c r="A18" s="0" t="s">
        <v>287</v>
      </c>
      <c r="B18" s="0" t="n">
        <v>7430716</v>
      </c>
      <c r="C18" s="0" t="n">
        <v>3487571</v>
      </c>
      <c r="D18" s="0" t="n">
        <v>0</v>
      </c>
      <c r="E18" s="0" t="n">
        <v>8297240</v>
      </c>
      <c r="F18" s="0" t="n">
        <v>4896791</v>
      </c>
      <c r="G18" s="0" t="n">
        <v>0</v>
      </c>
      <c r="H18" s="0" t="n">
        <v>9070593</v>
      </c>
      <c r="I18" s="0" t="n">
        <v>5628782</v>
      </c>
      <c r="J18" s="0" t="n">
        <v>0</v>
      </c>
    </row>
    <row r="19" customFormat="false" ht="12.75" hidden="false" customHeight="false" outlineLevel="0" collapsed="false">
      <c r="A19" s="0" t="s">
        <v>288</v>
      </c>
      <c r="B19" s="0" t="n">
        <v>7427339</v>
      </c>
      <c r="C19" s="0" t="n">
        <v>3486451</v>
      </c>
      <c r="D19" s="0" t="n">
        <v>0</v>
      </c>
      <c r="E19" s="0" t="n">
        <v>8296775</v>
      </c>
      <c r="F19" s="0" t="n">
        <v>4896547</v>
      </c>
      <c r="G19" s="0" t="n">
        <v>0</v>
      </c>
      <c r="H19" s="0" t="n">
        <v>9067935</v>
      </c>
      <c r="I19" s="0" t="n">
        <v>5627938</v>
      </c>
      <c r="J19" s="0" t="n">
        <v>0</v>
      </c>
    </row>
    <row r="20" customFormat="false" ht="12.75" hidden="false" customHeight="false" outlineLevel="0" collapsed="false">
      <c r="A20" s="0" t="s">
        <v>289</v>
      </c>
      <c r="B20" s="0" t="n">
        <v>68800</v>
      </c>
      <c r="C20" s="0" t="n">
        <v>26549</v>
      </c>
      <c r="D20" s="0" t="n">
        <v>0</v>
      </c>
      <c r="E20" s="0" t="n">
        <v>71191</v>
      </c>
      <c r="F20" s="0" t="n">
        <v>20880</v>
      </c>
      <c r="G20" s="0" t="n">
        <v>0</v>
      </c>
      <c r="H20" s="0" t="n">
        <v>83587</v>
      </c>
      <c r="I20" s="0" t="n">
        <v>19855</v>
      </c>
      <c r="J20" s="0" t="n">
        <v>0</v>
      </c>
    </row>
    <row r="21" customFormat="false" ht="12.75" hidden="false" customHeight="false" outlineLevel="0" collapsed="false">
      <c r="A21" s="0" t="s">
        <v>290</v>
      </c>
      <c r="B21" s="0" t="n">
        <v>6117</v>
      </c>
      <c r="C21" s="0" t="n">
        <v>1671</v>
      </c>
      <c r="D21" s="0" t="n">
        <v>0</v>
      </c>
      <c r="E21" s="0" t="n">
        <v>2530</v>
      </c>
      <c r="F21" s="0" t="n">
        <v>498</v>
      </c>
      <c r="G21" s="0" t="n">
        <v>0</v>
      </c>
      <c r="H21" s="0" t="n">
        <v>9664</v>
      </c>
      <c r="I21" s="0" t="n">
        <v>2328</v>
      </c>
      <c r="J21" s="0" t="n">
        <v>0</v>
      </c>
    </row>
    <row r="22" customFormat="false" ht="12.75" hidden="false" customHeight="false" outlineLevel="0" collapsed="false">
      <c r="A22" s="0" t="s">
        <v>291</v>
      </c>
      <c r="B22" s="0" t="n">
        <v>6958</v>
      </c>
      <c r="C22" s="0" t="n">
        <v>1583</v>
      </c>
      <c r="D22" s="0" t="n">
        <v>0</v>
      </c>
      <c r="E22" s="0" t="n">
        <v>10846</v>
      </c>
      <c r="F22" s="0" t="n">
        <v>2778</v>
      </c>
      <c r="G22" s="0" t="n">
        <v>0</v>
      </c>
      <c r="H22" s="0" t="n">
        <v>13088</v>
      </c>
      <c r="I22" s="0" t="n">
        <v>3400</v>
      </c>
      <c r="J22" s="0" t="n">
        <v>0</v>
      </c>
    </row>
    <row r="23" customFormat="false" ht="12.75" hidden="false" customHeight="false" outlineLevel="0" collapsed="false">
      <c r="A23" s="0" t="s">
        <v>292</v>
      </c>
      <c r="B23" s="0" t="n">
        <v>18671</v>
      </c>
      <c r="C23" s="0" t="n">
        <v>4945</v>
      </c>
      <c r="D23" s="0" t="n">
        <v>0</v>
      </c>
      <c r="E23" s="0" t="n">
        <v>14116</v>
      </c>
      <c r="F23" s="0" t="n">
        <v>2935</v>
      </c>
      <c r="G23" s="0" t="n">
        <v>0</v>
      </c>
      <c r="H23" s="0" t="n">
        <v>10656</v>
      </c>
      <c r="I23" s="0" t="n">
        <v>2139</v>
      </c>
      <c r="J23" s="0" t="n">
        <v>0</v>
      </c>
    </row>
    <row r="24" customFormat="false" ht="12.75" hidden="false" customHeight="false" outlineLevel="0" collapsed="false">
      <c r="A24" s="0" t="s">
        <v>293</v>
      </c>
      <c r="B24" s="0" t="n">
        <v>494464</v>
      </c>
      <c r="C24" s="0" t="n">
        <v>108130</v>
      </c>
      <c r="D24" s="0" t="n">
        <v>0</v>
      </c>
      <c r="E24" s="0" t="n">
        <v>488905</v>
      </c>
      <c r="F24" s="0" t="n">
        <v>106961</v>
      </c>
      <c r="G24" s="0" t="n">
        <v>0</v>
      </c>
      <c r="H24" s="0" t="n">
        <v>497417</v>
      </c>
      <c r="I24" s="0" t="n">
        <v>99718</v>
      </c>
      <c r="J24" s="0" t="n">
        <v>0</v>
      </c>
    </row>
    <row r="25" customFormat="false" ht="12.75" hidden="false" customHeight="false" outlineLevel="0" collapsed="false">
      <c r="A25" s="0" t="s">
        <v>294</v>
      </c>
      <c r="B25" s="0" t="n">
        <v>5018</v>
      </c>
      <c r="C25" s="0" t="n">
        <v>1467</v>
      </c>
      <c r="D25" s="0" t="n">
        <v>0</v>
      </c>
      <c r="E25" s="0" t="n">
        <v>3047</v>
      </c>
      <c r="F25" s="0" t="n">
        <v>1488</v>
      </c>
      <c r="G25" s="0" t="n">
        <v>0</v>
      </c>
      <c r="H25" s="0" t="n">
        <v>3047</v>
      </c>
      <c r="I25" s="0" t="n">
        <v>1488</v>
      </c>
      <c r="J25" s="0" t="n">
        <v>0</v>
      </c>
    </row>
    <row r="26" customFormat="false" ht="12.75" hidden="false" customHeight="false" outlineLevel="0" collapsed="false">
      <c r="A26" s="0" t="s">
        <v>295</v>
      </c>
      <c r="B26" s="0" t="n">
        <v>1739540</v>
      </c>
      <c r="C26" s="0" t="n">
        <v>490069</v>
      </c>
      <c r="D26" s="0" t="n">
        <v>0</v>
      </c>
      <c r="E26" s="0" t="n">
        <v>1768463</v>
      </c>
      <c r="F26" s="0" t="n">
        <v>473985</v>
      </c>
      <c r="G26" s="0" t="n">
        <v>0</v>
      </c>
      <c r="H26" s="0" t="n">
        <v>1591507</v>
      </c>
      <c r="I26" s="0" t="n">
        <v>397584</v>
      </c>
      <c r="J26" s="0" t="n">
        <v>0</v>
      </c>
    </row>
    <row r="27" customFormat="false" ht="12.75" hidden="false" customHeight="false" outlineLevel="0" collapsed="false">
      <c r="A27" s="0" t="s">
        <v>296</v>
      </c>
      <c r="B27" s="0" t="n">
        <v>6057341</v>
      </c>
      <c r="C27" s="0" t="n">
        <v>3074428</v>
      </c>
      <c r="D27" s="0" t="n">
        <v>0</v>
      </c>
      <c r="E27" s="0" t="n">
        <v>5430542</v>
      </c>
      <c r="F27" s="0" t="n">
        <v>3251745</v>
      </c>
      <c r="G27" s="0" t="n">
        <v>0</v>
      </c>
      <c r="H27" s="0" t="n">
        <v>5394076</v>
      </c>
      <c r="I27" s="0" t="n">
        <v>3314011</v>
      </c>
      <c r="J27" s="0" t="n">
        <v>0</v>
      </c>
    </row>
    <row r="28" customFormat="false" ht="12.75" hidden="false" customHeight="false" outlineLevel="0" collapsed="false">
      <c r="A28" s="0" t="s">
        <v>297</v>
      </c>
      <c r="B28" s="0" t="n">
        <v>83755</v>
      </c>
      <c r="C28" s="0" t="n">
        <v>27765</v>
      </c>
      <c r="D28" s="0" t="n">
        <v>0</v>
      </c>
      <c r="E28" s="0" t="n">
        <v>1377956</v>
      </c>
      <c r="F28" s="0" t="n">
        <v>1198576</v>
      </c>
      <c r="G28" s="0" t="n">
        <v>0</v>
      </c>
      <c r="H28" s="0" t="n">
        <v>1959087</v>
      </c>
      <c r="I28" s="0" t="n">
        <v>1803777</v>
      </c>
      <c r="J28" s="0" t="n">
        <v>0</v>
      </c>
    </row>
    <row r="29" customFormat="false" ht="12.75" hidden="false" customHeight="false" outlineLevel="0" collapsed="false">
      <c r="A29" s="0" t="s">
        <v>298</v>
      </c>
      <c r="B29" s="0" t="n">
        <v>1730247</v>
      </c>
      <c r="C29" s="0" t="n">
        <v>487681</v>
      </c>
      <c r="D29" s="0" t="n">
        <v>0</v>
      </c>
      <c r="E29" s="0" t="n">
        <v>1758803</v>
      </c>
      <c r="F29" s="0" t="n">
        <v>471435</v>
      </c>
      <c r="G29" s="0" t="n">
        <v>0</v>
      </c>
      <c r="H29" s="0" t="n">
        <v>1581051</v>
      </c>
      <c r="I29" s="0" t="n">
        <v>395156</v>
      </c>
      <c r="J29" s="0" t="n">
        <v>0</v>
      </c>
    </row>
    <row r="30" customFormat="false" ht="12.75" hidden="false" customHeight="false" outlineLevel="0" collapsed="false">
      <c r="A30" s="0" t="s">
        <v>299</v>
      </c>
      <c r="B30" s="0" t="n">
        <v>625716</v>
      </c>
      <c r="C30" s="0" t="n">
        <v>195217</v>
      </c>
      <c r="D30" s="0" t="n">
        <v>0</v>
      </c>
      <c r="E30" s="0" t="n">
        <v>759235</v>
      </c>
      <c r="F30" s="0" t="n">
        <v>241354</v>
      </c>
      <c r="G30" s="0" t="n">
        <v>0</v>
      </c>
      <c r="H30" s="0" t="n">
        <v>749913</v>
      </c>
      <c r="I30" s="0" t="n">
        <v>228503</v>
      </c>
      <c r="J30" s="0" t="n">
        <v>0</v>
      </c>
    </row>
    <row r="31" customFormat="false" ht="12.75" hidden="false" customHeight="false" outlineLevel="0" collapsed="false">
      <c r="A31" s="0" t="s">
        <v>300</v>
      </c>
      <c r="B31" s="0" t="n">
        <v>322187</v>
      </c>
      <c r="C31" s="0" t="n">
        <v>95629</v>
      </c>
      <c r="D31" s="0" t="n">
        <v>0</v>
      </c>
      <c r="E31" s="0" t="n">
        <v>345752</v>
      </c>
      <c r="F31" s="0" t="n">
        <v>94989</v>
      </c>
      <c r="G31" s="0" t="n">
        <v>0</v>
      </c>
      <c r="H31" s="0" t="n">
        <v>369309</v>
      </c>
      <c r="I31" s="0" t="n">
        <v>95718</v>
      </c>
      <c r="J31" s="0" t="n">
        <v>0</v>
      </c>
    </row>
    <row r="32" customFormat="false" ht="12.75" hidden="false" customHeight="false" outlineLevel="0" collapsed="false">
      <c r="A32" s="0" t="s">
        <v>301</v>
      </c>
      <c r="B32" s="0" t="n">
        <v>141953</v>
      </c>
      <c r="C32" s="0" t="n">
        <v>35744</v>
      </c>
      <c r="D32" s="0" t="n">
        <v>0</v>
      </c>
      <c r="E32" s="0" t="n">
        <v>187560</v>
      </c>
      <c r="F32" s="0" t="n">
        <v>54901</v>
      </c>
      <c r="G32" s="0" t="n">
        <v>0</v>
      </c>
      <c r="H32" s="0" t="n">
        <v>291975</v>
      </c>
      <c r="I32" s="0" t="n">
        <v>88620</v>
      </c>
      <c r="J32" s="0" t="n">
        <v>0</v>
      </c>
    </row>
    <row r="33" customFormat="false" ht="12.75" hidden="false" customHeight="false" outlineLevel="0" collapsed="false">
      <c r="A33" s="0" t="s">
        <v>302</v>
      </c>
      <c r="B33" s="0" t="n">
        <v>809085</v>
      </c>
      <c r="C33" s="0" t="n">
        <v>205521</v>
      </c>
      <c r="D33" s="0" t="n">
        <v>0</v>
      </c>
      <c r="E33" s="0" t="n">
        <v>796490</v>
      </c>
      <c r="F33" s="0" t="n">
        <v>193316</v>
      </c>
      <c r="G33" s="0" t="n">
        <v>0</v>
      </c>
      <c r="H33" s="0" t="n">
        <v>934148</v>
      </c>
      <c r="I33" s="0" t="n">
        <v>229509</v>
      </c>
      <c r="J33" s="0" t="n">
        <v>0</v>
      </c>
    </row>
    <row r="35" customFormat="false" ht="12.75" hidden="false" customHeight="false" outlineLevel="0" collapsed="false">
      <c r="A35" s="0" t="s">
        <v>303</v>
      </c>
    </row>
    <row r="36" customFormat="false" ht="12.75" hidden="false" customHeight="false" outlineLevel="0" collapsed="false">
      <c r="A36" s="0" t="s">
        <v>275</v>
      </c>
      <c r="B36" s="0" t="s">
        <v>276</v>
      </c>
      <c r="C36" s="0" t="s">
        <v>277</v>
      </c>
      <c r="D36" s="0" t="s">
        <v>278</v>
      </c>
      <c r="E36" s="0" t="s">
        <v>279</v>
      </c>
      <c r="F36" s="0" t="s">
        <v>280</v>
      </c>
      <c r="G36" s="0" t="s">
        <v>281</v>
      </c>
      <c r="H36" s="0" t="s">
        <v>282</v>
      </c>
      <c r="I36" s="0" t="s">
        <v>283</v>
      </c>
      <c r="J36" s="0" t="s">
        <v>284</v>
      </c>
    </row>
    <row r="37" customFormat="false" ht="12.75" hidden="false" customHeight="false" outlineLevel="0" collapsed="false">
      <c r="A37" s="0" t="s">
        <v>132</v>
      </c>
      <c r="B37" s="0" t="n">
        <v>32680896</v>
      </c>
      <c r="C37" s="0" t="n">
        <v>32073677</v>
      </c>
      <c r="D37" s="0" t="n">
        <v>0</v>
      </c>
      <c r="E37" s="0" t="n">
        <v>39421145</v>
      </c>
      <c r="F37" s="0" t="n">
        <v>37647441</v>
      </c>
      <c r="G37" s="0" t="n">
        <v>0</v>
      </c>
      <c r="H37" s="0" t="n">
        <v>50817292</v>
      </c>
      <c r="I37" s="0" t="n">
        <v>39493776</v>
      </c>
      <c r="J37" s="0" t="n">
        <v>0</v>
      </c>
    </row>
    <row r="38" customFormat="false" ht="12.75" hidden="false" customHeight="false" outlineLevel="0" collapsed="false">
      <c r="A38" s="0" t="s">
        <v>285</v>
      </c>
      <c r="B38" s="0" t="n">
        <v>32442301</v>
      </c>
      <c r="C38" s="0" t="n">
        <v>31944364</v>
      </c>
      <c r="D38" s="0" t="n">
        <v>0</v>
      </c>
      <c r="E38" s="0" t="n">
        <v>39189052</v>
      </c>
      <c r="F38" s="0" t="n">
        <v>37561575</v>
      </c>
      <c r="G38" s="0" t="n">
        <v>0</v>
      </c>
      <c r="H38" s="0" t="n">
        <v>50744988</v>
      </c>
      <c r="I38" s="0" t="n">
        <v>39454481</v>
      </c>
      <c r="J38" s="0" t="n">
        <v>0</v>
      </c>
    </row>
    <row r="39" customFormat="false" ht="12.75" hidden="false" customHeight="false" outlineLevel="0" collapsed="false">
      <c r="A39" s="0" t="s">
        <v>286</v>
      </c>
      <c r="B39" s="0" t="n">
        <v>31276754</v>
      </c>
      <c r="C39" s="0" t="n">
        <v>30800946</v>
      </c>
      <c r="D39" s="0" t="n">
        <v>0</v>
      </c>
      <c r="E39" s="0" t="n">
        <v>37392788</v>
      </c>
      <c r="F39" s="0" t="n">
        <v>36011394</v>
      </c>
      <c r="G39" s="0" t="n">
        <v>0</v>
      </c>
      <c r="H39" s="0" t="n">
        <v>48722256</v>
      </c>
      <c r="I39" s="0" t="n">
        <v>37535038</v>
      </c>
      <c r="J39" s="0" t="n">
        <v>0</v>
      </c>
    </row>
    <row r="40" customFormat="false" ht="12.75" hidden="false" customHeight="false" outlineLevel="0" collapsed="false">
      <c r="A40" s="0" t="s">
        <v>287</v>
      </c>
      <c r="B40" s="0" t="n">
        <v>31276754</v>
      </c>
      <c r="C40" s="0" t="n">
        <v>30800946</v>
      </c>
      <c r="D40" s="0" t="n">
        <v>0</v>
      </c>
      <c r="E40" s="0" t="n">
        <v>37332108</v>
      </c>
      <c r="F40" s="0" t="n">
        <v>35938204</v>
      </c>
      <c r="G40" s="0" t="n">
        <v>0</v>
      </c>
      <c r="H40" s="0" t="n">
        <v>48718875</v>
      </c>
      <c r="I40" s="0" t="n">
        <v>37531818</v>
      </c>
      <c r="J40" s="0" t="n">
        <v>0</v>
      </c>
    </row>
    <row r="41" customFormat="false" ht="12.75" hidden="false" customHeight="false" outlineLevel="0" collapsed="false">
      <c r="A41" s="0" t="s">
        <v>288</v>
      </c>
      <c r="B41" s="0" t="n">
        <v>30463707</v>
      </c>
      <c r="C41" s="0" t="n">
        <v>29853553</v>
      </c>
      <c r="D41" s="0" t="n">
        <v>0</v>
      </c>
      <c r="E41" s="0" t="n">
        <v>36653261</v>
      </c>
      <c r="F41" s="0" t="n">
        <v>35268623</v>
      </c>
      <c r="G41" s="0" t="n">
        <v>0</v>
      </c>
      <c r="H41" s="0" t="n">
        <v>48001445</v>
      </c>
      <c r="I41" s="0" t="n">
        <v>36971020</v>
      </c>
      <c r="J41" s="0" t="n">
        <v>0</v>
      </c>
    </row>
    <row r="42" customFormat="false" ht="12.75" hidden="false" customHeight="false" outlineLevel="0" collapsed="false">
      <c r="A42" s="0" t="s">
        <v>289</v>
      </c>
      <c r="B42" s="0" t="n">
        <v>0</v>
      </c>
      <c r="C42" s="0" t="n">
        <v>0</v>
      </c>
      <c r="D42" s="0" t="n">
        <v>0</v>
      </c>
      <c r="E42" s="0" t="n">
        <v>60680</v>
      </c>
      <c r="F42" s="0" t="n">
        <v>73190</v>
      </c>
      <c r="G42" s="0" t="n">
        <v>0</v>
      </c>
      <c r="H42" s="0" t="n">
        <v>3381</v>
      </c>
      <c r="I42" s="0" t="n">
        <v>3220</v>
      </c>
      <c r="J42" s="0" t="n">
        <v>0</v>
      </c>
    </row>
    <row r="43" customFormat="false" ht="12.75" hidden="false" customHeight="false" outlineLevel="0" collapsed="false">
      <c r="A43" s="0" t="s">
        <v>290</v>
      </c>
      <c r="B43" s="0" t="n">
        <v>0</v>
      </c>
      <c r="C43" s="0" t="n">
        <v>0</v>
      </c>
      <c r="D43" s="0" t="n">
        <v>0</v>
      </c>
      <c r="E43" s="0" t="n">
        <v>0</v>
      </c>
      <c r="F43" s="0" t="n">
        <v>0</v>
      </c>
      <c r="G43" s="0" t="n">
        <v>0</v>
      </c>
      <c r="H43" s="0" t="n">
        <v>474</v>
      </c>
      <c r="I43" s="0" t="n">
        <v>203</v>
      </c>
      <c r="J43" s="0" t="n">
        <v>0</v>
      </c>
    </row>
    <row r="44" customFormat="false" ht="12.75" hidden="false" customHeight="false" outlineLevel="0" collapsed="false">
      <c r="A44" s="0" t="s">
        <v>291</v>
      </c>
      <c r="B44" s="0" t="n">
        <v>133</v>
      </c>
      <c r="C44" s="0" t="n">
        <v>44</v>
      </c>
      <c r="D44" s="0" t="n">
        <v>0</v>
      </c>
      <c r="E44" s="0" t="n">
        <v>67</v>
      </c>
      <c r="F44" s="0" t="n">
        <v>10</v>
      </c>
      <c r="G44" s="0" t="n">
        <v>0</v>
      </c>
      <c r="H44" s="0" t="n">
        <v>22161</v>
      </c>
      <c r="I44" s="0" t="n">
        <v>20000</v>
      </c>
      <c r="J44" s="0" t="n">
        <v>0</v>
      </c>
    </row>
    <row r="45" customFormat="false" ht="12.75" hidden="false" customHeight="false" outlineLevel="0" collapsed="false">
      <c r="A45" s="0" t="s">
        <v>292</v>
      </c>
      <c r="B45" s="0" t="n">
        <v>113323</v>
      </c>
      <c r="C45" s="0" t="n">
        <v>98140</v>
      </c>
      <c r="D45" s="0" t="n">
        <v>0</v>
      </c>
      <c r="E45" s="0" t="n">
        <v>0</v>
      </c>
      <c r="F45" s="0" t="n">
        <v>0</v>
      </c>
      <c r="G45" s="0" t="n">
        <v>0</v>
      </c>
      <c r="H45" s="0" t="n">
        <v>0</v>
      </c>
      <c r="I45" s="0" t="n">
        <v>0</v>
      </c>
      <c r="J45" s="0" t="n">
        <v>0</v>
      </c>
    </row>
    <row r="46" customFormat="false" ht="12.75" hidden="false" customHeight="false" outlineLevel="0" collapsed="false">
      <c r="A46" s="0" t="s">
        <v>293</v>
      </c>
      <c r="B46" s="0" t="n">
        <v>8356</v>
      </c>
      <c r="C46" s="0" t="n">
        <v>1452</v>
      </c>
      <c r="D46" s="0" t="n">
        <v>0</v>
      </c>
      <c r="E46" s="0" t="n">
        <v>332</v>
      </c>
      <c r="F46" s="0" t="n">
        <v>90</v>
      </c>
      <c r="G46" s="0" t="n">
        <v>0</v>
      </c>
      <c r="H46" s="0" t="n">
        <v>28504</v>
      </c>
      <c r="I46" s="0" t="n">
        <v>4370</v>
      </c>
      <c r="J46" s="0" t="n">
        <v>0</v>
      </c>
    </row>
    <row r="47" customFormat="false" ht="12.75" hidden="false" customHeight="false" outlineLevel="0" collapsed="false">
      <c r="A47" s="0" t="s">
        <v>294</v>
      </c>
      <c r="B47" s="0" t="n">
        <v>116783</v>
      </c>
      <c r="C47" s="0" t="n">
        <v>29677</v>
      </c>
      <c r="D47" s="0" t="n">
        <v>0</v>
      </c>
      <c r="E47" s="0" t="n">
        <v>231694</v>
      </c>
      <c r="F47" s="0" t="n">
        <v>85766</v>
      </c>
      <c r="G47" s="0" t="n">
        <v>0</v>
      </c>
      <c r="H47" s="0" t="n">
        <v>21165</v>
      </c>
      <c r="I47" s="0" t="n">
        <v>14722</v>
      </c>
      <c r="J47" s="0" t="n">
        <v>0</v>
      </c>
    </row>
    <row r="48" customFormat="false" ht="12.75" hidden="false" customHeight="false" outlineLevel="0" collapsed="false">
      <c r="A48" s="0" t="s">
        <v>295</v>
      </c>
      <c r="B48" s="0" t="n">
        <v>1165547</v>
      </c>
      <c r="C48" s="0" t="n">
        <v>1143418</v>
      </c>
      <c r="D48" s="0" t="n">
        <v>0</v>
      </c>
      <c r="E48" s="0" t="n">
        <v>1796264</v>
      </c>
      <c r="F48" s="0" t="n">
        <v>1550181</v>
      </c>
      <c r="G48" s="0" t="n">
        <v>0</v>
      </c>
      <c r="H48" s="0" t="n">
        <v>2022732</v>
      </c>
      <c r="I48" s="0" t="n">
        <v>1919443</v>
      </c>
      <c r="J48" s="0" t="n">
        <v>0</v>
      </c>
    </row>
    <row r="49" customFormat="false" ht="12.75" hidden="false" customHeight="false" outlineLevel="0" collapsed="false">
      <c r="A49" s="0" t="s">
        <v>297</v>
      </c>
      <c r="B49" s="0" t="n">
        <v>14878696</v>
      </c>
      <c r="C49" s="0" t="n">
        <v>8324666</v>
      </c>
      <c r="D49" s="0" t="n">
        <v>0</v>
      </c>
      <c r="E49" s="0" t="n">
        <v>16571495</v>
      </c>
      <c r="F49" s="0" t="n">
        <v>9036688</v>
      </c>
      <c r="G49" s="0" t="n">
        <v>0</v>
      </c>
      <c r="H49" s="0" t="n">
        <v>21166801</v>
      </c>
      <c r="I49" s="0" t="n">
        <v>10959297</v>
      </c>
      <c r="J49" s="0" t="n">
        <v>0</v>
      </c>
    </row>
    <row r="50" customFormat="false" ht="12.75" hidden="false" customHeight="false" outlineLevel="0" collapsed="false">
      <c r="A50" s="118" t="s">
        <v>296</v>
      </c>
      <c r="B50" s="118" t="n">
        <v>11223925</v>
      </c>
      <c r="C50" s="118" t="n">
        <v>16401585</v>
      </c>
      <c r="D50" s="118" t="n">
        <v>0</v>
      </c>
      <c r="E50" s="118" t="n">
        <v>15069933</v>
      </c>
      <c r="F50" s="118" t="n">
        <v>20961935</v>
      </c>
      <c r="G50" s="118" t="n">
        <v>0</v>
      </c>
      <c r="H50" s="118" t="n">
        <v>18943526</v>
      </c>
      <c r="I50" s="118" t="n">
        <v>18791738</v>
      </c>
      <c r="J50" s="118" t="n">
        <v>0</v>
      </c>
      <c r="M50" s="0" t="s">
        <v>304</v>
      </c>
      <c r="P50" s="0" t="n">
        <v>16401</v>
      </c>
      <c r="Q50" s="0" t="s">
        <v>84</v>
      </c>
    </row>
    <row r="51" customFormat="false" ht="12.75" hidden="false" customHeight="false" outlineLevel="0" collapsed="false">
      <c r="A51" s="0" t="s">
        <v>305</v>
      </c>
      <c r="B51" s="0" t="n">
        <v>2696497</v>
      </c>
      <c r="C51" s="0" t="n">
        <v>2659436</v>
      </c>
      <c r="D51" s="0" t="n">
        <v>0</v>
      </c>
      <c r="E51" s="0" t="n">
        <v>3425747</v>
      </c>
      <c r="F51" s="0" t="n">
        <v>3047738</v>
      </c>
      <c r="G51" s="0" t="n">
        <v>0</v>
      </c>
      <c r="H51" s="0" t="n">
        <v>5859659</v>
      </c>
      <c r="I51" s="0" t="n">
        <v>5022036</v>
      </c>
      <c r="J51" s="0" t="n">
        <v>0</v>
      </c>
      <c r="M51" s="0" t="s">
        <v>306</v>
      </c>
      <c r="P51" s="0" t="n">
        <v>20962</v>
      </c>
      <c r="Q51" s="0" t="s">
        <v>84</v>
      </c>
    </row>
    <row r="52" customFormat="false" ht="12.75" hidden="false" customHeight="false" outlineLevel="0" collapsed="false">
      <c r="A52" s="0" t="s">
        <v>307</v>
      </c>
      <c r="B52" s="0" t="n">
        <v>1165547</v>
      </c>
      <c r="C52" s="0" t="n">
        <v>1143418</v>
      </c>
      <c r="D52" s="0" t="n">
        <v>0</v>
      </c>
      <c r="E52" s="0" t="n">
        <v>1795547</v>
      </c>
      <c r="F52" s="0" t="n">
        <v>1549756</v>
      </c>
      <c r="G52" s="0" t="n">
        <v>0</v>
      </c>
      <c r="H52" s="0" t="n">
        <v>1995297</v>
      </c>
      <c r="I52" s="0" t="n">
        <v>1915882</v>
      </c>
      <c r="J52" s="0" t="n">
        <v>0</v>
      </c>
    </row>
    <row r="53" customFormat="false" ht="12.75" hidden="false" customHeight="false" outlineLevel="0" collapsed="false">
      <c r="A53" s="118" t="s">
        <v>301</v>
      </c>
      <c r="B53" s="118" t="n">
        <v>1517575</v>
      </c>
      <c r="C53" s="118" t="n">
        <v>2271331</v>
      </c>
      <c r="D53" s="118" t="n">
        <v>0</v>
      </c>
      <c r="E53" s="118" t="n">
        <v>1528591</v>
      </c>
      <c r="F53" s="118" t="n">
        <v>2164329</v>
      </c>
      <c r="G53" s="118" t="n">
        <v>0</v>
      </c>
      <c r="H53" s="118" t="n">
        <v>1948154</v>
      </c>
      <c r="I53" s="118" t="n">
        <v>2152973</v>
      </c>
      <c r="J53" s="118" t="n">
        <v>0</v>
      </c>
    </row>
    <row r="54" customFormat="false" ht="12.75" hidden="false" customHeight="false" outlineLevel="0" collapsed="false">
      <c r="A54" s="0" t="s">
        <v>302</v>
      </c>
      <c r="B54" s="0" t="n">
        <v>1198656</v>
      </c>
      <c r="C54" s="0" t="n">
        <v>1273241</v>
      </c>
      <c r="D54" s="0" t="n">
        <v>0</v>
      </c>
      <c r="E54" s="0" t="n">
        <v>1029832</v>
      </c>
      <c r="F54" s="0" t="n">
        <v>886995</v>
      </c>
      <c r="G54" s="0" t="n">
        <v>0</v>
      </c>
      <c r="H54" s="0" t="n">
        <v>903855</v>
      </c>
      <c r="I54" s="0" t="n">
        <v>651850</v>
      </c>
      <c r="J54" s="0" t="n">
        <v>0</v>
      </c>
    </row>
    <row r="56" customFormat="false" ht="12.75" hidden="false" customHeight="false" outlineLevel="0" collapsed="false">
      <c r="A56" s="0" t="s">
        <v>308</v>
      </c>
    </row>
    <row r="57" customFormat="false" ht="12.75" hidden="false" customHeight="false" outlineLevel="0" collapsed="false">
      <c r="A57" s="0" t="s">
        <v>267</v>
      </c>
    </row>
    <row r="59" customFormat="false" ht="12.75" hidden="false" customHeight="false" outlineLevel="0" collapsed="false">
      <c r="A59" s="0" t="s">
        <v>309</v>
      </c>
      <c r="B59" s="0" t="s">
        <v>310</v>
      </c>
      <c r="C59" s="0" t="s">
        <v>311</v>
      </c>
      <c r="D59" s="0" t="s">
        <v>312</v>
      </c>
      <c r="E59" s="0" t="s">
        <v>313</v>
      </c>
      <c r="F59" s="0" t="s">
        <v>314</v>
      </c>
      <c r="G59" s="0" t="s">
        <v>315</v>
      </c>
      <c r="H59" s="0" t="s">
        <v>316</v>
      </c>
      <c r="I59" s="0" t="s">
        <v>317</v>
      </c>
      <c r="J59" s="0" t="s">
        <v>318</v>
      </c>
      <c r="K59" s="0" t="s">
        <v>319</v>
      </c>
      <c r="L59" s="0" t="s">
        <v>320</v>
      </c>
      <c r="M59" s="0" t="s">
        <v>321</v>
      </c>
      <c r="N59" s="0" t="s">
        <v>322</v>
      </c>
      <c r="O59" s="0" t="s">
        <v>323</v>
      </c>
      <c r="P59" s="0" t="s">
        <v>324</v>
      </c>
    </row>
    <row r="60" customFormat="false" ht="12.75" hidden="false" customHeight="false" outlineLevel="0" collapsed="false">
      <c r="A60" s="0" t="s">
        <v>325</v>
      </c>
      <c r="B60" s="0" t="s">
        <v>326</v>
      </c>
      <c r="C60" s="0" t="s">
        <v>132</v>
      </c>
      <c r="D60" s="0" t="n">
        <v>1179440</v>
      </c>
      <c r="E60" s="0" t="n">
        <v>1607818</v>
      </c>
      <c r="F60" s="0" t="n">
        <v>1151377</v>
      </c>
      <c r="G60" s="0" t="n">
        <v>684850</v>
      </c>
      <c r="H60" s="0" t="n">
        <v>543180</v>
      </c>
      <c r="I60" s="0" t="n">
        <v>750538</v>
      </c>
      <c r="J60" s="0" t="n">
        <v>222228</v>
      </c>
      <c r="K60" s="0" t="n">
        <v>149281</v>
      </c>
      <c r="L60" s="0" t="n">
        <v>685580</v>
      </c>
      <c r="M60" s="0" t="n">
        <v>1223247</v>
      </c>
      <c r="N60" s="0" t="n">
        <v>1566324</v>
      </c>
      <c r="O60" s="0" t="n">
        <v>1675632</v>
      </c>
      <c r="P60" s="0" t="n">
        <v>1374843</v>
      </c>
    </row>
    <row r="61" customFormat="false" ht="12.75" hidden="false" customHeight="false" outlineLevel="0" collapsed="false">
      <c r="A61" s="0" t="s">
        <v>325</v>
      </c>
      <c r="B61" s="0" t="s">
        <v>326</v>
      </c>
      <c r="C61" s="0" t="s">
        <v>296</v>
      </c>
      <c r="D61" s="0" t="n">
        <v>474127</v>
      </c>
      <c r="E61" s="0" t="n">
        <v>576303</v>
      </c>
      <c r="F61" s="0" t="n">
        <v>507473</v>
      </c>
      <c r="G61" s="0" t="n">
        <v>195821</v>
      </c>
      <c r="H61" s="0" t="n">
        <v>215510</v>
      </c>
      <c r="I61" s="0" t="n">
        <v>246344</v>
      </c>
      <c r="J61" s="0" t="n">
        <v>127467</v>
      </c>
      <c r="K61" s="0" t="n">
        <v>27968</v>
      </c>
      <c r="L61" s="0" t="n">
        <v>490554</v>
      </c>
      <c r="M61" s="0" t="n">
        <v>846824</v>
      </c>
      <c r="N61" s="0" t="n">
        <v>963609</v>
      </c>
      <c r="O61" s="0" t="n">
        <v>879300</v>
      </c>
      <c r="P61" s="0" t="n">
        <v>648133</v>
      </c>
    </row>
    <row r="62" customFormat="false" ht="12.75" hidden="false" customHeight="false" outlineLevel="0" collapsed="false">
      <c r="A62" s="0" t="s">
        <v>325</v>
      </c>
      <c r="B62" s="0" t="s">
        <v>326</v>
      </c>
      <c r="C62" s="0" t="s">
        <v>297</v>
      </c>
      <c r="D62" s="0" t="n">
        <v>227617</v>
      </c>
      <c r="E62" s="0" t="n">
        <v>417020</v>
      </c>
      <c r="F62" s="0" t="n">
        <v>114441</v>
      </c>
      <c r="G62" s="0" t="n">
        <v>228560</v>
      </c>
      <c r="H62" s="0" t="n">
        <v>124745</v>
      </c>
      <c r="I62" s="0" t="n">
        <v>328617</v>
      </c>
      <c r="J62" s="0" t="n">
        <v>4049</v>
      </c>
      <c r="K62" s="0" t="n">
        <v>6135</v>
      </c>
      <c r="L62" s="0" t="n">
        <v>11592</v>
      </c>
      <c r="M62" s="0" t="n">
        <v>73664</v>
      </c>
      <c r="N62" s="0" t="n">
        <v>177857</v>
      </c>
      <c r="O62" s="0" t="n">
        <v>236125</v>
      </c>
      <c r="P62" s="0" t="n">
        <v>236282</v>
      </c>
    </row>
    <row r="63" customFormat="false" ht="12.75" hidden="false" customHeight="false" outlineLevel="0" collapsed="false">
      <c r="A63" s="0" t="s">
        <v>325</v>
      </c>
      <c r="B63" s="0" t="s">
        <v>326</v>
      </c>
      <c r="C63" s="0" t="s">
        <v>298</v>
      </c>
      <c r="D63" s="0" t="n">
        <v>191141</v>
      </c>
      <c r="E63" s="0" t="n">
        <v>276736</v>
      </c>
      <c r="F63" s="0" t="n">
        <v>280008</v>
      </c>
      <c r="G63" s="0" t="n">
        <v>158361</v>
      </c>
      <c r="H63" s="0" t="n">
        <v>121131</v>
      </c>
      <c r="I63" s="0" t="n">
        <v>105319</v>
      </c>
      <c r="J63" s="0" t="n">
        <v>40669</v>
      </c>
      <c r="K63" s="0" t="n">
        <v>46849</v>
      </c>
      <c r="L63" s="0" t="n">
        <v>47613</v>
      </c>
      <c r="M63" s="0" t="n">
        <v>65972</v>
      </c>
      <c r="N63" s="0" t="n">
        <v>90480</v>
      </c>
      <c r="O63" s="0" t="n">
        <v>192182</v>
      </c>
      <c r="P63" s="0" t="n">
        <v>155731</v>
      </c>
    </row>
    <row r="64" customFormat="false" ht="12.75" hidden="false" customHeight="false" outlineLevel="0" collapsed="false">
      <c r="A64" s="0" t="s">
        <v>325</v>
      </c>
      <c r="B64" s="0" t="s">
        <v>326</v>
      </c>
      <c r="C64" s="0" t="s">
        <v>299</v>
      </c>
      <c r="D64" s="0" t="n">
        <v>74411</v>
      </c>
      <c r="E64" s="0" t="n">
        <v>93548</v>
      </c>
      <c r="F64" s="0" t="n">
        <v>59069</v>
      </c>
      <c r="G64" s="0" t="n">
        <v>31071</v>
      </c>
      <c r="H64" s="0" t="n">
        <v>23403</v>
      </c>
      <c r="I64" s="0" t="n">
        <v>19328</v>
      </c>
      <c r="J64" s="0" t="n">
        <v>15946</v>
      </c>
      <c r="K64" s="0" t="n">
        <v>29997</v>
      </c>
      <c r="L64" s="0" t="n">
        <v>73258</v>
      </c>
      <c r="M64" s="0" t="n">
        <v>122448</v>
      </c>
      <c r="N64" s="0" t="n">
        <v>134237</v>
      </c>
      <c r="O64" s="0" t="n">
        <v>82147</v>
      </c>
      <c r="P64" s="0" t="n">
        <v>65461</v>
      </c>
    </row>
    <row r="65" customFormat="false" ht="12.75" hidden="false" customHeight="false" outlineLevel="0" collapsed="false">
      <c r="A65" s="0" t="s">
        <v>325</v>
      </c>
      <c r="B65" s="0" t="s">
        <v>326</v>
      </c>
      <c r="C65" s="0" t="s">
        <v>301</v>
      </c>
      <c r="D65" s="0" t="n">
        <v>33276</v>
      </c>
      <c r="E65" s="0" t="n">
        <v>36171</v>
      </c>
      <c r="F65" s="0" t="n">
        <v>26877</v>
      </c>
      <c r="G65" s="0" t="n">
        <v>6195</v>
      </c>
      <c r="H65" s="0" t="n">
        <v>5011</v>
      </c>
      <c r="I65" s="0" t="n">
        <v>6852</v>
      </c>
      <c r="J65" s="0" t="n">
        <v>2105</v>
      </c>
      <c r="K65" s="0" t="n">
        <v>1659</v>
      </c>
      <c r="L65" s="0" t="n">
        <v>8149</v>
      </c>
      <c r="M65" s="0" t="n">
        <v>26428</v>
      </c>
      <c r="N65" s="0" t="n">
        <v>58420</v>
      </c>
      <c r="O65" s="0" t="n">
        <v>76423</v>
      </c>
      <c r="P65" s="0" t="n">
        <v>51619</v>
      </c>
    </row>
    <row r="66" customFormat="false" ht="12.75" hidden="false" customHeight="false" outlineLevel="0" collapsed="false">
      <c r="A66" s="0" t="s">
        <v>325</v>
      </c>
      <c r="B66" s="0" t="s">
        <v>326</v>
      </c>
      <c r="C66" s="0" t="s">
        <v>300</v>
      </c>
      <c r="D66" s="0" t="n">
        <v>57423</v>
      </c>
      <c r="E66" s="0" t="n">
        <v>64743</v>
      </c>
      <c r="F66" s="0" t="n">
        <v>42334</v>
      </c>
      <c r="G66" s="0" t="n">
        <v>19706</v>
      </c>
      <c r="H66" s="0" t="n">
        <v>22944</v>
      </c>
      <c r="I66" s="0" t="n">
        <v>13910</v>
      </c>
      <c r="J66" s="0" t="n">
        <v>12209</v>
      </c>
      <c r="K66" s="0" t="n">
        <v>12472</v>
      </c>
      <c r="L66" s="0" t="n">
        <v>19643</v>
      </c>
      <c r="M66" s="0" t="n">
        <v>31175</v>
      </c>
      <c r="N66" s="0" t="n">
        <v>38050</v>
      </c>
      <c r="O66" s="0" t="n">
        <v>41904</v>
      </c>
      <c r="P66" s="0" t="n">
        <v>50759</v>
      </c>
    </row>
    <row r="67" customFormat="false" ht="12.75" hidden="false" customHeight="false" outlineLevel="0" collapsed="false">
      <c r="A67" s="0" t="s">
        <v>325</v>
      </c>
      <c r="B67" s="0" t="s">
        <v>326</v>
      </c>
      <c r="C67" s="0" t="s">
        <v>327</v>
      </c>
      <c r="D67" s="0" t="n">
        <v>20892</v>
      </c>
      <c r="E67" s="0" t="n">
        <v>14574</v>
      </c>
      <c r="F67" s="0" t="n">
        <v>8855</v>
      </c>
      <c r="G67" s="0" t="n">
        <v>9100</v>
      </c>
      <c r="H67" s="0" t="n">
        <v>4751</v>
      </c>
      <c r="I67" s="0" t="n">
        <v>3115</v>
      </c>
      <c r="J67" s="0" t="n">
        <v>2511</v>
      </c>
      <c r="K67" s="0" t="n">
        <v>6146</v>
      </c>
      <c r="L67" s="0" t="n">
        <v>10173</v>
      </c>
      <c r="M67" s="0" t="n">
        <v>16940</v>
      </c>
      <c r="N67" s="0" t="n">
        <v>18109</v>
      </c>
      <c r="O67" s="0" t="n">
        <v>46422</v>
      </c>
      <c r="P67" s="0" t="n">
        <v>34031</v>
      </c>
    </row>
    <row r="68" customFormat="false" ht="12.75" hidden="false" customHeight="false" outlineLevel="0" collapsed="false">
      <c r="A68" s="0" t="s">
        <v>325</v>
      </c>
      <c r="B68" s="0" t="s">
        <v>326</v>
      </c>
      <c r="C68" s="0" t="s">
        <v>328</v>
      </c>
      <c r="D68" s="0" t="n">
        <v>25139</v>
      </c>
      <c r="E68" s="0" t="n">
        <v>37292</v>
      </c>
      <c r="F68" s="0" t="n">
        <v>29145</v>
      </c>
      <c r="G68" s="0" t="n">
        <v>5025</v>
      </c>
      <c r="H68" s="0" t="n">
        <v>2581</v>
      </c>
      <c r="I68" s="0" t="n">
        <v>2267</v>
      </c>
      <c r="J68" s="0" t="n">
        <v>1867</v>
      </c>
      <c r="K68" s="0" t="n">
        <v>1304</v>
      </c>
      <c r="L68" s="0" t="n">
        <v>2572</v>
      </c>
      <c r="M68" s="0" t="n">
        <v>2451</v>
      </c>
      <c r="N68" s="0" t="n">
        <v>14563</v>
      </c>
      <c r="O68" s="0" t="n">
        <v>29190</v>
      </c>
      <c r="P68" s="0" t="n">
        <v>25855</v>
      </c>
    </row>
    <row r="69" customFormat="false" ht="12.75" hidden="false" customHeight="false" outlineLevel="0" collapsed="false">
      <c r="A69" s="0" t="s">
        <v>325</v>
      </c>
      <c r="B69" s="0" t="s">
        <v>326</v>
      </c>
      <c r="C69" s="0" t="s">
        <v>329</v>
      </c>
      <c r="D69" s="0" t="n">
        <v>0</v>
      </c>
      <c r="E69" s="0" t="n">
        <v>0</v>
      </c>
      <c r="F69" s="0" t="n">
        <v>0</v>
      </c>
      <c r="G69" s="0" t="n">
        <v>0</v>
      </c>
      <c r="H69" s="0" t="n">
        <v>0</v>
      </c>
      <c r="I69" s="0" t="n">
        <v>0</v>
      </c>
      <c r="J69" s="0" t="n">
        <v>0</v>
      </c>
      <c r="K69" s="0" t="n">
        <v>0</v>
      </c>
      <c r="L69" s="0" t="n">
        <v>0</v>
      </c>
      <c r="M69" s="0" t="n">
        <v>0</v>
      </c>
      <c r="N69" s="0" t="n">
        <v>0</v>
      </c>
      <c r="O69" s="0" t="n">
        <v>0</v>
      </c>
      <c r="P69" s="0" t="n">
        <v>23200</v>
      </c>
    </row>
    <row r="70" customFormat="false" ht="12.75" hidden="false" customHeight="false" outlineLevel="0" collapsed="false">
      <c r="A70" s="0" t="s">
        <v>325</v>
      </c>
      <c r="B70" s="0" t="s">
        <v>326</v>
      </c>
      <c r="C70" s="0" t="s">
        <v>330</v>
      </c>
      <c r="D70" s="0" t="n">
        <v>28475</v>
      </c>
      <c r="E70" s="0" t="n">
        <v>30123</v>
      </c>
      <c r="F70" s="0" t="n">
        <v>5190</v>
      </c>
      <c r="G70" s="0" t="n">
        <v>1997</v>
      </c>
      <c r="H70" s="0" t="n">
        <v>706</v>
      </c>
      <c r="I70" s="0" t="n">
        <v>247</v>
      </c>
      <c r="J70" s="0" t="n">
        <v>0</v>
      </c>
      <c r="K70" s="0" t="n">
        <v>0</v>
      </c>
      <c r="L70" s="0" t="n">
        <v>0</v>
      </c>
      <c r="M70" s="0" t="n">
        <v>0</v>
      </c>
      <c r="N70" s="0" t="n">
        <v>9340</v>
      </c>
      <c r="O70" s="0" t="n">
        <v>23749</v>
      </c>
      <c r="P70" s="0" t="n">
        <v>21587</v>
      </c>
    </row>
    <row r="71" customFormat="false" ht="12.75" hidden="false" customHeight="false" outlineLevel="0" collapsed="false">
      <c r="A71" s="0" t="s">
        <v>325</v>
      </c>
      <c r="B71" s="0" t="s">
        <v>326</v>
      </c>
      <c r="C71" s="0" t="s">
        <v>305</v>
      </c>
      <c r="D71" s="0" t="n">
        <v>0</v>
      </c>
      <c r="E71" s="0" t="n">
        <v>0</v>
      </c>
      <c r="F71" s="0" t="n">
        <v>0</v>
      </c>
      <c r="G71" s="0" t="n">
        <v>0</v>
      </c>
      <c r="H71" s="0" t="n">
        <v>0</v>
      </c>
      <c r="I71" s="0" t="n">
        <v>34</v>
      </c>
      <c r="J71" s="0" t="n">
        <v>0</v>
      </c>
      <c r="K71" s="0" t="n">
        <v>0</v>
      </c>
      <c r="L71" s="0" t="n">
        <v>0</v>
      </c>
      <c r="M71" s="0" t="n">
        <v>0</v>
      </c>
      <c r="N71" s="0" t="n">
        <v>0</v>
      </c>
      <c r="O71" s="0" t="n">
        <v>0</v>
      </c>
      <c r="P71" s="0" t="n">
        <v>18799</v>
      </c>
    </row>
    <row r="72" customFormat="false" ht="12.75" hidden="false" customHeight="false" outlineLevel="0" collapsed="false">
      <c r="A72" s="0" t="s">
        <v>325</v>
      </c>
      <c r="B72" s="0" t="s">
        <v>326</v>
      </c>
      <c r="C72" s="0" t="s">
        <v>331</v>
      </c>
      <c r="D72" s="0" t="n">
        <v>18315</v>
      </c>
      <c r="E72" s="0" t="n">
        <v>19040</v>
      </c>
      <c r="F72" s="0" t="n">
        <v>20572</v>
      </c>
      <c r="G72" s="0" t="n">
        <v>6024</v>
      </c>
      <c r="H72" s="0" t="n">
        <v>1140</v>
      </c>
      <c r="I72" s="0" t="n">
        <v>274</v>
      </c>
      <c r="J72" s="0" t="n">
        <v>0</v>
      </c>
      <c r="K72" s="0" t="n">
        <v>0</v>
      </c>
      <c r="L72" s="0" t="n">
        <v>157</v>
      </c>
      <c r="M72" s="0" t="n">
        <v>6855</v>
      </c>
      <c r="N72" s="0" t="n">
        <v>21238</v>
      </c>
      <c r="O72" s="0" t="n">
        <v>21506</v>
      </c>
      <c r="P72" s="0" t="n">
        <v>9401</v>
      </c>
    </row>
    <row r="73" customFormat="false" ht="12.75" hidden="false" customHeight="false" outlineLevel="0" collapsed="false">
      <c r="A73" s="0" t="s">
        <v>325</v>
      </c>
      <c r="B73" s="0" t="s">
        <v>326</v>
      </c>
      <c r="C73" s="0" t="s">
        <v>332</v>
      </c>
      <c r="D73" s="0" t="n">
        <v>6209</v>
      </c>
      <c r="E73" s="0" t="n">
        <v>6769</v>
      </c>
      <c r="F73" s="0" t="n">
        <v>8289</v>
      </c>
      <c r="G73" s="0" t="n">
        <v>6856</v>
      </c>
      <c r="H73" s="0" t="n">
        <v>5843</v>
      </c>
      <c r="I73" s="0" t="n">
        <v>6301</v>
      </c>
      <c r="J73" s="0" t="n">
        <v>3278</v>
      </c>
      <c r="K73" s="0" t="n">
        <v>4838</v>
      </c>
      <c r="L73" s="0" t="n">
        <v>9518</v>
      </c>
      <c r="M73" s="0" t="n">
        <v>11441</v>
      </c>
      <c r="N73" s="0" t="n">
        <v>11907</v>
      </c>
      <c r="O73" s="0" t="n">
        <v>7404</v>
      </c>
      <c r="P73" s="0" t="n">
        <v>8600</v>
      </c>
    </row>
    <row r="74" customFormat="false" ht="12.75" hidden="false" customHeight="false" outlineLevel="0" collapsed="false">
      <c r="A74" s="0" t="s">
        <v>325</v>
      </c>
      <c r="B74" s="0" t="s">
        <v>326</v>
      </c>
      <c r="C74" s="0" t="s">
        <v>333</v>
      </c>
      <c r="D74" s="0" t="n">
        <v>7900</v>
      </c>
      <c r="E74" s="0" t="n">
        <v>9792</v>
      </c>
      <c r="F74" s="0" t="n">
        <v>6287</v>
      </c>
      <c r="G74" s="0" t="n">
        <v>1560</v>
      </c>
      <c r="H74" s="0" t="n">
        <v>920</v>
      </c>
      <c r="I74" s="0" t="n">
        <v>1046</v>
      </c>
      <c r="J74" s="0" t="n">
        <v>1118</v>
      </c>
      <c r="K74" s="0" t="n">
        <v>958</v>
      </c>
      <c r="L74" s="0" t="n">
        <v>1720</v>
      </c>
      <c r="M74" s="0" t="n">
        <v>6963</v>
      </c>
      <c r="N74" s="0" t="n">
        <v>9312</v>
      </c>
      <c r="O74" s="0" t="n">
        <v>9943</v>
      </c>
      <c r="P74" s="0" t="n">
        <v>5965</v>
      </c>
    </row>
    <row r="75" customFormat="false" ht="12.75" hidden="false" customHeight="false" outlineLevel="0" collapsed="false">
      <c r="A75" s="0" t="s">
        <v>325</v>
      </c>
      <c r="B75" s="0" t="s">
        <v>326</v>
      </c>
      <c r="C75" s="0" t="s">
        <v>334</v>
      </c>
      <c r="D75" s="0" t="n">
        <v>2286</v>
      </c>
      <c r="E75" s="0" t="n">
        <v>10164</v>
      </c>
      <c r="F75" s="0" t="n">
        <v>22275</v>
      </c>
      <c r="G75" s="0" t="n">
        <v>6195</v>
      </c>
      <c r="H75" s="0" t="n">
        <v>3588</v>
      </c>
      <c r="I75" s="0" t="n">
        <v>4480</v>
      </c>
      <c r="J75" s="0" t="n">
        <v>2181</v>
      </c>
      <c r="K75" s="0" t="n">
        <v>4492</v>
      </c>
      <c r="L75" s="0" t="n">
        <v>3439</v>
      </c>
      <c r="M75" s="0" t="n">
        <v>3293</v>
      </c>
      <c r="N75" s="0" t="n">
        <v>4053</v>
      </c>
      <c r="O75" s="0" t="n">
        <v>5351</v>
      </c>
      <c r="P75" s="0" t="n">
        <v>4972</v>
      </c>
    </row>
    <row r="76" customFormat="false" ht="12.75" hidden="false" customHeight="false" outlineLevel="0" collapsed="false">
      <c r="A76" s="0" t="s">
        <v>325</v>
      </c>
      <c r="B76" s="0" t="s">
        <v>326</v>
      </c>
      <c r="C76" s="0" t="s">
        <v>335</v>
      </c>
      <c r="D76" s="0" t="n">
        <v>720</v>
      </c>
      <c r="E76" s="0" t="n">
        <v>1582</v>
      </c>
      <c r="F76" s="0" t="n">
        <v>2082</v>
      </c>
      <c r="G76" s="0" t="n">
        <v>1248</v>
      </c>
      <c r="H76" s="0" t="n">
        <v>1195</v>
      </c>
      <c r="I76" s="0" t="n">
        <v>2077</v>
      </c>
      <c r="J76" s="0" t="n">
        <v>74</v>
      </c>
      <c r="K76" s="0" t="n">
        <v>133</v>
      </c>
      <c r="L76" s="0" t="n">
        <v>605</v>
      </c>
      <c r="M76" s="0" t="n">
        <v>1945</v>
      </c>
      <c r="N76" s="0" t="n">
        <v>2522</v>
      </c>
      <c r="O76" s="0" t="n">
        <v>5386</v>
      </c>
      <c r="P76" s="0" t="n">
        <v>2282</v>
      </c>
    </row>
    <row r="77" customFormat="false" ht="12.75" hidden="false" customHeight="false" outlineLevel="0" collapsed="false">
      <c r="A77" s="0" t="s">
        <v>325</v>
      </c>
      <c r="B77" s="0" t="s">
        <v>326</v>
      </c>
      <c r="C77" s="0" t="s">
        <v>336</v>
      </c>
      <c r="D77" s="0" t="n">
        <v>0</v>
      </c>
      <c r="E77" s="0" t="n">
        <v>545</v>
      </c>
      <c r="F77" s="0" t="n">
        <v>2277</v>
      </c>
      <c r="G77" s="0" t="n">
        <v>18</v>
      </c>
      <c r="H77" s="0" t="n">
        <v>201</v>
      </c>
      <c r="I77" s="0" t="n">
        <v>483</v>
      </c>
      <c r="J77" s="0" t="n">
        <v>146</v>
      </c>
      <c r="K77" s="0" t="n">
        <v>0</v>
      </c>
      <c r="L77" s="0" t="n">
        <v>0</v>
      </c>
      <c r="M77" s="0" t="n">
        <v>0</v>
      </c>
      <c r="N77" s="0" t="n">
        <v>0</v>
      </c>
      <c r="O77" s="0" t="n">
        <v>607</v>
      </c>
      <c r="P77" s="0" t="n">
        <v>2029</v>
      </c>
    </row>
    <row r="78" customFormat="false" ht="12.75" hidden="false" customHeight="false" outlineLevel="0" collapsed="false">
      <c r="A78" s="0" t="s">
        <v>325</v>
      </c>
      <c r="B78" s="0" t="s">
        <v>326</v>
      </c>
      <c r="C78" s="0" t="s">
        <v>337</v>
      </c>
      <c r="D78" s="0" t="n">
        <v>960</v>
      </c>
      <c r="E78" s="0" t="n">
        <v>828</v>
      </c>
      <c r="F78" s="0" t="n">
        <v>616</v>
      </c>
      <c r="G78" s="0" t="n">
        <v>132</v>
      </c>
      <c r="H78" s="0" t="n">
        <v>231</v>
      </c>
      <c r="I78" s="0" t="n">
        <v>71</v>
      </c>
      <c r="J78" s="0" t="n">
        <v>66</v>
      </c>
      <c r="K78" s="0" t="n">
        <v>0</v>
      </c>
      <c r="L78" s="0" t="n">
        <v>0</v>
      </c>
      <c r="M78" s="0" t="n">
        <v>0</v>
      </c>
      <c r="N78" s="0" t="n">
        <v>695</v>
      </c>
      <c r="O78" s="0" t="n">
        <v>958</v>
      </c>
      <c r="P78" s="0" t="n">
        <v>1143</v>
      </c>
    </row>
    <row r="79" customFormat="false" ht="12.75" hidden="false" customHeight="false" outlineLevel="0" collapsed="false">
      <c r="A79" s="0" t="s">
        <v>325</v>
      </c>
      <c r="B79" s="0" t="s">
        <v>326</v>
      </c>
      <c r="C79" s="0" t="s">
        <v>338</v>
      </c>
      <c r="D79" s="0" t="n">
        <v>1725</v>
      </c>
      <c r="E79" s="0" t="n">
        <v>1732</v>
      </c>
      <c r="F79" s="0" t="n">
        <v>970</v>
      </c>
      <c r="G79" s="0" t="n">
        <v>557</v>
      </c>
      <c r="H79" s="0" t="n">
        <v>634</v>
      </c>
      <c r="I79" s="0" t="n">
        <v>795</v>
      </c>
      <c r="J79" s="0" t="n">
        <v>598</v>
      </c>
      <c r="K79" s="0" t="n">
        <v>1142</v>
      </c>
      <c r="L79" s="0" t="n">
        <v>1444</v>
      </c>
      <c r="M79" s="0" t="n">
        <v>1426</v>
      </c>
      <c r="N79" s="0" t="n">
        <v>2006</v>
      </c>
      <c r="O79" s="0" t="n">
        <v>1561</v>
      </c>
      <c r="P79" s="0" t="n">
        <v>1130</v>
      </c>
    </row>
    <row r="80" customFormat="false" ht="12.75" hidden="false" customHeight="false" outlineLevel="0" collapsed="false">
      <c r="A80" s="0" t="s">
        <v>325</v>
      </c>
      <c r="B80" s="0" t="s">
        <v>326</v>
      </c>
      <c r="C80" s="0" t="s">
        <v>339</v>
      </c>
      <c r="D80" s="0" t="n">
        <v>567</v>
      </c>
      <c r="E80" s="0" t="n">
        <v>1688</v>
      </c>
      <c r="F80" s="0" t="n">
        <v>1973</v>
      </c>
      <c r="G80" s="0" t="n">
        <v>1256</v>
      </c>
      <c r="H80" s="0" t="n">
        <v>1422</v>
      </c>
      <c r="I80" s="0" t="n">
        <v>1399</v>
      </c>
      <c r="J80" s="0" t="n">
        <v>417</v>
      </c>
      <c r="K80" s="0" t="n">
        <v>349</v>
      </c>
      <c r="L80" s="0" t="n">
        <v>498</v>
      </c>
      <c r="M80" s="0" t="n">
        <v>989</v>
      </c>
      <c r="N80" s="0" t="n">
        <v>801</v>
      </c>
      <c r="O80" s="0" t="n">
        <v>580</v>
      </c>
      <c r="P80" s="0" t="n">
        <v>1025</v>
      </c>
    </row>
    <row r="81" customFormat="false" ht="12.75" hidden="false" customHeight="false" outlineLevel="0" collapsed="false">
      <c r="A81" s="0" t="s">
        <v>325</v>
      </c>
      <c r="B81" s="0" t="s">
        <v>326</v>
      </c>
      <c r="C81" s="0" t="s">
        <v>340</v>
      </c>
      <c r="D81" s="0" t="n">
        <v>0</v>
      </c>
      <c r="E81" s="0" t="n">
        <v>0</v>
      </c>
      <c r="F81" s="0" t="n">
        <v>0</v>
      </c>
      <c r="G81" s="0" t="n">
        <v>0</v>
      </c>
      <c r="H81" s="0" t="n">
        <v>0</v>
      </c>
      <c r="I81" s="0" t="n">
        <v>0</v>
      </c>
      <c r="J81" s="0" t="n">
        <v>0</v>
      </c>
      <c r="K81" s="0" t="n">
        <v>0</v>
      </c>
      <c r="L81" s="0" t="n">
        <v>0</v>
      </c>
      <c r="M81" s="0" t="n">
        <v>0</v>
      </c>
      <c r="N81" s="0" t="n">
        <v>0</v>
      </c>
      <c r="O81" s="0" t="n">
        <v>0</v>
      </c>
      <c r="P81" s="0" t="n">
        <v>964</v>
      </c>
    </row>
    <row r="82" customFormat="false" ht="12.75" hidden="false" customHeight="false" outlineLevel="0" collapsed="false">
      <c r="A82" s="0" t="s">
        <v>325</v>
      </c>
      <c r="B82" s="0" t="s">
        <v>326</v>
      </c>
      <c r="C82" s="0" t="s">
        <v>341</v>
      </c>
      <c r="D82" s="0" t="n">
        <v>991</v>
      </c>
      <c r="E82" s="0" t="n">
        <v>296</v>
      </c>
      <c r="F82" s="0" t="n">
        <v>1032</v>
      </c>
      <c r="G82" s="0" t="n">
        <v>259</v>
      </c>
      <c r="H82" s="0" t="n">
        <v>472</v>
      </c>
      <c r="I82" s="0" t="n">
        <v>179</v>
      </c>
      <c r="J82" s="0" t="n">
        <v>55</v>
      </c>
      <c r="K82" s="0" t="n">
        <v>130</v>
      </c>
      <c r="L82" s="0" t="n">
        <v>253</v>
      </c>
      <c r="M82" s="0" t="n">
        <v>398</v>
      </c>
      <c r="N82" s="0" t="n">
        <v>88</v>
      </c>
      <c r="O82" s="0" t="n">
        <v>282</v>
      </c>
      <c r="P82" s="0" t="n">
        <v>900</v>
      </c>
    </row>
    <row r="83" customFormat="false" ht="12.75" hidden="false" customHeight="false" outlineLevel="0" collapsed="false">
      <c r="A83" s="0" t="s">
        <v>325</v>
      </c>
      <c r="B83" s="0" t="s">
        <v>326</v>
      </c>
      <c r="C83" s="0" t="s">
        <v>342</v>
      </c>
      <c r="D83" s="0" t="n">
        <v>1377</v>
      </c>
      <c r="E83" s="0" t="n">
        <v>587</v>
      </c>
      <c r="F83" s="0" t="n">
        <v>1519</v>
      </c>
      <c r="G83" s="0" t="n">
        <v>44</v>
      </c>
      <c r="H83" s="0" t="n">
        <v>374</v>
      </c>
      <c r="I83" s="0" t="n">
        <v>168</v>
      </c>
      <c r="J83" s="0" t="n">
        <v>49</v>
      </c>
      <c r="K83" s="0" t="n">
        <v>356</v>
      </c>
      <c r="L83" s="0" t="n">
        <v>770</v>
      </c>
      <c r="M83" s="0" t="n">
        <v>1008</v>
      </c>
      <c r="N83" s="0" t="n">
        <v>1260</v>
      </c>
      <c r="O83" s="0" t="n">
        <v>1021</v>
      </c>
      <c r="P83" s="0" t="n">
        <v>881</v>
      </c>
    </row>
    <row r="84" customFormat="false" ht="12.75" hidden="false" customHeight="false" outlineLevel="0" collapsed="false">
      <c r="A84" s="0" t="s">
        <v>325</v>
      </c>
      <c r="B84" s="0" t="s">
        <v>326</v>
      </c>
      <c r="C84" s="0" t="s">
        <v>343</v>
      </c>
      <c r="D84" s="0" t="n">
        <v>269</v>
      </c>
      <c r="E84" s="0" t="n">
        <v>659</v>
      </c>
      <c r="F84" s="0" t="n">
        <v>986</v>
      </c>
      <c r="G84" s="0" t="n">
        <v>143</v>
      </c>
      <c r="H84" s="0" t="n">
        <v>0</v>
      </c>
      <c r="I84" s="0" t="n">
        <v>0</v>
      </c>
      <c r="J84" s="0" t="n">
        <v>23</v>
      </c>
      <c r="K84" s="0" t="n">
        <v>25</v>
      </c>
      <c r="L84" s="0" t="n">
        <v>15</v>
      </c>
      <c r="M84" s="0" t="n">
        <v>0</v>
      </c>
      <c r="N84" s="0" t="n">
        <v>107</v>
      </c>
      <c r="O84" s="0" t="n">
        <v>1165</v>
      </c>
      <c r="P84" s="0" t="n">
        <v>793</v>
      </c>
    </row>
    <row r="85" customFormat="false" ht="12.75" hidden="false" customHeight="false" outlineLevel="0" collapsed="false">
      <c r="A85" s="0" t="s">
        <v>325</v>
      </c>
      <c r="B85" s="0" t="s">
        <v>326</v>
      </c>
      <c r="C85" s="0" t="s">
        <v>344</v>
      </c>
      <c r="D85" s="0" t="n">
        <v>786</v>
      </c>
      <c r="E85" s="0" t="n">
        <v>925</v>
      </c>
      <c r="F85" s="0" t="n">
        <v>834</v>
      </c>
      <c r="G85" s="0" t="n">
        <v>898</v>
      </c>
      <c r="H85" s="0" t="n">
        <v>836</v>
      </c>
      <c r="I85" s="0" t="n">
        <v>838</v>
      </c>
      <c r="J85" s="0" t="n">
        <v>734</v>
      </c>
      <c r="K85" s="0" t="n">
        <v>988</v>
      </c>
      <c r="L85" s="0" t="n">
        <v>693</v>
      </c>
      <c r="M85" s="0" t="n">
        <v>615</v>
      </c>
      <c r="N85" s="0" t="n">
        <v>779</v>
      </c>
      <c r="O85" s="0" t="n">
        <v>679</v>
      </c>
      <c r="P85" s="0" t="n">
        <v>759</v>
      </c>
    </row>
    <row r="86" customFormat="false" ht="12.75" hidden="false" customHeight="false" outlineLevel="0" collapsed="false">
      <c r="A86" s="0" t="s">
        <v>325</v>
      </c>
      <c r="B86" s="0" t="s">
        <v>326</v>
      </c>
      <c r="C86" s="0" t="s">
        <v>345</v>
      </c>
      <c r="D86" s="0" t="n">
        <v>0</v>
      </c>
      <c r="E86" s="0" t="n">
        <v>878</v>
      </c>
      <c r="F86" s="0" t="n">
        <v>1431</v>
      </c>
      <c r="G86" s="0" t="n">
        <v>187</v>
      </c>
      <c r="H86" s="0" t="n">
        <v>590</v>
      </c>
      <c r="I86" s="0" t="n">
        <v>386</v>
      </c>
      <c r="J86" s="0" t="n">
        <v>308</v>
      </c>
      <c r="K86" s="0" t="n">
        <v>295</v>
      </c>
      <c r="L86" s="0" t="n">
        <v>564</v>
      </c>
      <c r="M86" s="0" t="n">
        <v>644</v>
      </c>
      <c r="N86" s="0" t="n">
        <v>2936</v>
      </c>
      <c r="O86" s="0" t="n">
        <v>588</v>
      </c>
      <c r="P86" s="0" t="n">
        <v>595</v>
      </c>
    </row>
    <row r="87" customFormat="false" ht="12.75" hidden="false" customHeight="false" outlineLevel="0" collapsed="false">
      <c r="A87" s="0" t="s">
        <v>325</v>
      </c>
      <c r="B87" s="0" t="s">
        <v>326</v>
      </c>
      <c r="C87" s="0" t="s">
        <v>346</v>
      </c>
      <c r="D87" s="0" t="n">
        <v>3615</v>
      </c>
      <c r="E87" s="0" t="n">
        <v>4214</v>
      </c>
      <c r="F87" s="0" t="n">
        <v>2504</v>
      </c>
      <c r="G87" s="0" t="n">
        <v>2916</v>
      </c>
      <c r="H87" s="0" t="n">
        <v>3608</v>
      </c>
      <c r="I87" s="0" t="n">
        <v>3224</v>
      </c>
      <c r="J87" s="0" t="n">
        <v>1857</v>
      </c>
      <c r="K87" s="0" t="n">
        <v>1180</v>
      </c>
      <c r="L87" s="0" t="n">
        <v>1526</v>
      </c>
      <c r="M87" s="0" t="n">
        <v>1335</v>
      </c>
      <c r="N87" s="0" t="n">
        <v>1917</v>
      </c>
      <c r="O87" s="0" t="n">
        <v>993</v>
      </c>
      <c r="P87" s="0" t="n">
        <v>336</v>
      </c>
    </row>
    <row r="88" customFormat="false" ht="12.75" hidden="false" customHeight="false" outlineLevel="0" collapsed="false">
      <c r="A88" s="0" t="s">
        <v>325</v>
      </c>
      <c r="B88" s="0" t="s">
        <v>326</v>
      </c>
      <c r="C88" s="0" t="s">
        <v>347</v>
      </c>
      <c r="D88" s="0" t="n">
        <v>231</v>
      </c>
      <c r="E88" s="0" t="n">
        <v>421</v>
      </c>
      <c r="F88" s="0" t="n">
        <v>226</v>
      </c>
      <c r="G88" s="0" t="n">
        <v>0</v>
      </c>
      <c r="H88" s="0" t="n">
        <v>70</v>
      </c>
      <c r="I88" s="0" t="n">
        <v>30</v>
      </c>
      <c r="J88" s="0" t="n">
        <v>90</v>
      </c>
      <c r="K88" s="0" t="n">
        <v>143</v>
      </c>
      <c r="L88" s="0" t="n">
        <v>24</v>
      </c>
      <c r="M88" s="0" t="n">
        <v>56</v>
      </c>
      <c r="N88" s="0" t="n">
        <v>39</v>
      </c>
      <c r="O88" s="0" t="n">
        <v>0</v>
      </c>
      <c r="P88" s="0" t="n">
        <v>307</v>
      </c>
    </row>
    <row r="89" customFormat="false" ht="12.75" hidden="false" customHeight="false" outlineLevel="0" collapsed="false">
      <c r="A89" s="0" t="s">
        <v>325</v>
      </c>
      <c r="B89" s="0" t="s">
        <v>326</v>
      </c>
      <c r="C89" s="0" t="s">
        <v>348</v>
      </c>
      <c r="D89" s="0" t="n">
        <v>58</v>
      </c>
      <c r="E89" s="0" t="n">
        <v>137</v>
      </c>
      <c r="F89" s="0" t="n">
        <v>0</v>
      </c>
      <c r="G89" s="0" t="n">
        <v>15</v>
      </c>
      <c r="H89" s="0" t="n">
        <v>833</v>
      </c>
      <c r="I89" s="0" t="n">
        <v>611</v>
      </c>
      <c r="J89" s="0" t="n">
        <v>1075</v>
      </c>
      <c r="K89" s="0" t="n">
        <v>1243</v>
      </c>
      <c r="L89" s="0" t="n">
        <v>174</v>
      </c>
      <c r="M89" s="0" t="n">
        <v>306</v>
      </c>
      <c r="N89" s="0" t="n">
        <v>409</v>
      </c>
      <c r="O89" s="0" t="n">
        <v>188</v>
      </c>
      <c r="P89" s="0" t="n">
        <v>288</v>
      </c>
    </row>
    <row r="90" customFormat="false" ht="12.75" hidden="false" customHeight="false" outlineLevel="0" collapsed="false">
      <c r="A90" s="0" t="s">
        <v>325</v>
      </c>
      <c r="B90" s="0" t="s">
        <v>326</v>
      </c>
      <c r="C90" s="0" t="s">
        <v>349</v>
      </c>
      <c r="D90" s="0" t="n">
        <v>284</v>
      </c>
      <c r="E90" s="0" t="n">
        <v>235</v>
      </c>
      <c r="F90" s="0" t="n">
        <v>157</v>
      </c>
      <c r="G90" s="0" t="n">
        <v>0</v>
      </c>
      <c r="H90" s="0" t="n">
        <v>0</v>
      </c>
      <c r="I90" s="0" t="n">
        <v>0</v>
      </c>
      <c r="J90" s="0" t="n">
        <v>0</v>
      </c>
      <c r="K90" s="0" t="n">
        <v>0</v>
      </c>
      <c r="L90" s="0" t="n">
        <v>316</v>
      </c>
      <c r="M90" s="0" t="n">
        <v>28</v>
      </c>
      <c r="N90" s="0" t="n">
        <v>282</v>
      </c>
      <c r="O90" s="0" t="n">
        <v>407</v>
      </c>
      <c r="P90" s="0" t="n">
        <v>285</v>
      </c>
    </row>
    <row r="91" customFormat="false" ht="12.75" hidden="false" customHeight="false" outlineLevel="0" collapsed="false">
      <c r="A91" s="0" t="s">
        <v>325</v>
      </c>
      <c r="B91" s="0" t="s">
        <v>326</v>
      </c>
      <c r="C91" s="0" t="s">
        <v>350</v>
      </c>
      <c r="D91" s="0" t="n">
        <v>381</v>
      </c>
      <c r="E91" s="0" t="n">
        <v>195</v>
      </c>
      <c r="F91" s="0" t="n">
        <v>0</v>
      </c>
      <c r="G91" s="0" t="n">
        <v>0</v>
      </c>
      <c r="H91" s="0" t="n">
        <v>0</v>
      </c>
      <c r="I91" s="0" t="n">
        <v>88</v>
      </c>
      <c r="J91" s="0" t="n">
        <v>22</v>
      </c>
      <c r="K91" s="0" t="n">
        <v>76</v>
      </c>
      <c r="L91" s="0" t="n">
        <v>72</v>
      </c>
      <c r="M91" s="0" t="n">
        <v>43</v>
      </c>
      <c r="N91" s="0" t="n">
        <v>131</v>
      </c>
      <c r="O91" s="0" t="n">
        <v>361</v>
      </c>
      <c r="P91" s="0" t="n">
        <v>275</v>
      </c>
    </row>
    <row r="92" customFormat="false" ht="12.75" hidden="false" customHeight="false" outlineLevel="0" collapsed="false">
      <c r="A92" s="0" t="s">
        <v>325</v>
      </c>
      <c r="B92" s="0" t="s">
        <v>326</v>
      </c>
      <c r="C92" s="0" t="s">
        <v>351</v>
      </c>
      <c r="D92" s="0" t="n">
        <v>0</v>
      </c>
      <c r="E92" s="0" t="n">
        <v>131</v>
      </c>
      <c r="F92" s="0" t="n">
        <v>0</v>
      </c>
      <c r="G92" s="0" t="n">
        <v>0</v>
      </c>
      <c r="H92" s="0" t="n">
        <v>0</v>
      </c>
      <c r="I92" s="0" t="n">
        <v>0</v>
      </c>
      <c r="J92" s="0" t="n">
        <v>0</v>
      </c>
      <c r="K92" s="0" t="n">
        <v>154</v>
      </c>
      <c r="L92" s="0" t="n">
        <v>40</v>
      </c>
      <c r="M92" s="0" t="n">
        <v>0</v>
      </c>
      <c r="N92" s="0" t="n">
        <v>104</v>
      </c>
      <c r="O92" s="0" t="n">
        <v>54</v>
      </c>
      <c r="P92" s="0" t="n">
        <v>171</v>
      </c>
    </row>
    <row r="93" customFormat="false" ht="12.75" hidden="false" customHeight="false" outlineLevel="0" collapsed="false">
      <c r="A93" s="0" t="s">
        <v>325</v>
      </c>
      <c r="B93" s="0" t="s">
        <v>326</v>
      </c>
      <c r="C93" s="0" t="s">
        <v>352</v>
      </c>
      <c r="D93" s="0" t="n">
        <v>118</v>
      </c>
      <c r="E93" s="0" t="n">
        <v>53</v>
      </c>
      <c r="F93" s="0" t="n">
        <v>210</v>
      </c>
      <c r="G93" s="0" t="n">
        <v>0</v>
      </c>
      <c r="H93" s="0" t="n">
        <v>0</v>
      </c>
      <c r="I93" s="0" t="n">
        <v>1343</v>
      </c>
      <c r="J93" s="0" t="n">
        <v>82</v>
      </c>
      <c r="K93" s="0" t="n">
        <v>249</v>
      </c>
      <c r="L93" s="0" t="n">
        <v>0</v>
      </c>
      <c r="M93" s="0" t="n">
        <v>0</v>
      </c>
      <c r="N93" s="0" t="n">
        <v>43</v>
      </c>
      <c r="O93" s="0" t="n">
        <v>214</v>
      </c>
      <c r="P93" s="0" t="n">
        <v>153</v>
      </c>
    </row>
    <row r="94" customFormat="false" ht="12.75" hidden="false" customHeight="false" outlineLevel="0" collapsed="false">
      <c r="A94" s="0" t="s">
        <v>325</v>
      </c>
      <c r="B94" s="0" t="s">
        <v>326</v>
      </c>
      <c r="C94" s="0" t="s">
        <v>353</v>
      </c>
      <c r="D94" s="0" t="n">
        <v>0</v>
      </c>
      <c r="E94" s="0" t="n">
        <v>63</v>
      </c>
      <c r="F94" s="0" t="n">
        <v>0</v>
      </c>
      <c r="G94" s="0" t="n">
        <v>0</v>
      </c>
      <c r="H94" s="0" t="n">
        <v>0</v>
      </c>
      <c r="I94" s="0" t="n">
        <v>0</v>
      </c>
      <c r="J94" s="0" t="n">
        <v>0</v>
      </c>
      <c r="K94" s="0" t="n">
        <v>0</v>
      </c>
      <c r="L94" s="0" t="n">
        <v>0</v>
      </c>
      <c r="M94" s="0" t="n">
        <v>0</v>
      </c>
      <c r="N94" s="0" t="n">
        <v>0</v>
      </c>
      <c r="O94" s="0" t="n">
        <v>0</v>
      </c>
      <c r="P94" s="0" t="n">
        <v>58</v>
      </c>
    </row>
    <row r="95" customFormat="false" ht="12.75" hidden="false" customHeight="false" outlineLevel="0" collapsed="false">
      <c r="A95" s="0" t="s">
        <v>325</v>
      </c>
      <c r="B95" s="0" t="s">
        <v>326</v>
      </c>
      <c r="C95" s="0" t="s">
        <v>354</v>
      </c>
      <c r="D95" s="0" t="n">
        <v>21</v>
      </c>
      <c r="E95" s="0" t="n">
        <v>55</v>
      </c>
      <c r="F95" s="0" t="n">
        <v>68</v>
      </c>
      <c r="G95" s="0" t="n">
        <v>104</v>
      </c>
      <c r="H95" s="0" t="n">
        <v>0</v>
      </c>
      <c r="I95" s="0" t="n">
        <v>240</v>
      </c>
      <c r="J95" s="0" t="n">
        <v>194</v>
      </c>
      <c r="K95" s="0" t="n">
        <v>0</v>
      </c>
      <c r="L95" s="0" t="n">
        <v>0</v>
      </c>
      <c r="M95" s="0" t="n">
        <v>0</v>
      </c>
      <c r="N95" s="0" t="n">
        <v>0</v>
      </c>
      <c r="O95" s="0" t="n">
        <v>0</v>
      </c>
      <c r="P95" s="0" t="n">
        <v>56</v>
      </c>
    </row>
    <row r="96" customFormat="false" ht="12.75" hidden="false" customHeight="false" outlineLevel="0" collapsed="false">
      <c r="A96" s="0" t="s">
        <v>325</v>
      </c>
      <c r="B96" s="0" t="s">
        <v>326</v>
      </c>
      <c r="C96" s="0" t="s">
        <v>355</v>
      </c>
      <c r="D96" s="0" t="n">
        <v>123</v>
      </c>
      <c r="E96" s="0" t="n">
        <v>143</v>
      </c>
      <c r="F96" s="0" t="n">
        <v>500</v>
      </c>
      <c r="G96" s="0" t="n">
        <v>602</v>
      </c>
      <c r="H96" s="0" t="n">
        <v>441</v>
      </c>
      <c r="I96" s="0" t="n">
        <v>426</v>
      </c>
      <c r="J96" s="0" t="n">
        <v>43</v>
      </c>
      <c r="K96" s="0" t="n">
        <v>0</v>
      </c>
      <c r="L96" s="0" t="n">
        <v>126</v>
      </c>
      <c r="M96" s="0" t="n">
        <v>0</v>
      </c>
      <c r="N96" s="0" t="n">
        <v>12</v>
      </c>
      <c r="O96" s="0" t="n">
        <v>0</v>
      </c>
      <c r="P96" s="0" t="n">
        <v>12</v>
      </c>
    </row>
    <row r="97" customFormat="false" ht="12.75" hidden="false" customHeight="false" outlineLevel="0" collapsed="false">
      <c r="A97" s="0" t="s">
        <v>325</v>
      </c>
      <c r="B97" s="0" t="s">
        <v>326</v>
      </c>
      <c r="C97" s="0" t="s">
        <v>356</v>
      </c>
      <c r="D97" s="0" t="n">
        <v>0</v>
      </c>
      <c r="E97" s="0" t="n">
        <v>0</v>
      </c>
      <c r="F97" s="0" t="n">
        <v>0</v>
      </c>
      <c r="G97" s="0" t="n">
        <v>0</v>
      </c>
      <c r="H97" s="0" t="n">
        <v>0</v>
      </c>
      <c r="I97" s="0" t="n">
        <v>0</v>
      </c>
      <c r="J97" s="0" t="n">
        <v>0</v>
      </c>
      <c r="K97" s="0" t="n">
        <v>0</v>
      </c>
      <c r="L97" s="0" t="n">
        <v>0</v>
      </c>
      <c r="M97" s="0" t="n">
        <v>0</v>
      </c>
      <c r="N97" s="0" t="n">
        <v>0</v>
      </c>
      <c r="O97" s="0" t="n">
        <v>0</v>
      </c>
      <c r="P97" s="0" t="n">
        <v>6</v>
      </c>
    </row>
    <row r="98" customFormat="false" ht="12.75" hidden="false" customHeight="false" outlineLevel="0" collapsed="false">
      <c r="A98" s="0" t="s">
        <v>325</v>
      </c>
      <c r="B98" s="0" t="s">
        <v>326</v>
      </c>
      <c r="C98" s="0" t="s">
        <v>357</v>
      </c>
      <c r="D98" s="0" t="n">
        <v>0</v>
      </c>
      <c r="E98" s="0" t="n">
        <v>0</v>
      </c>
      <c r="F98" s="0" t="n">
        <v>0</v>
      </c>
      <c r="G98" s="0" t="n">
        <v>0</v>
      </c>
      <c r="H98" s="0" t="n">
        <v>0</v>
      </c>
      <c r="I98" s="0" t="n">
        <v>0</v>
      </c>
      <c r="J98" s="0" t="n">
        <v>0</v>
      </c>
      <c r="K98" s="0" t="n">
        <v>0</v>
      </c>
      <c r="L98" s="0" t="n">
        <v>0</v>
      </c>
      <c r="M98" s="0" t="n">
        <v>0</v>
      </c>
      <c r="N98" s="0" t="n">
        <v>0</v>
      </c>
      <c r="O98" s="0" t="n">
        <v>8942</v>
      </c>
      <c r="P98" s="0" t="n">
        <v>0</v>
      </c>
    </row>
    <row r="99" customFormat="false" ht="12.75" hidden="false" customHeight="false" outlineLevel="0" collapsed="false">
      <c r="A99" s="0" t="s">
        <v>325</v>
      </c>
      <c r="B99" s="0" t="s">
        <v>326</v>
      </c>
      <c r="C99" s="0" t="s">
        <v>358</v>
      </c>
      <c r="D99" s="0" t="n">
        <v>0</v>
      </c>
      <c r="E99" s="0" t="n">
        <v>0</v>
      </c>
      <c r="F99" s="0" t="n">
        <v>0</v>
      </c>
      <c r="G99" s="0" t="n">
        <v>0</v>
      </c>
      <c r="H99" s="0" t="n">
        <v>0</v>
      </c>
      <c r="I99" s="0" t="n">
        <v>0</v>
      </c>
      <c r="J99" s="0" t="n">
        <v>0</v>
      </c>
      <c r="K99" s="0" t="n">
        <v>0</v>
      </c>
      <c r="L99" s="0" t="n">
        <v>72</v>
      </c>
      <c r="M99" s="0" t="n">
        <v>0</v>
      </c>
      <c r="N99" s="0" t="n">
        <v>0</v>
      </c>
      <c r="O99" s="0" t="n">
        <v>0</v>
      </c>
      <c r="P99" s="0" t="n">
        <v>0</v>
      </c>
    </row>
    <row r="100" customFormat="false" ht="12.75" hidden="false" customHeight="false" outlineLevel="0" collapsed="false">
      <c r="A100" s="0" t="s">
        <v>325</v>
      </c>
      <c r="B100" s="0" t="s">
        <v>326</v>
      </c>
      <c r="C100" s="0" t="s">
        <v>359</v>
      </c>
      <c r="D100" s="0" t="n">
        <v>0</v>
      </c>
      <c r="E100" s="0" t="n">
        <v>0</v>
      </c>
      <c r="F100" s="0" t="n">
        <v>130</v>
      </c>
      <c r="G100" s="0" t="n">
        <v>0</v>
      </c>
      <c r="H100" s="0" t="n">
        <v>0</v>
      </c>
      <c r="I100" s="0" t="n">
        <v>0</v>
      </c>
      <c r="J100" s="0" t="n">
        <v>11</v>
      </c>
      <c r="K100" s="0" t="n">
        <v>0</v>
      </c>
      <c r="L100" s="0" t="n">
        <v>0</v>
      </c>
      <c r="M100" s="0" t="n">
        <v>0</v>
      </c>
      <c r="N100" s="0" t="n">
        <v>0</v>
      </c>
      <c r="O100" s="0" t="n">
        <v>0</v>
      </c>
      <c r="P100" s="0" t="n">
        <v>0</v>
      </c>
    </row>
    <row r="101" customFormat="false" ht="12.75" hidden="false" customHeight="false" outlineLevel="0" collapsed="false">
      <c r="A101" s="0" t="s">
        <v>325</v>
      </c>
      <c r="B101" s="0" t="s">
        <v>326</v>
      </c>
      <c r="C101" s="0" t="s">
        <v>360</v>
      </c>
      <c r="D101" s="0" t="n">
        <v>3</v>
      </c>
      <c r="E101" s="0" t="n">
        <v>94</v>
      </c>
      <c r="F101" s="0" t="n">
        <v>0</v>
      </c>
      <c r="G101" s="0" t="n">
        <v>0</v>
      </c>
      <c r="H101" s="0" t="n">
        <v>0</v>
      </c>
      <c r="I101" s="0" t="n">
        <v>0</v>
      </c>
      <c r="J101" s="0" t="n">
        <v>0</v>
      </c>
      <c r="K101" s="0" t="n">
        <v>0</v>
      </c>
      <c r="L101" s="0" t="n">
        <v>0</v>
      </c>
      <c r="M101" s="0" t="n">
        <v>0</v>
      </c>
      <c r="N101" s="0" t="n">
        <v>981</v>
      </c>
      <c r="O101" s="0" t="n">
        <v>0</v>
      </c>
      <c r="P101" s="0" t="n">
        <v>0</v>
      </c>
    </row>
    <row r="102" customFormat="false" ht="12.75" hidden="false" customHeight="false" outlineLevel="0" collapsed="false">
      <c r="A102" s="0" t="s">
        <v>325</v>
      </c>
      <c r="B102" s="0" t="s">
        <v>326</v>
      </c>
      <c r="C102" s="0" t="s">
        <v>361</v>
      </c>
      <c r="D102" s="0" t="n">
        <v>0</v>
      </c>
      <c r="E102" s="0" t="n">
        <v>0</v>
      </c>
      <c r="F102" s="0" t="n">
        <v>167</v>
      </c>
      <c r="G102" s="0" t="n">
        <v>0</v>
      </c>
      <c r="H102" s="0" t="n">
        <v>0</v>
      </c>
      <c r="I102" s="0" t="n">
        <v>0</v>
      </c>
      <c r="J102" s="0" t="n">
        <v>0</v>
      </c>
      <c r="K102" s="0" t="n">
        <v>0</v>
      </c>
      <c r="L102" s="0" t="n">
        <v>0</v>
      </c>
      <c r="M102" s="0" t="n">
        <v>0</v>
      </c>
      <c r="N102" s="0" t="n">
        <v>0</v>
      </c>
      <c r="O102" s="0" t="n">
        <v>0</v>
      </c>
      <c r="P102" s="0" t="n">
        <v>0</v>
      </c>
    </row>
    <row r="103" customFormat="false" ht="12.75" hidden="false" customHeight="false" outlineLevel="0" collapsed="false">
      <c r="A103" s="0" t="s">
        <v>325</v>
      </c>
      <c r="B103" s="0" t="s">
        <v>326</v>
      </c>
      <c r="C103" s="0" t="s">
        <v>362</v>
      </c>
      <c r="D103" s="0" t="n">
        <v>0</v>
      </c>
      <c r="E103" s="0" t="n">
        <v>0</v>
      </c>
      <c r="F103" s="0" t="n">
        <v>2880</v>
      </c>
      <c r="G103" s="0" t="n">
        <v>0</v>
      </c>
      <c r="H103" s="0" t="n">
        <v>0</v>
      </c>
      <c r="I103" s="0" t="n">
        <v>0</v>
      </c>
      <c r="J103" s="0" t="n">
        <v>0</v>
      </c>
      <c r="K103" s="0" t="n">
        <v>0</v>
      </c>
      <c r="L103" s="0" t="n">
        <v>0</v>
      </c>
      <c r="M103" s="0" t="n">
        <v>0</v>
      </c>
      <c r="N103" s="0" t="n">
        <v>0</v>
      </c>
      <c r="O103" s="0" t="n">
        <v>0</v>
      </c>
      <c r="P103" s="0" t="n">
        <v>0</v>
      </c>
    </row>
    <row r="104" customFormat="false" ht="12.75" hidden="false" customHeight="false" outlineLevel="0" collapsed="false">
      <c r="A104" s="0" t="s">
        <v>325</v>
      </c>
      <c r="B104" s="0" t="s">
        <v>326</v>
      </c>
      <c r="C104" s="0" t="s">
        <v>363</v>
      </c>
      <c r="D104" s="0" t="n">
        <v>0</v>
      </c>
      <c r="E104" s="0" t="n">
        <v>82</v>
      </c>
      <c r="F104" s="0" t="n">
        <v>0</v>
      </c>
      <c r="G104" s="0" t="n">
        <v>0</v>
      </c>
      <c r="H104" s="0" t="n">
        <v>0</v>
      </c>
      <c r="I104" s="0" t="n">
        <v>0</v>
      </c>
      <c r="J104" s="0" t="n">
        <v>2984</v>
      </c>
      <c r="K104" s="0" t="n">
        <v>0</v>
      </c>
      <c r="L104" s="0" t="n">
        <v>0</v>
      </c>
      <c r="M104" s="0" t="n">
        <v>0</v>
      </c>
      <c r="N104" s="0" t="n">
        <v>0</v>
      </c>
      <c r="O104" s="0" t="n">
        <v>0</v>
      </c>
      <c r="P104" s="0" t="n">
        <v>0</v>
      </c>
    </row>
    <row r="105" customFormat="false" ht="12.75" hidden="false" customHeight="false" outlineLevel="0" collapsed="false">
      <c r="A105" s="0" t="s">
        <v>325</v>
      </c>
      <c r="B105" s="0" t="s">
        <v>326</v>
      </c>
      <c r="C105" s="0" t="s">
        <v>364</v>
      </c>
      <c r="D105" s="0" t="n">
        <v>0</v>
      </c>
      <c r="E105" s="0" t="n">
        <v>0</v>
      </c>
      <c r="F105" s="0" t="n">
        <v>0</v>
      </c>
      <c r="G105" s="0" t="n">
        <v>0</v>
      </c>
      <c r="H105" s="0" t="n">
        <v>0</v>
      </c>
      <c r="I105" s="0" t="n">
        <v>46</v>
      </c>
      <c r="J105" s="0" t="n">
        <v>0</v>
      </c>
      <c r="K105" s="0" t="n">
        <v>0</v>
      </c>
      <c r="L105" s="0" t="n">
        <v>0</v>
      </c>
      <c r="M105" s="0" t="n">
        <v>0</v>
      </c>
      <c r="N105" s="0" t="n">
        <v>0</v>
      </c>
      <c r="O105" s="0" t="n">
        <v>0</v>
      </c>
      <c r="P105" s="0" t="n">
        <v>0</v>
      </c>
    </row>
    <row r="106" customFormat="false" ht="12.75" hidden="false" customHeight="false" outlineLevel="0" collapsed="false">
      <c r="A106" s="0" t="s">
        <v>325</v>
      </c>
      <c r="B106" s="0" t="s">
        <v>326</v>
      </c>
      <c r="C106" s="0" t="s">
        <v>365</v>
      </c>
      <c r="D106" s="0" t="n">
        <v>0</v>
      </c>
      <c r="E106" s="0" t="n">
        <v>0</v>
      </c>
      <c r="F106" s="0" t="n">
        <v>0</v>
      </c>
      <c r="G106" s="0" t="n">
        <v>0</v>
      </c>
      <c r="H106" s="0" t="n">
        <v>0</v>
      </c>
      <c r="I106" s="0" t="n">
        <v>0</v>
      </c>
      <c r="J106" s="0" t="n">
        <v>0</v>
      </c>
      <c r="K106" s="0" t="n">
        <v>0</v>
      </c>
      <c r="L106" s="0" t="n">
        <v>0</v>
      </c>
      <c r="M106" s="0" t="n">
        <v>0</v>
      </c>
      <c r="N106" s="0" t="n">
        <v>37</v>
      </c>
      <c r="O106" s="0" t="n">
        <v>0</v>
      </c>
      <c r="P106" s="0" t="n">
        <v>0</v>
      </c>
    </row>
    <row r="107" customFormat="false" ht="12.75" hidden="false" customHeight="false" outlineLevel="0" collapsed="false">
      <c r="A107" s="0" t="s">
        <v>325</v>
      </c>
      <c r="B107" s="0" t="s">
        <v>366</v>
      </c>
      <c r="C107" s="0" t="s">
        <v>132</v>
      </c>
      <c r="D107" s="0" t="n">
        <v>475955</v>
      </c>
      <c r="E107" s="0" t="n">
        <v>743296</v>
      </c>
      <c r="F107" s="0" t="n">
        <v>409565</v>
      </c>
      <c r="G107" s="0" t="n">
        <v>378573</v>
      </c>
      <c r="H107" s="0" t="n">
        <v>276013</v>
      </c>
      <c r="I107" s="0" t="n">
        <v>459089</v>
      </c>
      <c r="J107" s="0" t="n">
        <v>74724</v>
      </c>
      <c r="K107" s="0" t="n">
        <v>40731</v>
      </c>
      <c r="L107" s="0" t="n">
        <v>896819</v>
      </c>
      <c r="M107" s="0" t="n">
        <v>1148791</v>
      </c>
      <c r="N107" s="0" t="n">
        <v>615078</v>
      </c>
      <c r="O107" s="0" t="n">
        <v>652430</v>
      </c>
      <c r="P107" s="0" t="n">
        <v>577219</v>
      </c>
    </row>
    <row r="108" customFormat="false" ht="12.75" hidden="false" customHeight="false" outlineLevel="0" collapsed="false">
      <c r="A108" s="0" t="s">
        <v>325</v>
      </c>
      <c r="B108" s="0" t="s">
        <v>366</v>
      </c>
      <c r="C108" s="0" t="s">
        <v>296</v>
      </c>
      <c r="D108" s="0" t="n">
        <v>137442</v>
      </c>
      <c r="E108" s="0" t="n">
        <v>180496</v>
      </c>
      <c r="F108" s="0" t="n">
        <v>184810</v>
      </c>
      <c r="G108" s="0" t="n">
        <v>82213</v>
      </c>
      <c r="H108" s="0" t="n">
        <v>95442</v>
      </c>
      <c r="I108" s="0" t="n">
        <v>107799</v>
      </c>
      <c r="J108" s="0" t="n">
        <v>48068</v>
      </c>
      <c r="K108" s="0" t="n">
        <v>7045</v>
      </c>
      <c r="L108" s="0" t="n">
        <v>844066</v>
      </c>
      <c r="M108" s="118" t="n">
        <v>1002022</v>
      </c>
      <c r="N108" s="0" t="n">
        <v>339481</v>
      </c>
      <c r="O108" s="0" t="n">
        <v>306771</v>
      </c>
      <c r="P108" s="0" t="n">
        <v>225004</v>
      </c>
    </row>
    <row r="109" customFormat="false" ht="12.75" hidden="false" customHeight="false" outlineLevel="0" collapsed="false">
      <c r="A109" s="0" t="s">
        <v>325</v>
      </c>
      <c r="B109" s="0" t="s">
        <v>366</v>
      </c>
      <c r="C109" s="0" t="s">
        <v>297</v>
      </c>
      <c r="D109" s="0" t="n">
        <v>216741</v>
      </c>
      <c r="E109" s="0" t="n">
        <v>403371</v>
      </c>
      <c r="F109" s="0" t="n">
        <v>87881</v>
      </c>
      <c r="G109" s="0" t="n">
        <v>222868</v>
      </c>
      <c r="H109" s="0" t="n">
        <v>121608</v>
      </c>
      <c r="I109" s="0" t="n">
        <v>302640</v>
      </c>
      <c r="J109" s="0" t="n">
        <v>1579</v>
      </c>
      <c r="K109" s="0" t="n">
        <v>2256</v>
      </c>
      <c r="L109" s="0" t="n">
        <v>3640</v>
      </c>
      <c r="M109" s="0" t="n">
        <v>64354</v>
      </c>
      <c r="N109" s="0" t="n">
        <v>165346</v>
      </c>
      <c r="O109" s="0" t="n">
        <v>209655</v>
      </c>
      <c r="P109" s="0" t="n">
        <v>218579</v>
      </c>
    </row>
    <row r="110" customFormat="false" ht="12.75" hidden="false" customHeight="false" outlineLevel="0" collapsed="false">
      <c r="A110" s="0" t="s">
        <v>325</v>
      </c>
      <c r="B110" s="0" t="s">
        <v>366</v>
      </c>
      <c r="C110" s="0" t="s">
        <v>298</v>
      </c>
      <c r="D110" s="0" t="n">
        <v>45288</v>
      </c>
      <c r="E110" s="0" t="n">
        <v>73038</v>
      </c>
      <c r="F110" s="0" t="n">
        <v>71870</v>
      </c>
      <c r="G110" s="0" t="n">
        <v>42143</v>
      </c>
      <c r="H110" s="0" t="n">
        <v>32419</v>
      </c>
      <c r="I110" s="0" t="n">
        <v>26235</v>
      </c>
      <c r="J110" s="0" t="n">
        <v>10564</v>
      </c>
      <c r="K110" s="0" t="n">
        <v>11670</v>
      </c>
      <c r="L110" s="0" t="n">
        <v>11629</v>
      </c>
      <c r="M110" s="0" t="n">
        <v>16187</v>
      </c>
      <c r="N110" s="0" t="n">
        <v>21264</v>
      </c>
      <c r="O110" s="0" t="n">
        <v>43203</v>
      </c>
      <c r="P110" s="0" t="n">
        <v>34934</v>
      </c>
    </row>
    <row r="111" customFormat="false" ht="12.75" hidden="false" customHeight="false" outlineLevel="0" collapsed="false">
      <c r="A111" s="0" t="s">
        <v>325</v>
      </c>
      <c r="B111" s="0" t="s">
        <v>366</v>
      </c>
      <c r="C111" s="0" t="s">
        <v>329</v>
      </c>
      <c r="D111" s="0" t="n">
        <v>0</v>
      </c>
      <c r="E111" s="0" t="n">
        <v>0</v>
      </c>
      <c r="F111" s="0" t="n">
        <v>0</v>
      </c>
      <c r="G111" s="0" t="n">
        <v>0</v>
      </c>
      <c r="H111" s="0" t="n">
        <v>0</v>
      </c>
      <c r="I111" s="0" t="n">
        <v>0</v>
      </c>
      <c r="J111" s="0" t="n">
        <v>0</v>
      </c>
      <c r="K111" s="0" t="n">
        <v>0</v>
      </c>
      <c r="L111" s="0" t="n">
        <v>0</v>
      </c>
      <c r="M111" s="0" t="n">
        <v>0</v>
      </c>
      <c r="N111" s="0" t="n">
        <v>0</v>
      </c>
      <c r="O111" s="0" t="n">
        <v>0</v>
      </c>
      <c r="P111" s="0" t="n">
        <v>20000</v>
      </c>
    </row>
    <row r="112" customFormat="false" ht="12.75" hidden="false" customHeight="false" outlineLevel="0" collapsed="false">
      <c r="A112" s="0" t="s">
        <v>325</v>
      </c>
      <c r="B112" s="0" t="s">
        <v>366</v>
      </c>
      <c r="C112" s="0" t="s">
        <v>299</v>
      </c>
      <c r="D112" s="0" t="n">
        <v>22203</v>
      </c>
      <c r="E112" s="0" t="n">
        <v>26599</v>
      </c>
      <c r="F112" s="0" t="n">
        <v>17307</v>
      </c>
      <c r="G112" s="0" t="n">
        <v>10778</v>
      </c>
      <c r="H112" s="0" t="n">
        <v>9367</v>
      </c>
      <c r="I112" s="0" t="n">
        <v>7084</v>
      </c>
      <c r="J112" s="0" t="n">
        <v>5624</v>
      </c>
      <c r="K112" s="0" t="n">
        <v>9509</v>
      </c>
      <c r="L112" s="0" t="n">
        <v>21900</v>
      </c>
      <c r="M112" s="0" t="n">
        <v>38177</v>
      </c>
      <c r="N112" s="0" t="n">
        <v>38710</v>
      </c>
      <c r="O112" s="0" t="n">
        <v>24893</v>
      </c>
      <c r="P112" s="0" t="n">
        <v>18555</v>
      </c>
    </row>
    <row r="113" customFormat="false" ht="12.75" hidden="false" customHeight="false" outlineLevel="0" collapsed="false">
      <c r="A113" s="0" t="s">
        <v>325</v>
      </c>
      <c r="B113" s="0" t="s">
        <v>366</v>
      </c>
      <c r="C113" s="0" t="s">
        <v>301</v>
      </c>
      <c r="D113" s="0" t="n">
        <v>9216</v>
      </c>
      <c r="E113" s="0" t="n">
        <v>11147</v>
      </c>
      <c r="F113" s="0" t="n">
        <v>8343</v>
      </c>
      <c r="G113" s="0" t="n">
        <v>2585</v>
      </c>
      <c r="H113" s="0" t="n">
        <v>1753</v>
      </c>
      <c r="I113" s="0" t="n">
        <v>2810</v>
      </c>
      <c r="J113" s="0" t="n">
        <v>577</v>
      </c>
      <c r="K113" s="0" t="n">
        <v>436</v>
      </c>
      <c r="L113" s="0" t="n">
        <v>2080</v>
      </c>
      <c r="M113" s="0" t="n">
        <v>7314</v>
      </c>
      <c r="N113" s="0" t="n">
        <v>18536</v>
      </c>
      <c r="O113" s="0" t="n">
        <v>22455</v>
      </c>
      <c r="P113" s="0" t="n">
        <v>15027</v>
      </c>
    </row>
    <row r="114" customFormat="false" ht="12.75" hidden="false" customHeight="false" outlineLevel="0" collapsed="false">
      <c r="A114" s="0" t="s">
        <v>325</v>
      </c>
      <c r="B114" s="0" t="s">
        <v>366</v>
      </c>
      <c r="C114" s="0" t="s">
        <v>300</v>
      </c>
      <c r="D114" s="0" t="n">
        <v>16403</v>
      </c>
      <c r="E114" s="0" t="n">
        <v>17369</v>
      </c>
      <c r="F114" s="0" t="n">
        <v>11422</v>
      </c>
      <c r="G114" s="0" t="n">
        <v>6058</v>
      </c>
      <c r="H114" s="0" t="n">
        <v>6792</v>
      </c>
      <c r="I114" s="0" t="n">
        <v>4277</v>
      </c>
      <c r="J114" s="0" t="n">
        <v>2802</v>
      </c>
      <c r="K114" s="0" t="n">
        <v>3168</v>
      </c>
      <c r="L114" s="0" t="n">
        <v>4582</v>
      </c>
      <c r="M114" s="0" t="n">
        <v>7020</v>
      </c>
      <c r="N114" s="0" t="n">
        <v>9093</v>
      </c>
      <c r="O114" s="0" t="n">
        <v>10353</v>
      </c>
      <c r="P114" s="0" t="n">
        <v>12912</v>
      </c>
    </row>
    <row r="115" customFormat="false" ht="12.75" hidden="false" customHeight="false" outlineLevel="0" collapsed="false">
      <c r="A115" s="0" t="s">
        <v>325</v>
      </c>
      <c r="B115" s="0" t="s">
        <v>366</v>
      </c>
      <c r="C115" s="0" t="s">
        <v>327</v>
      </c>
      <c r="D115" s="0" t="n">
        <v>5649</v>
      </c>
      <c r="E115" s="0" t="n">
        <v>3888</v>
      </c>
      <c r="F115" s="0" t="n">
        <v>2647</v>
      </c>
      <c r="G115" s="0" t="n">
        <v>3100</v>
      </c>
      <c r="H115" s="0" t="n">
        <v>1748</v>
      </c>
      <c r="I115" s="0" t="n">
        <v>1117</v>
      </c>
      <c r="J115" s="0" t="n">
        <v>963</v>
      </c>
      <c r="K115" s="0" t="n">
        <v>1869</v>
      </c>
      <c r="L115" s="0" t="n">
        <v>2806</v>
      </c>
      <c r="M115" s="0" t="n">
        <v>5114</v>
      </c>
      <c r="N115" s="0" t="n">
        <v>5413</v>
      </c>
      <c r="O115" s="0" t="n">
        <v>12831</v>
      </c>
      <c r="P115" s="0" t="n">
        <v>9630</v>
      </c>
    </row>
    <row r="116" customFormat="false" ht="12.75" hidden="false" customHeight="false" outlineLevel="0" collapsed="false">
      <c r="A116" s="0" t="s">
        <v>325</v>
      </c>
      <c r="B116" s="0" t="s">
        <v>366</v>
      </c>
      <c r="C116" s="0" t="s">
        <v>328</v>
      </c>
      <c r="D116" s="0" t="n">
        <v>5576</v>
      </c>
      <c r="E116" s="0" t="n">
        <v>7539</v>
      </c>
      <c r="F116" s="0" t="n">
        <v>6837</v>
      </c>
      <c r="G116" s="0" t="n">
        <v>1186</v>
      </c>
      <c r="H116" s="0" t="n">
        <v>632</v>
      </c>
      <c r="I116" s="0" t="n">
        <v>546</v>
      </c>
      <c r="J116" s="0" t="n">
        <v>467</v>
      </c>
      <c r="K116" s="0" t="n">
        <v>295</v>
      </c>
      <c r="L116" s="0" t="n">
        <v>453</v>
      </c>
      <c r="M116" s="0" t="n">
        <v>523</v>
      </c>
      <c r="N116" s="0" t="n">
        <v>2266</v>
      </c>
      <c r="O116" s="0" t="n">
        <v>5717</v>
      </c>
      <c r="P116" s="0" t="n">
        <v>5075</v>
      </c>
    </row>
    <row r="117" customFormat="false" ht="12.75" hidden="false" customHeight="false" outlineLevel="0" collapsed="false">
      <c r="A117" s="0" t="s">
        <v>325</v>
      </c>
      <c r="B117" s="0" t="s">
        <v>366</v>
      </c>
      <c r="C117" s="0" t="s">
        <v>305</v>
      </c>
      <c r="D117" s="0" t="n">
        <v>0</v>
      </c>
      <c r="E117" s="0" t="n">
        <v>0</v>
      </c>
      <c r="F117" s="0" t="n">
        <v>0</v>
      </c>
      <c r="G117" s="0" t="n">
        <v>0</v>
      </c>
      <c r="H117" s="0" t="n">
        <v>0</v>
      </c>
      <c r="I117" s="0" t="n">
        <v>11</v>
      </c>
      <c r="J117" s="0" t="n">
        <v>0</v>
      </c>
      <c r="K117" s="0" t="n">
        <v>0</v>
      </c>
      <c r="L117" s="0" t="n">
        <v>0</v>
      </c>
      <c r="M117" s="0" t="n">
        <v>0</v>
      </c>
      <c r="N117" s="0" t="n">
        <v>0</v>
      </c>
      <c r="O117" s="0" t="n">
        <v>0</v>
      </c>
      <c r="P117" s="0" t="n">
        <v>5005</v>
      </c>
    </row>
    <row r="118" customFormat="false" ht="12.75" hidden="false" customHeight="false" outlineLevel="0" collapsed="false">
      <c r="A118" s="0" t="s">
        <v>325</v>
      </c>
      <c r="B118" s="0" t="s">
        <v>366</v>
      </c>
      <c r="C118" s="0" t="s">
        <v>330</v>
      </c>
      <c r="D118" s="0" t="n">
        <v>6443</v>
      </c>
      <c r="E118" s="0" t="n">
        <v>6136</v>
      </c>
      <c r="F118" s="0" t="n">
        <v>759</v>
      </c>
      <c r="G118" s="0" t="n">
        <v>412</v>
      </c>
      <c r="H118" s="0" t="n">
        <v>135</v>
      </c>
      <c r="I118" s="0" t="n">
        <v>45</v>
      </c>
      <c r="J118" s="0" t="n">
        <v>0</v>
      </c>
      <c r="K118" s="0" t="n">
        <v>0</v>
      </c>
      <c r="L118" s="0" t="n">
        <v>0</v>
      </c>
      <c r="M118" s="0" t="n">
        <v>0</v>
      </c>
      <c r="N118" s="0" t="n">
        <v>1765</v>
      </c>
      <c r="O118" s="0" t="n">
        <v>3987</v>
      </c>
      <c r="P118" s="0" t="n">
        <v>3167</v>
      </c>
    </row>
    <row r="119" customFormat="false" ht="12.75" hidden="false" customHeight="false" outlineLevel="0" collapsed="false">
      <c r="A119" s="0" t="s">
        <v>325</v>
      </c>
      <c r="B119" s="0" t="s">
        <v>366</v>
      </c>
      <c r="C119" s="0" t="s">
        <v>331</v>
      </c>
      <c r="D119" s="0" t="n">
        <v>4170</v>
      </c>
      <c r="E119" s="0" t="n">
        <v>3863</v>
      </c>
      <c r="F119" s="0" t="n">
        <v>4971</v>
      </c>
      <c r="G119" s="0" t="n">
        <v>1308</v>
      </c>
      <c r="H119" s="0" t="n">
        <v>189</v>
      </c>
      <c r="I119" s="0" t="n">
        <v>72</v>
      </c>
      <c r="J119" s="0" t="n">
        <v>0</v>
      </c>
      <c r="K119" s="0" t="n">
        <v>0</v>
      </c>
      <c r="L119" s="0" t="n">
        <v>36</v>
      </c>
      <c r="M119" s="0" t="n">
        <v>1127</v>
      </c>
      <c r="N119" s="0" t="n">
        <v>4437</v>
      </c>
      <c r="O119" s="0" t="n">
        <v>4521</v>
      </c>
      <c r="P119" s="0" t="n">
        <v>2079</v>
      </c>
    </row>
    <row r="120" customFormat="false" ht="12.75" hidden="false" customHeight="false" outlineLevel="0" collapsed="false">
      <c r="A120" s="0" t="s">
        <v>325</v>
      </c>
      <c r="B120" s="0" t="s">
        <v>366</v>
      </c>
      <c r="C120" s="0" t="s">
        <v>332</v>
      </c>
      <c r="D120" s="0" t="n">
        <v>1482</v>
      </c>
      <c r="E120" s="0" t="n">
        <v>1738</v>
      </c>
      <c r="F120" s="0" t="n">
        <v>2035</v>
      </c>
      <c r="G120" s="0" t="n">
        <v>1975</v>
      </c>
      <c r="H120" s="0" t="n">
        <v>1724</v>
      </c>
      <c r="I120" s="0" t="n">
        <v>1783</v>
      </c>
      <c r="J120" s="0" t="n">
        <v>922</v>
      </c>
      <c r="K120" s="0" t="n">
        <v>1377</v>
      </c>
      <c r="L120" s="0" t="n">
        <v>2389</v>
      </c>
      <c r="M120" s="0" t="n">
        <v>2634</v>
      </c>
      <c r="N120" s="0" t="n">
        <v>2725</v>
      </c>
      <c r="O120" s="0" t="n">
        <v>1639</v>
      </c>
      <c r="P120" s="0" t="n">
        <v>1912</v>
      </c>
    </row>
    <row r="121" customFormat="false" ht="12.75" hidden="false" customHeight="false" outlineLevel="0" collapsed="false">
      <c r="A121" s="0" t="s">
        <v>325</v>
      </c>
      <c r="B121" s="0" t="s">
        <v>366</v>
      </c>
      <c r="C121" s="0" t="s">
        <v>333</v>
      </c>
      <c r="D121" s="0" t="n">
        <v>1620</v>
      </c>
      <c r="E121" s="0" t="n">
        <v>1846</v>
      </c>
      <c r="F121" s="0" t="n">
        <v>1173</v>
      </c>
      <c r="G121" s="0" t="n">
        <v>292</v>
      </c>
      <c r="H121" s="0" t="n">
        <v>224</v>
      </c>
      <c r="I121" s="0" t="n">
        <v>255</v>
      </c>
      <c r="J121" s="0" t="n">
        <v>255</v>
      </c>
      <c r="K121" s="0" t="n">
        <v>238</v>
      </c>
      <c r="L121" s="0" t="n">
        <v>420</v>
      </c>
      <c r="M121" s="0" t="n">
        <v>1362</v>
      </c>
      <c r="N121" s="0" t="n">
        <v>1618</v>
      </c>
      <c r="O121" s="0" t="n">
        <v>1526</v>
      </c>
      <c r="P121" s="0" t="n">
        <v>1147</v>
      </c>
    </row>
    <row r="122" customFormat="false" ht="12.75" hidden="false" customHeight="false" outlineLevel="0" collapsed="false">
      <c r="A122" s="0" t="s">
        <v>325</v>
      </c>
      <c r="B122" s="0" t="s">
        <v>366</v>
      </c>
      <c r="C122" s="0" t="s">
        <v>334</v>
      </c>
      <c r="D122" s="0" t="n">
        <v>577</v>
      </c>
      <c r="E122" s="0" t="n">
        <v>2407</v>
      </c>
      <c r="F122" s="0" t="n">
        <v>3919</v>
      </c>
      <c r="G122" s="0" t="n">
        <v>1514</v>
      </c>
      <c r="H122" s="0" t="n">
        <v>1107</v>
      </c>
      <c r="I122" s="0" t="n">
        <v>1356</v>
      </c>
      <c r="J122" s="0" t="n">
        <v>670</v>
      </c>
      <c r="K122" s="0" t="n">
        <v>956</v>
      </c>
      <c r="L122" s="0" t="n">
        <v>885</v>
      </c>
      <c r="M122" s="0" t="n">
        <v>812</v>
      </c>
      <c r="N122" s="0" t="n">
        <v>723</v>
      </c>
      <c r="O122" s="0" t="n">
        <v>1024</v>
      </c>
      <c r="P122" s="0" t="n">
        <v>1074</v>
      </c>
    </row>
    <row r="123" customFormat="false" ht="12.75" hidden="false" customHeight="false" outlineLevel="0" collapsed="false">
      <c r="A123" s="0" t="s">
        <v>325</v>
      </c>
      <c r="B123" s="0" t="s">
        <v>366</v>
      </c>
      <c r="C123" s="0" t="s">
        <v>335</v>
      </c>
      <c r="D123" s="0" t="n">
        <v>180</v>
      </c>
      <c r="E123" s="0" t="n">
        <v>355</v>
      </c>
      <c r="F123" s="0" t="n">
        <v>446</v>
      </c>
      <c r="G123" s="0" t="n">
        <v>267</v>
      </c>
      <c r="H123" s="0" t="n">
        <v>252</v>
      </c>
      <c r="I123" s="0" t="n">
        <v>441</v>
      </c>
      <c r="J123" s="0" t="n">
        <v>20</v>
      </c>
      <c r="K123" s="0" t="n">
        <v>35</v>
      </c>
      <c r="L123" s="0" t="n">
        <v>119</v>
      </c>
      <c r="M123" s="0" t="n">
        <v>368</v>
      </c>
      <c r="N123" s="0" t="n">
        <v>502</v>
      </c>
      <c r="O123" s="0" t="n">
        <v>1060</v>
      </c>
      <c r="P123" s="0" t="n">
        <v>528</v>
      </c>
    </row>
    <row r="124" customFormat="false" ht="12.75" hidden="false" customHeight="false" outlineLevel="0" collapsed="false">
      <c r="A124" s="0" t="s">
        <v>325</v>
      </c>
      <c r="B124" s="0" t="s">
        <v>366</v>
      </c>
      <c r="C124" s="0" t="s">
        <v>336</v>
      </c>
      <c r="D124" s="0" t="n">
        <v>0</v>
      </c>
      <c r="E124" s="0" t="n">
        <v>70</v>
      </c>
      <c r="F124" s="0" t="n">
        <v>451</v>
      </c>
      <c r="G124" s="0" t="n">
        <v>6</v>
      </c>
      <c r="H124" s="0" t="n">
        <v>60</v>
      </c>
      <c r="I124" s="0" t="n">
        <v>70</v>
      </c>
      <c r="J124" s="0" t="n">
        <v>19</v>
      </c>
      <c r="K124" s="0" t="n">
        <v>0</v>
      </c>
      <c r="L124" s="0" t="n">
        <v>0</v>
      </c>
      <c r="M124" s="0" t="n">
        <v>0</v>
      </c>
      <c r="N124" s="0" t="n">
        <v>0</v>
      </c>
      <c r="O124" s="0" t="n">
        <v>117</v>
      </c>
      <c r="P124" s="0" t="n">
        <v>382</v>
      </c>
    </row>
    <row r="125" customFormat="false" ht="12.75" hidden="false" customHeight="false" outlineLevel="0" collapsed="false">
      <c r="A125" s="0" t="s">
        <v>325</v>
      </c>
      <c r="B125" s="0" t="s">
        <v>366</v>
      </c>
      <c r="C125" s="0" t="s">
        <v>338</v>
      </c>
      <c r="D125" s="0" t="n">
        <v>493</v>
      </c>
      <c r="E125" s="0" t="n">
        <v>497</v>
      </c>
      <c r="F125" s="0" t="n">
        <v>284</v>
      </c>
      <c r="G125" s="0" t="n">
        <v>221</v>
      </c>
      <c r="H125" s="0" t="n">
        <v>250</v>
      </c>
      <c r="I125" s="0" t="n">
        <v>308</v>
      </c>
      <c r="J125" s="0" t="n">
        <v>217</v>
      </c>
      <c r="K125" s="0" t="n">
        <v>386</v>
      </c>
      <c r="L125" s="0" t="n">
        <v>488</v>
      </c>
      <c r="M125" s="0" t="n">
        <v>468</v>
      </c>
      <c r="N125" s="0" t="n">
        <v>652</v>
      </c>
      <c r="O125" s="0" t="n">
        <v>493</v>
      </c>
      <c r="P125" s="0" t="n">
        <v>366</v>
      </c>
    </row>
    <row r="126" customFormat="false" ht="12.75" hidden="false" customHeight="false" outlineLevel="0" collapsed="false">
      <c r="A126" s="0" t="s">
        <v>325</v>
      </c>
      <c r="B126" s="0" t="s">
        <v>366</v>
      </c>
      <c r="C126" s="0" t="s">
        <v>339</v>
      </c>
      <c r="D126" s="0" t="n">
        <v>137</v>
      </c>
      <c r="E126" s="0" t="n">
        <v>426</v>
      </c>
      <c r="F126" s="0" t="n">
        <v>457</v>
      </c>
      <c r="G126" s="0" t="n">
        <v>315</v>
      </c>
      <c r="H126" s="0" t="n">
        <v>374</v>
      </c>
      <c r="I126" s="0" t="n">
        <v>390</v>
      </c>
      <c r="J126" s="0" t="n">
        <v>156</v>
      </c>
      <c r="K126" s="0" t="n">
        <v>113</v>
      </c>
      <c r="L126" s="0" t="n">
        <v>126</v>
      </c>
      <c r="M126" s="0" t="n">
        <v>221</v>
      </c>
      <c r="N126" s="0" t="n">
        <v>201</v>
      </c>
      <c r="O126" s="0" t="n">
        <v>149</v>
      </c>
      <c r="P126" s="0" t="n">
        <v>245</v>
      </c>
    </row>
    <row r="127" customFormat="false" ht="12.75" hidden="false" customHeight="false" outlineLevel="0" collapsed="false">
      <c r="A127" s="0" t="s">
        <v>325</v>
      </c>
      <c r="B127" s="0" t="s">
        <v>366</v>
      </c>
      <c r="C127" s="0" t="s">
        <v>337</v>
      </c>
      <c r="D127" s="0" t="n">
        <v>206</v>
      </c>
      <c r="E127" s="0" t="n">
        <v>179</v>
      </c>
      <c r="F127" s="0" t="n">
        <v>143</v>
      </c>
      <c r="G127" s="0" t="n">
        <v>28</v>
      </c>
      <c r="H127" s="0" t="n">
        <v>52</v>
      </c>
      <c r="I127" s="0" t="n">
        <v>18</v>
      </c>
      <c r="J127" s="0" t="n">
        <v>16</v>
      </c>
      <c r="K127" s="0" t="n">
        <v>0</v>
      </c>
      <c r="L127" s="0" t="n">
        <v>0</v>
      </c>
      <c r="M127" s="0" t="n">
        <v>0</v>
      </c>
      <c r="N127" s="0" t="n">
        <v>137</v>
      </c>
      <c r="O127" s="0" t="n">
        <v>208</v>
      </c>
      <c r="P127" s="0" t="n">
        <v>230</v>
      </c>
    </row>
    <row r="128" customFormat="false" ht="12.75" hidden="false" customHeight="false" outlineLevel="0" collapsed="false">
      <c r="A128" s="0" t="s">
        <v>325</v>
      </c>
      <c r="B128" s="0" t="s">
        <v>366</v>
      </c>
      <c r="C128" s="0" t="s">
        <v>341</v>
      </c>
      <c r="D128" s="0" t="n">
        <v>229</v>
      </c>
      <c r="E128" s="0" t="n">
        <v>79</v>
      </c>
      <c r="F128" s="0" t="n">
        <v>251</v>
      </c>
      <c r="G128" s="0" t="n">
        <v>47</v>
      </c>
      <c r="H128" s="0" t="n">
        <v>68</v>
      </c>
      <c r="I128" s="0" t="n">
        <v>30</v>
      </c>
      <c r="J128" s="0" t="n">
        <v>14</v>
      </c>
      <c r="K128" s="0" t="n">
        <v>30</v>
      </c>
      <c r="L128" s="0" t="n">
        <v>58</v>
      </c>
      <c r="M128" s="0" t="n">
        <v>63</v>
      </c>
      <c r="N128" s="0" t="n">
        <v>26</v>
      </c>
      <c r="O128" s="0" t="n">
        <v>67</v>
      </c>
      <c r="P128" s="0" t="n">
        <v>230</v>
      </c>
    </row>
    <row r="129" customFormat="false" ht="12.75" hidden="false" customHeight="false" outlineLevel="0" collapsed="false">
      <c r="A129" s="0" t="s">
        <v>325</v>
      </c>
      <c r="B129" s="0" t="s">
        <v>366</v>
      </c>
      <c r="C129" s="0" t="s">
        <v>342</v>
      </c>
      <c r="D129" s="0" t="n">
        <v>370</v>
      </c>
      <c r="E129" s="0" t="n">
        <v>155</v>
      </c>
      <c r="F129" s="0" t="n">
        <v>400</v>
      </c>
      <c r="G129" s="0" t="n">
        <v>15</v>
      </c>
      <c r="H129" s="0" t="n">
        <v>110</v>
      </c>
      <c r="I129" s="0" t="n">
        <v>50</v>
      </c>
      <c r="J129" s="0" t="n">
        <v>15</v>
      </c>
      <c r="K129" s="0" t="n">
        <v>100</v>
      </c>
      <c r="L129" s="0" t="n">
        <v>215</v>
      </c>
      <c r="M129" s="0" t="n">
        <v>280</v>
      </c>
      <c r="N129" s="0" t="n">
        <v>350</v>
      </c>
      <c r="O129" s="0" t="n">
        <v>270</v>
      </c>
      <c r="P129" s="0" t="n">
        <v>225</v>
      </c>
    </row>
    <row r="130" customFormat="false" ht="12.75" hidden="false" customHeight="false" outlineLevel="0" collapsed="false">
      <c r="A130" s="0" t="s">
        <v>325</v>
      </c>
      <c r="B130" s="0" t="s">
        <v>366</v>
      </c>
      <c r="C130" s="0" t="s">
        <v>344</v>
      </c>
      <c r="D130" s="0" t="n">
        <v>217</v>
      </c>
      <c r="E130" s="0" t="n">
        <v>242</v>
      </c>
      <c r="F130" s="0" t="n">
        <v>225</v>
      </c>
      <c r="G130" s="0" t="n">
        <v>238</v>
      </c>
      <c r="H130" s="0" t="n">
        <v>219</v>
      </c>
      <c r="I130" s="0" t="n">
        <v>232</v>
      </c>
      <c r="J130" s="0" t="n">
        <v>206</v>
      </c>
      <c r="K130" s="0" t="n">
        <v>278</v>
      </c>
      <c r="L130" s="0" t="n">
        <v>185</v>
      </c>
      <c r="M130" s="0" t="n">
        <v>153</v>
      </c>
      <c r="N130" s="0" t="n">
        <v>209</v>
      </c>
      <c r="O130" s="0" t="n">
        <v>172</v>
      </c>
      <c r="P130" s="0" t="n">
        <v>203</v>
      </c>
    </row>
    <row r="131" customFormat="false" ht="12.75" hidden="false" customHeight="false" outlineLevel="0" collapsed="false">
      <c r="A131" s="0" t="s">
        <v>325</v>
      </c>
      <c r="B131" s="0" t="s">
        <v>366</v>
      </c>
      <c r="C131" s="0" t="s">
        <v>343</v>
      </c>
      <c r="D131" s="0" t="n">
        <v>60</v>
      </c>
      <c r="E131" s="0" t="n">
        <v>146</v>
      </c>
      <c r="F131" s="0" t="n">
        <v>215</v>
      </c>
      <c r="G131" s="0" t="n">
        <v>38</v>
      </c>
      <c r="H131" s="0" t="n">
        <v>0</v>
      </c>
      <c r="I131" s="0" t="n">
        <v>0</v>
      </c>
      <c r="J131" s="0" t="n">
        <v>5</v>
      </c>
      <c r="K131" s="0" t="n">
        <v>5</v>
      </c>
      <c r="L131" s="0" t="n">
        <v>4</v>
      </c>
      <c r="M131" s="0" t="n">
        <v>0</v>
      </c>
      <c r="N131" s="0" t="n">
        <v>19</v>
      </c>
      <c r="O131" s="0" t="n">
        <v>161</v>
      </c>
      <c r="P131" s="0" t="n">
        <v>128</v>
      </c>
    </row>
    <row r="132" customFormat="false" ht="12.75" hidden="false" customHeight="false" outlineLevel="0" collapsed="false">
      <c r="A132" s="0" t="s">
        <v>325</v>
      </c>
      <c r="B132" s="0" t="s">
        <v>366</v>
      </c>
      <c r="C132" s="0" t="s">
        <v>350</v>
      </c>
      <c r="D132" s="0" t="n">
        <v>89</v>
      </c>
      <c r="E132" s="0" t="n">
        <v>48</v>
      </c>
      <c r="F132" s="0" t="n">
        <v>0</v>
      </c>
      <c r="G132" s="0" t="n">
        <v>0</v>
      </c>
      <c r="H132" s="0" t="n">
        <v>0</v>
      </c>
      <c r="I132" s="0" t="n">
        <v>40</v>
      </c>
      <c r="J132" s="0" t="n">
        <v>8</v>
      </c>
      <c r="K132" s="0" t="n">
        <v>15</v>
      </c>
      <c r="L132" s="0" t="n">
        <v>16</v>
      </c>
      <c r="M132" s="0" t="n">
        <v>11</v>
      </c>
      <c r="N132" s="0" t="n">
        <v>39</v>
      </c>
      <c r="O132" s="0" t="n">
        <v>106</v>
      </c>
      <c r="P132" s="0" t="n">
        <v>100</v>
      </c>
    </row>
    <row r="133" customFormat="false" ht="12.75" hidden="false" customHeight="false" outlineLevel="0" collapsed="false">
      <c r="A133" s="0" t="s">
        <v>325</v>
      </c>
      <c r="B133" s="0" t="s">
        <v>366</v>
      </c>
      <c r="C133" s="0" t="s">
        <v>346</v>
      </c>
      <c r="D133" s="0" t="n">
        <v>953</v>
      </c>
      <c r="E133" s="0" t="n">
        <v>1140</v>
      </c>
      <c r="F133" s="0" t="n">
        <v>635</v>
      </c>
      <c r="G133" s="0" t="n">
        <v>740</v>
      </c>
      <c r="H133" s="0" t="n">
        <v>949</v>
      </c>
      <c r="I133" s="0" t="n">
        <v>797</v>
      </c>
      <c r="J133" s="0" t="n">
        <v>510</v>
      </c>
      <c r="K133" s="0" t="n">
        <v>299</v>
      </c>
      <c r="L133" s="0" t="n">
        <v>417</v>
      </c>
      <c r="M133" s="0" t="n">
        <v>322</v>
      </c>
      <c r="N133" s="0" t="n">
        <v>425</v>
      </c>
      <c r="O133" s="0" t="n">
        <v>210</v>
      </c>
      <c r="P133" s="0" t="n">
        <v>80</v>
      </c>
    </row>
    <row r="134" customFormat="false" ht="12.75" hidden="false" customHeight="false" outlineLevel="0" collapsed="false">
      <c r="A134" s="0" t="s">
        <v>325</v>
      </c>
      <c r="B134" s="0" t="s">
        <v>366</v>
      </c>
      <c r="C134" s="0" t="s">
        <v>345</v>
      </c>
      <c r="D134" s="0" t="n">
        <v>0</v>
      </c>
      <c r="E134" s="0" t="n">
        <v>157</v>
      </c>
      <c r="F134" s="0" t="n">
        <v>281</v>
      </c>
      <c r="G134" s="0" t="n">
        <v>49</v>
      </c>
      <c r="H134" s="0" t="n">
        <v>128</v>
      </c>
      <c r="I134" s="0" t="n">
        <v>152</v>
      </c>
      <c r="J134" s="0" t="n">
        <v>322</v>
      </c>
      <c r="K134" s="0" t="n">
        <v>118</v>
      </c>
      <c r="L134" s="0" t="n">
        <v>102</v>
      </c>
      <c r="M134" s="0" t="n">
        <v>151</v>
      </c>
      <c r="N134" s="0" t="n">
        <v>585</v>
      </c>
      <c r="O134" s="0" t="n">
        <v>144</v>
      </c>
      <c r="P134" s="0" t="n">
        <v>77</v>
      </c>
    </row>
    <row r="135" customFormat="false" ht="12.75" hidden="false" customHeight="false" outlineLevel="0" collapsed="false">
      <c r="A135" s="0" t="s">
        <v>325</v>
      </c>
      <c r="B135" s="0" t="s">
        <v>366</v>
      </c>
      <c r="C135" s="0" t="s">
        <v>348</v>
      </c>
      <c r="D135" s="0" t="n">
        <v>20</v>
      </c>
      <c r="E135" s="0" t="n">
        <v>45</v>
      </c>
      <c r="F135" s="0" t="n">
        <v>0</v>
      </c>
      <c r="G135" s="0" t="n">
        <v>5</v>
      </c>
      <c r="H135" s="0" t="n">
        <v>280</v>
      </c>
      <c r="I135" s="0" t="n">
        <v>210</v>
      </c>
      <c r="J135" s="0" t="n">
        <v>368</v>
      </c>
      <c r="K135" s="0" t="n">
        <v>420</v>
      </c>
      <c r="L135" s="0" t="n">
        <v>50</v>
      </c>
      <c r="M135" s="0" t="n">
        <v>90</v>
      </c>
      <c r="N135" s="0" t="n">
        <v>124</v>
      </c>
      <c r="O135" s="0" t="n">
        <v>55</v>
      </c>
      <c r="P135" s="0" t="n">
        <v>76</v>
      </c>
    </row>
    <row r="136" customFormat="false" ht="12.75" hidden="false" customHeight="false" outlineLevel="0" collapsed="false">
      <c r="A136" s="0" t="s">
        <v>325</v>
      </c>
      <c r="B136" s="0" t="s">
        <v>366</v>
      </c>
      <c r="C136" s="0" t="s">
        <v>351</v>
      </c>
      <c r="D136" s="0" t="n">
        <v>0</v>
      </c>
      <c r="E136" s="0" t="n">
        <v>12</v>
      </c>
      <c r="F136" s="0" t="n">
        <v>0</v>
      </c>
      <c r="G136" s="0" t="n">
        <v>0</v>
      </c>
      <c r="H136" s="0" t="n">
        <v>0</v>
      </c>
      <c r="I136" s="0" t="n">
        <v>0</v>
      </c>
      <c r="J136" s="0" t="n">
        <v>0</v>
      </c>
      <c r="K136" s="0" t="n">
        <v>66</v>
      </c>
      <c r="L136" s="0" t="n">
        <v>10</v>
      </c>
      <c r="M136" s="0" t="n">
        <v>0</v>
      </c>
      <c r="N136" s="0" t="n">
        <v>44</v>
      </c>
      <c r="O136" s="0" t="n">
        <v>22</v>
      </c>
      <c r="P136" s="0" t="n">
        <v>66</v>
      </c>
    </row>
    <row r="137" customFormat="false" ht="12.75" hidden="false" customHeight="false" outlineLevel="0" collapsed="false">
      <c r="A137" s="0" t="s">
        <v>325</v>
      </c>
      <c r="B137" s="0" t="s">
        <v>366</v>
      </c>
      <c r="C137" s="0" t="s">
        <v>349</v>
      </c>
      <c r="D137" s="0" t="n">
        <v>60</v>
      </c>
      <c r="E137" s="0" t="n">
        <v>50</v>
      </c>
      <c r="F137" s="0" t="n">
        <v>34</v>
      </c>
      <c r="G137" s="0" t="n">
        <v>0</v>
      </c>
      <c r="H137" s="0" t="n">
        <v>0</v>
      </c>
      <c r="I137" s="0" t="n">
        <v>0</v>
      </c>
      <c r="J137" s="0" t="n">
        <v>0</v>
      </c>
      <c r="K137" s="0" t="n">
        <v>0</v>
      </c>
      <c r="L137" s="0" t="n">
        <v>67</v>
      </c>
      <c r="M137" s="0" t="n">
        <v>6</v>
      </c>
      <c r="N137" s="0" t="n">
        <v>60</v>
      </c>
      <c r="O137" s="0" t="n">
        <v>86</v>
      </c>
      <c r="P137" s="0" t="n">
        <v>60</v>
      </c>
    </row>
    <row r="138" customFormat="false" ht="12.75" hidden="false" customHeight="false" outlineLevel="0" collapsed="false">
      <c r="A138" s="0" t="s">
        <v>325</v>
      </c>
      <c r="B138" s="0" t="s">
        <v>366</v>
      </c>
      <c r="C138" s="0" t="s">
        <v>347</v>
      </c>
      <c r="D138" s="0" t="n">
        <v>73</v>
      </c>
      <c r="E138" s="0" t="n">
        <v>128</v>
      </c>
      <c r="F138" s="0" t="n">
        <v>69</v>
      </c>
      <c r="G138" s="0" t="n">
        <v>0</v>
      </c>
      <c r="H138" s="0" t="n">
        <v>24</v>
      </c>
      <c r="I138" s="0" t="n">
        <v>8</v>
      </c>
      <c r="J138" s="0" t="n">
        <v>22</v>
      </c>
      <c r="K138" s="0" t="n">
        <v>17</v>
      </c>
      <c r="L138" s="0" t="n">
        <v>24</v>
      </c>
      <c r="M138" s="0" t="n">
        <v>12</v>
      </c>
      <c r="N138" s="0" t="n">
        <v>8</v>
      </c>
      <c r="O138" s="0" t="n">
        <v>0</v>
      </c>
      <c r="P138" s="0" t="n">
        <v>50</v>
      </c>
    </row>
    <row r="139" customFormat="false" ht="12.75" hidden="false" customHeight="false" outlineLevel="0" collapsed="false">
      <c r="A139" s="0" t="s">
        <v>325</v>
      </c>
      <c r="B139" s="0" t="s">
        <v>366</v>
      </c>
      <c r="C139" s="0" t="s">
        <v>354</v>
      </c>
      <c r="D139" s="0" t="n">
        <v>3</v>
      </c>
      <c r="E139" s="0" t="n">
        <v>24</v>
      </c>
      <c r="F139" s="0" t="n">
        <v>18</v>
      </c>
      <c r="G139" s="0" t="n">
        <v>24</v>
      </c>
      <c r="H139" s="0" t="n">
        <v>0</v>
      </c>
      <c r="I139" s="0" t="n">
        <v>91</v>
      </c>
      <c r="J139" s="0" t="n">
        <v>70</v>
      </c>
      <c r="K139" s="0" t="n">
        <v>0</v>
      </c>
      <c r="L139" s="0" t="n">
        <v>0</v>
      </c>
      <c r="M139" s="0" t="n">
        <v>0</v>
      </c>
      <c r="N139" s="0" t="n">
        <v>0</v>
      </c>
      <c r="O139" s="0" t="n">
        <v>0</v>
      </c>
      <c r="P139" s="0" t="n">
        <v>24</v>
      </c>
    </row>
    <row r="140" customFormat="false" ht="12.75" hidden="false" customHeight="false" outlineLevel="0" collapsed="false">
      <c r="A140" s="0" t="s">
        <v>325</v>
      </c>
      <c r="B140" s="0" t="s">
        <v>366</v>
      </c>
      <c r="C140" s="0" t="s">
        <v>352</v>
      </c>
      <c r="D140" s="0" t="n">
        <v>20</v>
      </c>
      <c r="E140" s="0" t="n">
        <v>10</v>
      </c>
      <c r="F140" s="0" t="n">
        <v>30</v>
      </c>
      <c r="G140" s="0" t="n">
        <v>0</v>
      </c>
      <c r="H140" s="0" t="n">
        <v>0</v>
      </c>
      <c r="I140" s="0" t="n">
        <v>97</v>
      </c>
      <c r="J140" s="0" t="n">
        <v>10</v>
      </c>
      <c r="K140" s="0" t="n">
        <v>30</v>
      </c>
      <c r="L140" s="0" t="n">
        <v>0</v>
      </c>
      <c r="M140" s="0" t="n">
        <v>0</v>
      </c>
      <c r="N140" s="0" t="n">
        <v>5</v>
      </c>
      <c r="O140" s="0" t="n">
        <v>31</v>
      </c>
      <c r="P140" s="0" t="n">
        <v>20</v>
      </c>
    </row>
    <row r="141" customFormat="false" ht="12.75" hidden="false" customHeight="false" outlineLevel="0" collapsed="false">
      <c r="A141" s="0" t="s">
        <v>325</v>
      </c>
      <c r="B141" s="0" t="s">
        <v>366</v>
      </c>
      <c r="C141" s="0" t="s">
        <v>340</v>
      </c>
      <c r="D141" s="0" t="n">
        <v>0</v>
      </c>
      <c r="E141" s="0" t="n">
        <v>0</v>
      </c>
      <c r="F141" s="0" t="n">
        <v>0</v>
      </c>
      <c r="G141" s="0" t="n">
        <v>0</v>
      </c>
      <c r="H141" s="0" t="n">
        <v>0</v>
      </c>
      <c r="I141" s="0" t="n">
        <v>0</v>
      </c>
      <c r="J141" s="0" t="n">
        <v>0</v>
      </c>
      <c r="K141" s="0" t="n">
        <v>0</v>
      </c>
      <c r="L141" s="0" t="n">
        <v>0</v>
      </c>
      <c r="M141" s="0" t="n">
        <v>0</v>
      </c>
      <c r="N141" s="0" t="n">
        <v>0</v>
      </c>
      <c r="O141" s="0" t="n">
        <v>0</v>
      </c>
      <c r="P141" s="0" t="n">
        <v>16</v>
      </c>
    </row>
    <row r="142" customFormat="false" ht="12.75" hidden="false" customHeight="false" outlineLevel="0" collapsed="false">
      <c r="A142" s="0" t="s">
        <v>325</v>
      </c>
      <c r="B142" s="0" t="s">
        <v>366</v>
      </c>
      <c r="C142" s="0" t="s">
        <v>353</v>
      </c>
      <c r="D142" s="0" t="n">
        <v>0</v>
      </c>
      <c r="E142" s="0" t="n">
        <v>15</v>
      </c>
      <c r="F142" s="0" t="n">
        <v>0</v>
      </c>
      <c r="G142" s="0" t="n">
        <v>0</v>
      </c>
      <c r="H142" s="0" t="n">
        <v>0</v>
      </c>
      <c r="I142" s="0" t="n">
        <v>0</v>
      </c>
      <c r="J142" s="0" t="n">
        <v>0</v>
      </c>
      <c r="K142" s="0" t="n">
        <v>0</v>
      </c>
      <c r="L142" s="0" t="n">
        <v>0</v>
      </c>
      <c r="M142" s="0" t="n">
        <v>0</v>
      </c>
      <c r="N142" s="0" t="n">
        <v>0</v>
      </c>
      <c r="O142" s="0" t="n">
        <v>0</v>
      </c>
      <c r="P142" s="0" t="n">
        <v>9</v>
      </c>
    </row>
    <row r="143" customFormat="false" ht="12.75" hidden="false" customHeight="false" outlineLevel="0" collapsed="false">
      <c r="A143" s="0" t="s">
        <v>325</v>
      </c>
      <c r="B143" s="0" t="s">
        <v>366</v>
      </c>
      <c r="C143" s="0" t="s">
        <v>355</v>
      </c>
      <c r="D143" s="0" t="n">
        <v>32</v>
      </c>
      <c r="E143" s="0" t="n">
        <v>39</v>
      </c>
      <c r="F143" s="0" t="n">
        <v>129</v>
      </c>
      <c r="G143" s="0" t="n">
        <v>148</v>
      </c>
      <c r="H143" s="0" t="n">
        <v>107</v>
      </c>
      <c r="I143" s="0" t="n">
        <v>104</v>
      </c>
      <c r="J143" s="0" t="n">
        <v>12</v>
      </c>
      <c r="K143" s="0" t="n">
        <v>0</v>
      </c>
      <c r="L143" s="0" t="n">
        <v>42</v>
      </c>
      <c r="M143" s="0" t="n">
        <v>0</v>
      </c>
      <c r="N143" s="0" t="n">
        <v>3</v>
      </c>
      <c r="O143" s="0" t="n">
        <v>0</v>
      </c>
      <c r="P143" s="0" t="n">
        <v>3</v>
      </c>
    </row>
    <row r="144" customFormat="false" ht="12.75" hidden="false" customHeight="false" outlineLevel="0" collapsed="false">
      <c r="A144" s="0" t="s">
        <v>325</v>
      </c>
      <c r="B144" s="0" t="s">
        <v>366</v>
      </c>
      <c r="C144" s="0" t="s">
        <v>356</v>
      </c>
      <c r="D144" s="0" t="n">
        <v>0</v>
      </c>
      <c r="E144" s="0" t="n">
        <v>0</v>
      </c>
      <c r="F144" s="0" t="n">
        <v>0</v>
      </c>
      <c r="G144" s="0" t="n">
        <v>0</v>
      </c>
      <c r="H144" s="0" t="n">
        <v>0</v>
      </c>
      <c r="I144" s="0" t="n">
        <v>0</v>
      </c>
      <c r="J144" s="0" t="n">
        <v>0</v>
      </c>
      <c r="K144" s="0" t="n">
        <v>0</v>
      </c>
      <c r="L144" s="0" t="n">
        <v>0</v>
      </c>
      <c r="M144" s="0" t="n">
        <v>0</v>
      </c>
      <c r="N144" s="0" t="n">
        <v>0</v>
      </c>
      <c r="O144" s="0" t="n">
        <v>0</v>
      </c>
      <c r="P144" s="0" t="n">
        <v>1</v>
      </c>
    </row>
    <row r="145" customFormat="false" ht="12.75" hidden="false" customHeight="false" outlineLevel="0" collapsed="false">
      <c r="A145" s="0" t="s">
        <v>325</v>
      </c>
      <c r="B145" s="0" t="s">
        <v>366</v>
      </c>
      <c r="C145" s="0" t="s">
        <v>357</v>
      </c>
      <c r="D145" s="0" t="n">
        <v>0</v>
      </c>
      <c r="E145" s="0" t="n">
        <v>0</v>
      </c>
      <c r="F145" s="0" t="n">
        <v>0</v>
      </c>
      <c r="G145" s="0" t="n">
        <v>0</v>
      </c>
      <c r="H145" s="0" t="n">
        <v>0</v>
      </c>
      <c r="I145" s="0" t="n">
        <v>0</v>
      </c>
      <c r="J145" s="0" t="n">
        <v>0</v>
      </c>
      <c r="K145" s="0" t="n">
        <v>0</v>
      </c>
      <c r="L145" s="0" t="n">
        <v>0</v>
      </c>
      <c r="M145" s="0" t="n">
        <v>0</v>
      </c>
      <c r="N145" s="0" t="n">
        <v>0</v>
      </c>
      <c r="O145" s="0" t="n">
        <v>504</v>
      </c>
      <c r="P145" s="0" t="n">
        <v>0</v>
      </c>
    </row>
    <row r="146" customFormat="false" ht="12.75" hidden="false" customHeight="false" outlineLevel="0" collapsed="false">
      <c r="A146" s="0" t="s">
        <v>325</v>
      </c>
      <c r="B146" s="0" t="s">
        <v>366</v>
      </c>
      <c r="C146" s="0" t="s">
        <v>358</v>
      </c>
      <c r="D146" s="0" t="n">
        <v>0</v>
      </c>
      <c r="E146" s="0" t="n">
        <v>0</v>
      </c>
      <c r="F146" s="0" t="n">
        <v>0</v>
      </c>
      <c r="G146" s="0" t="n">
        <v>0</v>
      </c>
      <c r="H146" s="0" t="n">
        <v>0</v>
      </c>
      <c r="I146" s="0" t="n">
        <v>0</v>
      </c>
      <c r="J146" s="0" t="n">
        <v>0</v>
      </c>
      <c r="K146" s="0" t="n">
        <v>0</v>
      </c>
      <c r="L146" s="0" t="n">
        <v>10</v>
      </c>
      <c r="M146" s="0" t="n">
        <v>0</v>
      </c>
      <c r="N146" s="0" t="n">
        <v>0</v>
      </c>
      <c r="O146" s="0" t="n">
        <v>0</v>
      </c>
      <c r="P146" s="0" t="n">
        <v>0</v>
      </c>
    </row>
    <row r="147" customFormat="false" ht="12.75" hidden="false" customHeight="false" outlineLevel="0" collapsed="false">
      <c r="A147" s="0" t="s">
        <v>325</v>
      </c>
      <c r="B147" s="0" t="s">
        <v>366</v>
      </c>
      <c r="C147" s="0" t="s">
        <v>359</v>
      </c>
      <c r="D147" s="0" t="n">
        <v>0</v>
      </c>
      <c r="E147" s="0" t="n">
        <v>0</v>
      </c>
      <c r="F147" s="0" t="n">
        <v>35</v>
      </c>
      <c r="G147" s="0" t="n">
        <v>0</v>
      </c>
      <c r="H147" s="0" t="n">
        <v>0</v>
      </c>
      <c r="I147" s="0" t="n">
        <v>0</v>
      </c>
      <c r="J147" s="0" t="n">
        <v>3</v>
      </c>
      <c r="K147" s="0" t="n">
        <v>0</v>
      </c>
      <c r="L147" s="0" t="n">
        <v>0</v>
      </c>
      <c r="M147" s="0" t="n">
        <v>0</v>
      </c>
      <c r="N147" s="0" t="n">
        <v>0</v>
      </c>
      <c r="O147" s="0" t="n">
        <v>0</v>
      </c>
      <c r="P147" s="0" t="n">
        <v>0</v>
      </c>
    </row>
    <row r="148" customFormat="false" ht="12.75" hidden="false" customHeight="false" outlineLevel="0" collapsed="false">
      <c r="A148" s="0" t="s">
        <v>325</v>
      </c>
      <c r="B148" s="0" t="s">
        <v>366</v>
      </c>
      <c r="C148" s="0" t="s">
        <v>363</v>
      </c>
      <c r="D148" s="0" t="n">
        <v>0</v>
      </c>
      <c r="E148" s="0" t="n">
        <v>20</v>
      </c>
      <c r="F148" s="0" t="n">
        <v>0</v>
      </c>
      <c r="G148" s="0" t="n">
        <v>0</v>
      </c>
      <c r="H148" s="0" t="n">
        <v>0</v>
      </c>
      <c r="I148" s="0" t="n">
        <v>0</v>
      </c>
      <c r="J148" s="0" t="n">
        <v>240</v>
      </c>
      <c r="K148" s="0" t="n">
        <v>0</v>
      </c>
      <c r="L148" s="0" t="n">
        <v>0</v>
      </c>
      <c r="M148" s="0" t="n">
        <v>0</v>
      </c>
      <c r="N148" s="0" t="n">
        <v>0</v>
      </c>
      <c r="O148" s="0" t="n">
        <v>0</v>
      </c>
      <c r="P148" s="0" t="n">
        <v>0</v>
      </c>
    </row>
    <row r="149" customFormat="false" ht="12.75" hidden="false" customHeight="false" outlineLevel="0" collapsed="false">
      <c r="A149" s="0" t="s">
        <v>325</v>
      </c>
      <c r="B149" s="0" t="s">
        <v>366</v>
      </c>
      <c r="C149" s="0" t="s">
        <v>364</v>
      </c>
      <c r="D149" s="0" t="n">
        <v>0</v>
      </c>
      <c r="E149" s="0" t="n">
        <v>0</v>
      </c>
      <c r="F149" s="0" t="n">
        <v>0</v>
      </c>
      <c r="G149" s="0" t="n">
        <v>0</v>
      </c>
      <c r="H149" s="0" t="n">
        <v>0</v>
      </c>
      <c r="I149" s="0" t="n">
        <v>21</v>
      </c>
      <c r="J149" s="0" t="n">
        <v>0</v>
      </c>
      <c r="K149" s="0" t="n">
        <v>0</v>
      </c>
      <c r="L149" s="0" t="n">
        <v>0</v>
      </c>
      <c r="M149" s="0" t="n">
        <v>0</v>
      </c>
      <c r="N149" s="0" t="n">
        <v>0</v>
      </c>
      <c r="O149" s="0" t="n">
        <v>0</v>
      </c>
      <c r="P149" s="0" t="n">
        <v>0</v>
      </c>
    </row>
    <row r="150" customFormat="false" ht="12.75" hidden="false" customHeight="false" outlineLevel="0" collapsed="false">
      <c r="A150" s="0" t="s">
        <v>325</v>
      </c>
      <c r="B150" s="0" t="s">
        <v>366</v>
      </c>
      <c r="C150" s="0" t="s">
        <v>362</v>
      </c>
      <c r="D150" s="0" t="n">
        <v>0</v>
      </c>
      <c r="E150" s="0" t="n">
        <v>0</v>
      </c>
      <c r="F150" s="0" t="n">
        <v>1440</v>
      </c>
      <c r="G150" s="0" t="n">
        <v>0</v>
      </c>
      <c r="H150" s="0" t="n">
        <v>0</v>
      </c>
      <c r="I150" s="0" t="n">
        <v>0</v>
      </c>
      <c r="J150" s="0" t="n">
        <v>0</v>
      </c>
      <c r="K150" s="0" t="n">
        <v>0</v>
      </c>
      <c r="L150" s="0" t="n">
        <v>0</v>
      </c>
      <c r="M150" s="0" t="n">
        <v>0</v>
      </c>
      <c r="N150" s="0" t="n">
        <v>0</v>
      </c>
      <c r="O150" s="0" t="n">
        <v>0</v>
      </c>
      <c r="P150" s="0" t="n">
        <v>0</v>
      </c>
    </row>
    <row r="151" customFormat="false" ht="12.75" hidden="false" customHeight="false" outlineLevel="0" collapsed="false">
      <c r="A151" s="0" t="s">
        <v>325</v>
      </c>
      <c r="B151" s="0" t="s">
        <v>366</v>
      </c>
      <c r="C151" s="0" t="s">
        <v>361</v>
      </c>
      <c r="D151" s="0" t="n">
        <v>0</v>
      </c>
      <c r="E151" s="0" t="n">
        <v>0</v>
      </c>
      <c r="F151" s="0" t="n">
        <v>48</v>
      </c>
      <c r="G151" s="0" t="n">
        <v>0</v>
      </c>
      <c r="H151" s="0" t="n">
        <v>0</v>
      </c>
      <c r="I151" s="0" t="n">
        <v>0</v>
      </c>
      <c r="J151" s="0" t="n">
        <v>0</v>
      </c>
      <c r="K151" s="0" t="n">
        <v>0</v>
      </c>
      <c r="L151" s="0" t="n">
        <v>0</v>
      </c>
      <c r="M151" s="0" t="n">
        <v>0</v>
      </c>
      <c r="N151" s="0" t="n">
        <v>0</v>
      </c>
      <c r="O151" s="0" t="n">
        <v>0</v>
      </c>
      <c r="P151" s="0" t="n">
        <v>0</v>
      </c>
    </row>
    <row r="152" customFormat="false" ht="12.75" hidden="false" customHeight="false" outlineLevel="0" collapsed="false">
      <c r="A152" s="0" t="s">
        <v>325</v>
      </c>
      <c r="B152" s="0" t="s">
        <v>366</v>
      </c>
      <c r="C152" s="0" t="s">
        <v>360</v>
      </c>
      <c r="D152" s="0" t="n">
        <v>3</v>
      </c>
      <c r="E152" s="0" t="n">
        <v>22</v>
      </c>
      <c r="F152" s="0" t="n">
        <v>0</v>
      </c>
      <c r="G152" s="0" t="n">
        <v>0</v>
      </c>
      <c r="H152" s="0" t="n">
        <v>0</v>
      </c>
      <c r="I152" s="0" t="n">
        <v>0</v>
      </c>
      <c r="J152" s="0" t="n">
        <v>0</v>
      </c>
      <c r="K152" s="0" t="n">
        <v>0</v>
      </c>
      <c r="L152" s="0" t="n">
        <v>0</v>
      </c>
      <c r="M152" s="0" t="n">
        <v>0</v>
      </c>
      <c r="N152" s="0" t="n">
        <v>305</v>
      </c>
      <c r="O152" s="0" t="n">
        <v>0</v>
      </c>
      <c r="P152" s="0" t="n">
        <v>0</v>
      </c>
    </row>
    <row r="153" customFormat="false" ht="12.75" hidden="false" customHeight="false" outlineLevel="0" collapsed="false">
      <c r="A153" s="0" t="s">
        <v>325</v>
      </c>
      <c r="B153" s="0" t="s">
        <v>366</v>
      </c>
      <c r="C153" s="0" t="s">
        <v>365</v>
      </c>
      <c r="D153" s="0" t="n">
        <v>0</v>
      </c>
      <c r="E153" s="0" t="n">
        <v>0</v>
      </c>
      <c r="F153" s="0" t="n">
        <v>0</v>
      </c>
      <c r="G153" s="0" t="n">
        <v>0</v>
      </c>
      <c r="H153" s="0" t="n">
        <v>0</v>
      </c>
      <c r="I153" s="0" t="n">
        <v>0</v>
      </c>
      <c r="J153" s="0" t="n">
        <v>0</v>
      </c>
      <c r="K153" s="0" t="n">
        <v>0</v>
      </c>
      <c r="L153" s="0" t="n">
        <v>0</v>
      </c>
      <c r="M153" s="0" t="n">
        <v>0</v>
      </c>
      <c r="N153" s="0" t="n">
        <v>7</v>
      </c>
      <c r="O153" s="0" t="n">
        <v>0</v>
      </c>
      <c r="P153" s="0" t="n">
        <v>0</v>
      </c>
    </row>
    <row r="154" customFormat="false" ht="12.75" hidden="false" customHeight="false" outlineLevel="0" collapsed="false">
      <c r="A154" s="0" t="s">
        <v>367</v>
      </c>
      <c r="B154" s="0" t="s">
        <v>326</v>
      </c>
      <c r="C154" s="0" t="s">
        <v>132</v>
      </c>
      <c r="D154" s="0" t="n">
        <v>3139267</v>
      </c>
      <c r="E154" s="0" t="n">
        <v>3315259</v>
      </c>
      <c r="F154" s="0" t="n">
        <v>2645018</v>
      </c>
      <c r="G154" s="0" t="n">
        <v>3711890</v>
      </c>
      <c r="H154" s="0" t="n">
        <v>4473206</v>
      </c>
      <c r="I154" s="0" t="n">
        <v>4928337</v>
      </c>
      <c r="J154" s="0" t="n">
        <v>4843212</v>
      </c>
      <c r="K154" s="0" t="n">
        <v>4168321</v>
      </c>
      <c r="L154" s="0" t="n">
        <v>3380407</v>
      </c>
      <c r="M154" s="0" t="n">
        <v>4641734</v>
      </c>
      <c r="N154" s="0" t="n">
        <v>6125936</v>
      </c>
      <c r="O154" s="0" t="n">
        <v>4792131</v>
      </c>
      <c r="P154" s="0" t="n">
        <v>3811992</v>
      </c>
    </row>
    <row r="155" customFormat="false" ht="12.75" hidden="false" customHeight="false" outlineLevel="0" collapsed="false">
      <c r="A155" s="0" t="s">
        <v>367</v>
      </c>
      <c r="B155" s="0" t="s">
        <v>326</v>
      </c>
      <c r="C155" s="0" t="s">
        <v>297</v>
      </c>
      <c r="D155" s="0" t="n">
        <v>1539612</v>
      </c>
      <c r="E155" s="0" t="n">
        <v>1527916</v>
      </c>
      <c r="F155" s="0" t="n">
        <v>1275848</v>
      </c>
      <c r="G155" s="0" t="n">
        <v>1520000</v>
      </c>
      <c r="H155" s="0" t="n">
        <v>1581247</v>
      </c>
      <c r="I155" s="0" t="n">
        <v>1915729</v>
      </c>
      <c r="J155" s="0" t="n">
        <v>1362140</v>
      </c>
      <c r="K155" s="0" t="n">
        <v>1321566</v>
      </c>
      <c r="L155" s="0" t="n">
        <v>1136926</v>
      </c>
      <c r="M155" s="0" t="n">
        <v>2155969</v>
      </c>
      <c r="N155" s="0" t="n">
        <v>3093051</v>
      </c>
      <c r="O155" s="0" t="n">
        <v>2491559</v>
      </c>
      <c r="P155" s="0" t="n">
        <v>1784850</v>
      </c>
    </row>
    <row r="156" customFormat="false" ht="12.75" hidden="false" customHeight="false" outlineLevel="0" collapsed="false">
      <c r="A156" s="0" t="s">
        <v>367</v>
      </c>
      <c r="B156" s="0" t="s">
        <v>326</v>
      </c>
      <c r="C156" s="0" t="s">
        <v>296</v>
      </c>
      <c r="D156" s="0" t="n">
        <v>1155536</v>
      </c>
      <c r="E156" s="0" t="n">
        <v>1250042</v>
      </c>
      <c r="F156" s="0" t="n">
        <v>1002306</v>
      </c>
      <c r="G156" s="0" t="n">
        <v>1085145</v>
      </c>
      <c r="H156" s="0" t="n">
        <v>1254047</v>
      </c>
      <c r="I156" s="0" t="n">
        <v>1201449</v>
      </c>
      <c r="J156" s="0" t="n">
        <v>1582220</v>
      </c>
      <c r="K156" s="0" t="n">
        <v>1723027</v>
      </c>
      <c r="L156" s="118" t="n">
        <v>1671162</v>
      </c>
      <c r="M156" s="118" t="n">
        <v>2092499</v>
      </c>
      <c r="N156" s="118" t="n">
        <v>2646152</v>
      </c>
      <c r="O156" s="118" t="n">
        <v>1942937</v>
      </c>
      <c r="P156" s="0" t="n">
        <v>1494575</v>
      </c>
    </row>
    <row r="157" customFormat="false" ht="12.75" hidden="false" customHeight="false" outlineLevel="0" collapsed="false">
      <c r="A157" s="0" t="s">
        <v>367</v>
      </c>
      <c r="B157" s="0" t="s">
        <v>326</v>
      </c>
      <c r="C157" s="0" t="s">
        <v>305</v>
      </c>
      <c r="D157" s="0" t="n">
        <v>27235</v>
      </c>
      <c r="E157" s="0" t="n">
        <v>106901</v>
      </c>
      <c r="F157" s="0" t="n">
        <v>237794</v>
      </c>
      <c r="G157" s="0" t="n">
        <v>762273</v>
      </c>
      <c r="H157" s="0" t="n">
        <v>1317700</v>
      </c>
      <c r="I157" s="0" t="n">
        <v>1073937</v>
      </c>
      <c r="J157" s="0" t="n">
        <v>1285943</v>
      </c>
      <c r="K157" s="0" t="n">
        <v>472510</v>
      </c>
      <c r="L157" s="0" t="n">
        <v>55229</v>
      </c>
      <c r="M157" s="0" t="n">
        <v>39713</v>
      </c>
      <c r="N157" s="0" t="n">
        <v>135371</v>
      </c>
      <c r="O157" s="0" t="n">
        <v>113713</v>
      </c>
      <c r="P157" s="0" t="n">
        <v>255455</v>
      </c>
    </row>
    <row r="158" customFormat="false" ht="12.75" hidden="false" customHeight="false" outlineLevel="0" collapsed="false">
      <c r="A158" s="0" t="s">
        <v>367</v>
      </c>
      <c r="B158" s="0" t="s">
        <v>326</v>
      </c>
      <c r="C158" s="0" t="s">
        <v>307</v>
      </c>
      <c r="D158" s="0" t="n">
        <v>209540</v>
      </c>
      <c r="E158" s="0" t="n">
        <v>401369</v>
      </c>
      <c r="F158" s="0" t="n">
        <v>101725</v>
      </c>
      <c r="G158" s="0" t="n">
        <v>220046</v>
      </c>
      <c r="H158" s="0" t="n">
        <v>152028</v>
      </c>
      <c r="I158" s="0" t="n">
        <v>426908</v>
      </c>
      <c r="J158" s="0" t="n">
        <v>51922</v>
      </c>
      <c r="K158" s="0" t="n">
        <v>0</v>
      </c>
      <c r="L158" s="0" t="n">
        <v>43</v>
      </c>
      <c r="M158" s="0" t="n">
        <v>61403</v>
      </c>
      <c r="N158" s="0" t="n">
        <v>163569</v>
      </c>
      <c r="O158" s="0" t="n">
        <v>202100</v>
      </c>
      <c r="P158" s="0" t="n">
        <v>214184</v>
      </c>
    </row>
    <row r="159" customFormat="false" ht="12.75" hidden="false" customHeight="false" outlineLevel="0" collapsed="false">
      <c r="A159" s="0" t="s">
        <v>367</v>
      </c>
      <c r="B159" s="0" t="s">
        <v>326</v>
      </c>
      <c r="C159" s="0" t="s">
        <v>348</v>
      </c>
      <c r="D159" s="0" t="n">
        <v>14704</v>
      </c>
      <c r="E159" s="0" t="n">
        <v>7143</v>
      </c>
      <c r="F159" s="0" t="n">
        <v>17461</v>
      </c>
      <c r="G159" s="0" t="n">
        <v>53626</v>
      </c>
      <c r="H159" s="0" t="n">
        <v>73370</v>
      </c>
      <c r="I159" s="0" t="n">
        <v>131106</v>
      </c>
      <c r="J159" s="0" t="n">
        <v>141966</v>
      </c>
      <c r="K159" s="0" t="n">
        <v>89526</v>
      </c>
      <c r="L159" s="0" t="n">
        <v>63542</v>
      </c>
      <c r="M159" s="0" t="n">
        <v>42404</v>
      </c>
      <c r="N159" s="0" t="n">
        <v>45343</v>
      </c>
      <c r="O159" s="0" t="n">
        <v>24433</v>
      </c>
      <c r="P159" s="0" t="n">
        <v>27432</v>
      </c>
    </row>
    <row r="160" customFormat="false" ht="12.75" hidden="false" customHeight="false" outlineLevel="0" collapsed="false">
      <c r="A160" s="0" t="s">
        <v>367</v>
      </c>
      <c r="B160" s="0" t="s">
        <v>326</v>
      </c>
      <c r="C160" s="0" t="s">
        <v>368</v>
      </c>
      <c r="D160" s="0" t="n">
        <v>0</v>
      </c>
      <c r="E160" s="0" t="n">
        <v>0</v>
      </c>
      <c r="F160" s="0" t="n">
        <v>0</v>
      </c>
      <c r="G160" s="0" t="n">
        <v>0</v>
      </c>
      <c r="H160" s="0" t="n">
        <v>0</v>
      </c>
      <c r="I160" s="0" t="n">
        <v>0</v>
      </c>
      <c r="J160" s="0" t="n">
        <v>0</v>
      </c>
      <c r="K160" s="0" t="n">
        <v>0</v>
      </c>
      <c r="L160" s="0" t="n">
        <v>0</v>
      </c>
      <c r="M160" s="0" t="n">
        <v>0</v>
      </c>
      <c r="N160" s="0" t="n">
        <v>0</v>
      </c>
      <c r="O160" s="0" t="n">
        <v>0</v>
      </c>
      <c r="P160" s="0" t="n">
        <v>25115</v>
      </c>
    </row>
    <row r="161" customFormat="false" ht="12.75" hidden="false" customHeight="false" outlineLevel="0" collapsed="false">
      <c r="A161" s="0" t="s">
        <v>367</v>
      </c>
      <c r="B161" s="0" t="s">
        <v>326</v>
      </c>
      <c r="C161" s="0" t="s">
        <v>299</v>
      </c>
      <c r="D161" s="0" t="n">
        <v>3951</v>
      </c>
      <c r="E161" s="0" t="n">
        <v>5782</v>
      </c>
      <c r="F161" s="0" t="n">
        <v>3722</v>
      </c>
      <c r="G161" s="0" t="n">
        <v>3088</v>
      </c>
      <c r="H161" s="0" t="n">
        <v>15</v>
      </c>
      <c r="I161" s="0" t="n">
        <v>1464</v>
      </c>
      <c r="J161" s="0" t="n">
        <v>981</v>
      </c>
      <c r="K161" s="0" t="n">
        <v>3756</v>
      </c>
      <c r="L161" s="0" t="n">
        <v>0</v>
      </c>
      <c r="M161" s="0" t="n">
        <v>1601</v>
      </c>
      <c r="N161" s="0" t="n">
        <v>9356</v>
      </c>
      <c r="O161" s="0" t="n">
        <v>8722</v>
      </c>
      <c r="P161" s="0" t="n">
        <v>8739</v>
      </c>
    </row>
    <row r="162" customFormat="false" ht="12.75" hidden="false" customHeight="false" outlineLevel="0" collapsed="false">
      <c r="A162" s="0" t="s">
        <v>367</v>
      </c>
      <c r="B162" s="0" t="s">
        <v>326</v>
      </c>
      <c r="C162" s="0" t="s">
        <v>301</v>
      </c>
      <c r="D162" s="0" t="n">
        <v>422</v>
      </c>
      <c r="E162" s="0" t="n">
        <v>15828</v>
      </c>
      <c r="F162" s="0" t="n">
        <v>1794</v>
      </c>
      <c r="G162" s="0" t="n">
        <v>67346</v>
      </c>
      <c r="H162" s="0" t="n">
        <v>68087</v>
      </c>
      <c r="I162" s="0" t="n">
        <v>166659</v>
      </c>
      <c r="J162" s="0" t="n">
        <v>416415</v>
      </c>
      <c r="K162" s="0" t="n">
        <v>530519</v>
      </c>
      <c r="L162" s="0" t="n">
        <v>422232</v>
      </c>
      <c r="M162" s="0" t="n">
        <v>247582</v>
      </c>
      <c r="N162" s="0" t="n">
        <v>30457</v>
      </c>
      <c r="O162" s="0" t="n">
        <v>1575</v>
      </c>
      <c r="P162" s="0" t="n">
        <v>896</v>
      </c>
    </row>
    <row r="163" customFormat="false" ht="12.75" hidden="false" customHeight="false" outlineLevel="0" collapsed="false">
      <c r="A163" s="0" t="s">
        <v>367</v>
      </c>
      <c r="B163" s="0" t="s">
        <v>326</v>
      </c>
      <c r="C163" s="0" t="s">
        <v>369</v>
      </c>
      <c r="D163" s="0" t="n">
        <v>179396</v>
      </c>
      <c r="E163" s="0" t="n">
        <v>0</v>
      </c>
      <c r="F163" s="0" t="n">
        <v>0</v>
      </c>
      <c r="G163" s="0" t="n">
        <v>148</v>
      </c>
      <c r="H163" s="0" t="n">
        <v>18957</v>
      </c>
      <c r="I163" s="0" t="n">
        <v>0</v>
      </c>
      <c r="J163" s="0" t="n">
        <v>0</v>
      </c>
      <c r="K163" s="0" t="n">
        <v>406</v>
      </c>
      <c r="L163" s="0" t="n">
        <v>178</v>
      </c>
      <c r="M163" s="0" t="n">
        <v>13</v>
      </c>
      <c r="N163" s="0" t="n">
        <v>317</v>
      </c>
      <c r="O163" s="0" t="n">
        <v>301</v>
      </c>
      <c r="P163" s="0" t="n">
        <v>519</v>
      </c>
    </row>
    <row r="164" customFormat="false" ht="12.75" hidden="false" customHeight="false" outlineLevel="0" collapsed="false">
      <c r="A164" s="0" t="s">
        <v>367</v>
      </c>
      <c r="B164" s="0" t="s">
        <v>326</v>
      </c>
      <c r="C164" s="0" t="s">
        <v>360</v>
      </c>
      <c r="D164" s="0" t="n">
        <v>8871</v>
      </c>
      <c r="E164" s="0" t="n">
        <v>180</v>
      </c>
      <c r="F164" s="0" t="n">
        <v>4368</v>
      </c>
      <c r="G164" s="0" t="n">
        <v>0</v>
      </c>
      <c r="H164" s="0" t="n">
        <v>0</v>
      </c>
      <c r="I164" s="0" t="n">
        <v>0</v>
      </c>
      <c r="J164" s="0" t="n">
        <v>0</v>
      </c>
      <c r="K164" s="0" t="n">
        <v>0</v>
      </c>
      <c r="L164" s="0" t="n">
        <v>27450</v>
      </c>
      <c r="M164" s="0" t="n">
        <v>76</v>
      </c>
      <c r="N164" s="0" t="n">
        <v>0</v>
      </c>
      <c r="O164" s="0" t="n">
        <v>151</v>
      </c>
      <c r="P164" s="0" t="n">
        <v>227</v>
      </c>
    </row>
    <row r="165" customFormat="false" ht="12.75" hidden="false" customHeight="false" outlineLevel="0" collapsed="false">
      <c r="A165" s="0" t="s">
        <v>367</v>
      </c>
      <c r="B165" s="0" t="s">
        <v>326</v>
      </c>
      <c r="C165" s="0" t="s">
        <v>370</v>
      </c>
      <c r="D165" s="0" t="n">
        <v>0</v>
      </c>
      <c r="E165" s="0" t="n">
        <v>0</v>
      </c>
      <c r="F165" s="0" t="n">
        <v>0</v>
      </c>
      <c r="G165" s="0" t="n">
        <v>140</v>
      </c>
      <c r="H165" s="0" t="n">
        <v>0</v>
      </c>
      <c r="I165" s="0" t="n">
        <v>0</v>
      </c>
      <c r="J165" s="0" t="n">
        <v>0</v>
      </c>
      <c r="K165" s="0" t="n">
        <v>186</v>
      </c>
      <c r="L165" s="0" t="n">
        <v>0</v>
      </c>
      <c r="M165" s="0" t="n">
        <v>0</v>
      </c>
      <c r="N165" s="0" t="n">
        <v>0</v>
      </c>
      <c r="O165" s="0" t="n">
        <v>0</v>
      </c>
      <c r="P165" s="0" t="n">
        <v>0</v>
      </c>
    </row>
    <row r="166" customFormat="false" ht="12.75" hidden="false" customHeight="false" outlineLevel="0" collapsed="false">
      <c r="A166" s="0" t="s">
        <v>367</v>
      </c>
      <c r="B166" s="0" t="s">
        <v>326</v>
      </c>
      <c r="C166" s="0" t="s">
        <v>371</v>
      </c>
      <c r="D166" s="0" t="n">
        <v>0</v>
      </c>
      <c r="E166" s="0" t="n">
        <v>0</v>
      </c>
      <c r="F166" s="0" t="n">
        <v>0</v>
      </c>
      <c r="G166" s="0" t="n">
        <v>0</v>
      </c>
      <c r="H166" s="0" t="n">
        <v>7320</v>
      </c>
      <c r="I166" s="0" t="n">
        <v>10980</v>
      </c>
      <c r="J166" s="0" t="n">
        <v>0</v>
      </c>
      <c r="K166" s="0" t="n">
        <v>3564</v>
      </c>
      <c r="L166" s="0" t="n">
        <v>0</v>
      </c>
      <c r="M166" s="0" t="n">
        <v>0</v>
      </c>
      <c r="N166" s="0" t="n">
        <v>0</v>
      </c>
      <c r="O166" s="0" t="n">
        <v>0</v>
      </c>
      <c r="P166" s="0" t="n">
        <v>0</v>
      </c>
    </row>
    <row r="167" customFormat="false" ht="12.75" hidden="false" customHeight="false" outlineLevel="0" collapsed="false">
      <c r="A167" s="0" t="s">
        <v>367</v>
      </c>
      <c r="B167" s="0" t="s">
        <v>326</v>
      </c>
      <c r="C167" s="0" t="s">
        <v>329</v>
      </c>
      <c r="D167" s="0" t="n">
        <v>0</v>
      </c>
      <c r="E167" s="0" t="n">
        <v>0</v>
      </c>
      <c r="F167" s="0" t="n">
        <v>0</v>
      </c>
      <c r="G167" s="0" t="n">
        <v>0</v>
      </c>
      <c r="H167" s="0" t="n">
        <v>0</v>
      </c>
      <c r="I167" s="0" t="n">
        <v>0</v>
      </c>
      <c r="J167" s="0" t="n">
        <v>0</v>
      </c>
      <c r="K167" s="0" t="n">
        <v>1100</v>
      </c>
      <c r="L167" s="0" t="n">
        <v>0</v>
      </c>
      <c r="M167" s="0" t="n">
        <v>0</v>
      </c>
      <c r="N167" s="0" t="n">
        <v>0</v>
      </c>
      <c r="O167" s="0" t="n">
        <v>0</v>
      </c>
      <c r="P167" s="0" t="n">
        <v>0</v>
      </c>
    </row>
    <row r="168" customFormat="false" ht="12.75" hidden="false" customHeight="false" outlineLevel="0" collapsed="false">
      <c r="A168" s="0" t="s">
        <v>367</v>
      </c>
      <c r="B168" s="0" t="s">
        <v>326</v>
      </c>
      <c r="C168" s="0" t="s">
        <v>357</v>
      </c>
      <c r="D168" s="0" t="n">
        <v>0</v>
      </c>
      <c r="E168" s="0" t="n">
        <v>0</v>
      </c>
      <c r="F168" s="0" t="n">
        <v>0</v>
      </c>
      <c r="G168" s="0" t="n">
        <v>0</v>
      </c>
      <c r="H168" s="0" t="n">
        <v>0</v>
      </c>
      <c r="I168" s="0" t="n">
        <v>0</v>
      </c>
      <c r="J168" s="0" t="n">
        <v>0</v>
      </c>
      <c r="K168" s="0" t="n">
        <v>0</v>
      </c>
      <c r="L168" s="0" t="n">
        <v>3381</v>
      </c>
      <c r="M168" s="0" t="n">
        <v>0</v>
      </c>
      <c r="N168" s="0" t="n">
        <v>0</v>
      </c>
      <c r="O168" s="0" t="n">
        <v>0</v>
      </c>
      <c r="P168" s="0" t="n">
        <v>0</v>
      </c>
    </row>
    <row r="169" customFormat="false" ht="12.75" hidden="false" customHeight="false" outlineLevel="0" collapsed="false">
      <c r="A169" s="0" t="s">
        <v>367</v>
      </c>
      <c r="B169" s="0" t="s">
        <v>326</v>
      </c>
      <c r="C169" s="0" t="s">
        <v>372</v>
      </c>
      <c r="D169" s="0" t="n">
        <v>0</v>
      </c>
      <c r="E169" s="0" t="n">
        <v>0</v>
      </c>
      <c r="F169" s="0" t="n">
        <v>0</v>
      </c>
      <c r="G169" s="0" t="n">
        <v>0</v>
      </c>
      <c r="H169" s="0" t="n">
        <v>0</v>
      </c>
      <c r="I169" s="0" t="n">
        <v>0</v>
      </c>
      <c r="J169" s="0" t="n">
        <v>0</v>
      </c>
      <c r="K169" s="0" t="n">
        <v>22161</v>
      </c>
      <c r="L169" s="0" t="n">
        <v>0</v>
      </c>
      <c r="M169" s="0" t="n">
        <v>0</v>
      </c>
      <c r="N169" s="0" t="n">
        <v>0</v>
      </c>
      <c r="O169" s="0" t="n">
        <v>0</v>
      </c>
      <c r="P169" s="0" t="n">
        <v>0</v>
      </c>
    </row>
    <row r="170" customFormat="false" ht="12.75" hidden="false" customHeight="false" outlineLevel="0" collapsed="false">
      <c r="A170" s="0" t="s">
        <v>367</v>
      </c>
      <c r="B170" s="0" t="s">
        <v>326</v>
      </c>
      <c r="C170" s="0" t="s">
        <v>300</v>
      </c>
      <c r="D170" s="0" t="n">
        <v>0</v>
      </c>
      <c r="E170" s="0" t="n">
        <v>98</v>
      </c>
      <c r="F170" s="0" t="n">
        <v>0</v>
      </c>
      <c r="G170" s="0" t="n">
        <v>0</v>
      </c>
      <c r="H170" s="0" t="n">
        <v>435</v>
      </c>
      <c r="I170" s="0" t="n">
        <v>105</v>
      </c>
      <c r="J170" s="0" t="n">
        <v>1625</v>
      </c>
      <c r="K170" s="0" t="n">
        <v>0</v>
      </c>
      <c r="L170" s="0" t="n">
        <v>264</v>
      </c>
      <c r="M170" s="0" t="n">
        <v>0</v>
      </c>
      <c r="N170" s="0" t="n">
        <v>0</v>
      </c>
      <c r="O170" s="0" t="n">
        <v>0</v>
      </c>
      <c r="P170" s="0" t="n">
        <v>0</v>
      </c>
    </row>
    <row r="171" customFormat="false" ht="12.75" hidden="false" customHeight="false" outlineLevel="0" collapsed="false">
      <c r="A171" s="0" t="s">
        <v>367</v>
      </c>
      <c r="B171" s="0" t="s">
        <v>326</v>
      </c>
      <c r="C171" s="0" t="s">
        <v>349</v>
      </c>
      <c r="D171" s="0" t="n">
        <v>0</v>
      </c>
      <c r="E171" s="0" t="n">
        <v>0</v>
      </c>
      <c r="F171" s="0" t="n">
        <v>0</v>
      </c>
      <c r="G171" s="0" t="n">
        <v>78</v>
      </c>
      <c r="H171" s="0" t="n">
        <v>0</v>
      </c>
      <c r="I171" s="0" t="n">
        <v>0</v>
      </c>
      <c r="J171" s="0" t="n">
        <v>0</v>
      </c>
      <c r="K171" s="0" t="n">
        <v>0</v>
      </c>
      <c r="L171" s="0" t="n">
        <v>0</v>
      </c>
      <c r="M171" s="0" t="n">
        <v>0</v>
      </c>
      <c r="N171" s="0" t="n">
        <v>0</v>
      </c>
      <c r="O171" s="0" t="n">
        <v>0</v>
      </c>
      <c r="P171" s="0" t="n">
        <v>0</v>
      </c>
    </row>
    <row r="172" customFormat="false" ht="12.75" hidden="false" customHeight="false" outlineLevel="0" collapsed="false">
      <c r="A172" s="0" t="s">
        <v>367</v>
      </c>
      <c r="B172" s="0" t="s">
        <v>326</v>
      </c>
      <c r="C172" s="0" t="s">
        <v>373</v>
      </c>
      <c r="D172" s="0" t="n">
        <v>0</v>
      </c>
      <c r="E172" s="0" t="n">
        <v>0</v>
      </c>
      <c r="F172" s="0" t="n">
        <v>0</v>
      </c>
      <c r="G172" s="0" t="n">
        <v>0</v>
      </c>
      <c r="H172" s="0" t="n">
        <v>0</v>
      </c>
      <c r="I172" s="0" t="n">
        <v>0</v>
      </c>
      <c r="J172" s="0" t="n">
        <v>0</v>
      </c>
      <c r="K172" s="0" t="n">
        <v>0</v>
      </c>
      <c r="L172" s="0" t="n">
        <v>0</v>
      </c>
      <c r="M172" s="0" t="n">
        <v>0</v>
      </c>
      <c r="N172" s="0" t="n">
        <v>0</v>
      </c>
      <c r="O172" s="0" t="n">
        <v>6640</v>
      </c>
      <c r="P172" s="0" t="n">
        <v>0</v>
      </c>
    </row>
    <row r="173" customFormat="false" ht="12.75" hidden="false" customHeight="false" outlineLevel="0" collapsed="false">
      <c r="A173" s="0" t="s">
        <v>367</v>
      </c>
      <c r="B173" s="0" t="s">
        <v>326</v>
      </c>
      <c r="C173" s="0" t="s">
        <v>374</v>
      </c>
      <c r="D173" s="0" t="n">
        <v>0</v>
      </c>
      <c r="E173" s="0" t="n">
        <v>0</v>
      </c>
      <c r="F173" s="0" t="n">
        <v>0</v>
      </c>
      <c r="G173" s="0" t="n">
        <v>0</v>
      </c>
      <c r="H173" s="0" t="n">
        <v>0</v>
      </c>
      <c r="I173" s="0" t="n">
        <v>0</v>
      </c>
      <c r="J173" s="0" t="n">
        <v>0</v>
      </c>
      <c r="K173" s="0" t="n">
        <v>0</v>
      </c>
      <c r="L173" s="0" t="n">
        <v>0</v>
      </c>
      <c r="M173" s="0" t="n">
        <v>0</v>
      </c>
      <c r="N173" s="0" t="n">
        <v>2320</v>
      </c>
      <c r="O173" s="0" t="n">
        <v>0</v>
      </c>
      <c r="P173" s="0" t="n">
        <v>0</v>
      </c>
    </row>
    <row r="174" customFormat="false" ht="12.75" hidden="false" customHeight="false" outlineLevel="0" collapsed="false">
      <c r="A174" s="0" t="s">
        <v>367</v>
      </c>
      <c r="B174" s="0" t="s">
        <v>326</v>
      </c>
      <c r="C174" s="0" t="s">
        <v>375</v>
      </c>
      <c r="D174" s="0" t="n">
        <v>0</v>
      </c>
      <c r="E174" s="0" t="n">
        <v>0</v>
      </c>
      <c r="F174" s="0" t="n">
        <v>0</v>
      </c>
      <c r="G174" s="0" t="n">
        <v>0</v>
      </c>
      <c r="H174" s="0" t="n">
        <v>0</v>
      </c>
      <c r="I174" s="0" t="n">
        <v>0</v>
      </c>
      <c r="J174" s="0" t="n">
        <v>0</v>
      </c>
      <c r="K174" s="0" t="n">
        <v>0</v>
      </c>
      <c r="L174" s="0" t="n">
        <v>0</v>
      </c>
      <c r="M174" s="0" t="n">
        <v>474</v>
      </c>
      <c r="N174" s="0" t="n">
        <v>0</v>
      </c>
      <c r="O174" s="0" t="n">
        <v>0</v>
      </c>
      <c r="P174" s="0" t="n">
        <v>0</v>
      </c>
    </row>
    <row r="175" customFormat="false" ht="12.75" hidden="false" customHeight="false" outlineLevel="0" collapsed="false">
      <c r="A175" s="0" t="s">
        <v>367</v>
      </c>
      <c r="B175" s="0" t="s">
        <v>366</v>
      </c>
      <c r="C175" s="0" t="s">
        <v>132</v>
      </c>
      <c r="D175" s="0" t="n">
        <v>2603487</v>
      </c>
      <c r="E175" s="0" t="n">
        <v>2560500</v>
      </c>
      <c r="F175" s="0" t="n">
        <v>2171095</v>
      </c>
      <c r="G175" s="0" t="n">
        <v>3052137</v>
      </c>
      <c r="H175" s="0" t="n">
        <v>3628616</v>
      </c>
      <c r="I175" s="0" t="n">
        <v>3944753</v>
      </c>
      <c r="J175" s="0" t="n">
        <v>4220239</v>
      </c>
      <c r="K175" s="0" t="n">
        <v>3491455</v>
      </c>
      <c r="L175" s="0" t="n">
        <v>2728920</v>
      </c>
      <c r="M175" s="0" t="n">
        <v>3450647</v>
      </c>
      <c r="N175" s="0" t="n">
        <v>4372622</v>
      </c>
      <c r="O175" s="0" t="n">
        <v>3290042</v>
      </c>
      <c r="P175" s="0" t="n">
        <v>2611233</v>
      </c>
    </row>
    <row r="176" customFormat="false" ht="12.75" hidden="false" customHeight="false" outlineLevel="0" collapsed="false">
      <c r="A176" s="0" t="s">
        <v>367</v>
      </c>
      <c r="B176" s="0" t="s">
        <v>366</v>
      </c>
      <c r="C176" s="0" t="s">
        <v>296</v>
      </c>
      <c r="D176" s="0" t="n">
        <v>1294867</v>
      </c>
      <c r="E176" s="0" t="n">
        <v>1236812</v>
      </c>
      <c r="F176" s="0" t="n">
        <v>1071475</v>
      </c>
      <c r="G176" s="0" t="n">
        <v>1158828</v>
      </c>
      <c r="H176" s="0" t="n">
        <v>1319762</v>
      </c>
      <c r="I176" s="0" t="n">
        <v>1217204</v>
      </c>
      <c r="J176" s="118" t="n">
        <v>1587469</v>
      </c>
      <c r="K176" s="118" t="n">
        <v>1750727</v>
      </c>
      <c r="L176" s="118" t="n">
        <v>1689559</v>
      </c>
      <c r="M176" s="118" t="n">
        <v>2149803</v>
      </c>
      <c r="N176" s="118" t="n">
        <v>2553411</v>
      </c>
      <c r="O176" s="118" t="n">
        <v>1771759</v>
      </c>
      <c r="P176" s="0" t="n">
        <v>1287429</v>
      </c>
    </row>
    <row r="177" customFormat="false" ht="12.75" hidden="false" customHeight="false" outlineLevel="0" collapsed="false">
      <c r="A177" s="0" t="s">
        <v>367</v>
      </c>
      <c r="B177" s="0" t="s">
        <v>366</v>
      </c>
      <c r="C177" s="0" t="s">
        <v>297</v>
      </c>
      <c r="D177" s="0" t="n">
        <v>984617</v>
      </c>
      <c r="E177" s="0" t="n">
        <v>810393</v>
      </c>
      <c r="F177" s="0" t="n">
        <v>798024</v>
      </c>
      <c r="G177" s="0" t="n">
        <v>914574</v>
      </c>
      <c r="H177" s="0" t="n">
        <v>862814</v>
      </c>
      <c r="I177" s="0" t="n">
        <v>1096122</v>
      </c>
      <c r="J177" s="0" t="n">
        <v>782394</v>
      </c>
      <c r="K177" s="0" t="n">
        <v>638620</v>
      </c>
      <c r="L177" s="0" t="n">
        <v>555896</v>
      </c>
      <c r="M177" s="0" t="n">
        <v>963847</v>
      </c>
      <c r="N177" s="0" t="n">
        <v>1473860</v>
      </c>
      <c r="O177" s="0" t="n">
        <v>1196244</v>
      </c>
      <c r="P177" s="0" t="n">
        <v>866509</v>
      </c>
    </row>
    <row r="178" customFormat="false" ht="12.75" hidden="false" customHeight="false" outlineLevel="0" collapsed="false">
      <c r="A178" s="0" t="s">
        <v>367</v>
      </c>
      <c r="B178" s="0" t="s">
        <v>366</v>
      </c>
      <c r="C178" s="0" t="s">
        <v>305</v>
      </c>
      <c r="D178" s="0" t="n">
        <v>24855</v>
      </c>
      <c r="E178" s="0" t="n">
        <v>82504</v>
      </c>
      <c r="F178" s="0" t="n">
        <v>175271</v>
      </c>
      <c r="G178" s="0" t="n">
        <v>615641</v>
      </c>
      <c r="H178" s="0" t="n">
        <v>1127135</v>
      </c>
      <c r="I178" s="0" t="n">
        <v>895253</v>
      </c>
      <c r="J178" s="0" t="n">
        <v>1176417</v>
      </c>
      <c r="K178" s="0" t="n">
        <v>424220</v>
      </c>
      <c r="L178" s="0" t="n">
        <v>47120</v>
      </c>
      <c r="M178" s="0" t="n">
        <v>33859</v>
      </c>
      <c r="N178" s="0" t="n">
        <v>125767</v>
      </c>
      <c r="O178" s="0" t="n">
        <v>99410</v>
      </c>
      <c r="P178" s="0" t="n">
        <v>219439</v>
      </c>
    </row>
    <row r="179" customFormat="false" ht="12.75" hidden="false" customHeight="false" outlineLevel="0" collapsed="false">
      <c r="A179" s="0" t="s">
        <v>367</v>
      </c>
      <c r="B179" s="0" t="s">
        <v>366</v>
      </c>
      <c r="C179" s="0" t="s">
        <v>307</v>
      </c>
      <c r="D179" s="0" t="n">
        <v>212600</v>
      </c>
      <c r="E179" s="0" t="n">
        <v>400030</v>
      </c>
      <c r="F179" s="0" t="n">
        <v>100750</v>
      </c>
      <c r="G179" s="0" t="n">
        <v>220020</v>
      </c>
      <c r="H179" s="0" t="n">
        <v>142537</v>
      </c>
      <c r="I179" s="0" t="n">
        <v>392898</v>
      </c>
      <c r="J179" s="0" t="n">
        <v>23621</v>
      </c>
      <c r="K179" s="0" t="n">
        <v>0</v>
      </c>
      <c r="L179" s="0" t="n">
        <v>20</v>
      </c>
      <c r="M179" s="0" t="n">
        <v>60562</v>
      </c>
      <c r="N179" s="0" t="n">
        <v>161544</v>
      </c>
      <c r="O179" s="0" t="n">
        <v>200930</v>
      </c>
      <c r="P179" s="0" t="n">
        <v>212970</v>
      </c>
    </row>
    <row r="180" customFormat="false" ht="12.75" hidden="false" customHeight="false" outlineLevel="0" collapsed="false">
      <c r="A180" s="0" t="s">
        <v>367</v>
      </c>
      <c r="B180" s="0" t="s">
        <v>366</v>
      </c>
      <c r="C180" s="0" t="s">
        <v>348</v>
      </c>
      <c r="D180" s="0" t="n">
        <v>11267</v>
      </c>
      <c r="E180" s="0" t="n">
        <v>4860</v>
      </c>
      <c r="F180" s="0" t="n">
        <v>15676</v>
      </c>
      <c r="G180" s="0" t="n">
        <v>47988</v>
      </c>
      <c r="H180" s="0" t="n">
        <v>69768</v>
      </c>
      <c r="I180" s="0" t="n">
        <v>110235</v>
      </c>
      <c r="J180" s="0" t="n">
        <v>115911</v>
      </c>
      <c r="K180" s="0" t="n">
        <v>63647</v>
      </c>
      <c r="L180" s="0" t="n">
        <v>41356</v>
      </c>
      <c r="M180" s="0" t="n">
        <v>26393</v>
      </c>
      <c r="N180" s="0" t="n">
        <v>29936</v>
      </c>
      <c r="O180" s="0" t="n">
        <v>17094</v>
      </c>
      <c r="P180" s="0" t="n">
        <v>17899</v>
      </c>
    </row>
    <row r="181" customFormat="false" ht="12.75" hidden="false" customHeight="false" outlineLevel="0" collapsed="false">
      <c r="A181" s="0" t="s">
        <v>367</v>
      </c>
      <c r="B181" s="0" t="s">
        <v>366</v>
      </c>
      <c r="C181" s="0" t="s">
        <v>368</v>
      </c>
      <c r="D181" s="0" t="n">
        <v>0</v>
      </c>
      <c r="E181" s="0" t="n">
        <v>0</v>
      </c>
      <c r="F181" s="0" t="n">
        <v>0</v>
      </c>
      <c r="G181" s="0" t="n">
        <v>0</v>
      </c>
      <c r="H181" s="0" t="n">
        <v>0</v>
      </c>
      <c r="I181" s="0" t="n">
        <v>0</v>
      </c>
      <c r="J181" s="0" t="n">
        <v>0</v>
      </c>
      <c r="K181" s="0" t="n">
        <v>0</v>
      </c>
      <c r="L181" s="0" t="n">
        <v>0</v>
      </c>
      <c r="M181" s="0" t="n">
        <v>0</v>
      </c>
      <c r="N181" s="0" t="n">
        <v>0</v>
      </c>
      <c r="O181" s="0" t="n">
        <v>0</v>
      </c>
      <c r="P181" s="0" t="n">
        <v>3271</v>
      </c>
    </row>
    <row r="182" customFormat="false" ht="12.75" hidden="false" customHeight="false" outlineLevel="0" collapsed="false">
      <c r="A182" s="0" t="s">
        <v>367</v>
      </c>
      <c r="B182" s="0" t="s">
        <v>366</v>
      </c>
      <c r="C182" s="0" t="s">
        <v>299</v>
      </c>
      <c r="D182" s="0" t="n">
        <v>1588</v>
      </c>
      <c r="E182" s="0" t="n">
        <v>1709</v>
      </c>
      <c r="F182" s="0" t="n">
        <v>1292</v>
      </c>
      <c r="G182" s="0" t="n">
        <v>1060</v>
      </c>
      <c r="H182" s="0" t="n">
        <v>5</v>
      </c>
      <c r="I182" s="0" t="n">
        <v>780</v>
      </c>
      <c r="J182" s="0" t="n">
        <v>438</v>
      </c>
      <c r="K182" s="0" t="n">
        <v>1248</v>
      </c>
      <c r="L182" s="0" t="n">
        <v>0</v>
      </c>
      <c r="M182" s="0" t="n">
        <v>664</v>
      </c>
      <c r="N182" s="0" t="n">
        <v>2891</v>
      </c>
      <c r="O182" s="0" t="n">
        <v>3077</v>
      </c>
      <c r="P182" s="0" t="n">
        <v>3119</v>
      </c>
    </row>
    <row r="183" customFormat="false" ht="12.75" hidden="false" customHeight="false" outlineLevel="0" collapsed="false">
      <c r="A183" s="0" t="s">
        <v>367</v>
      </c>
      <c r="B183" s="0" t="s">
        <v>366</v>
      </c>
      <c r="C183" s="0" t="s">
        <v>301</v>
      </c>
      <c r="D183" s="0" t="n">
        <v>156</v>
      </c>
      <c r="E183" s="0" t="n">
        <v>24097</v>
      </c>
      <c r="F183" s="0" t="n">
        <v>807</v>
      </c>
      <c r="G183" s="0" t="n">
        <v>93898</v>
      </c>
      <c r="H183" s="0" t="n">
        <v>91498</v>
      </c>
      <c r="I183" s="0" t="n">
        <v>230401</v>
      </c>
      <c r="J183" s="0" t="n">
        <v>533101</v>
      </c>
      <c r="K183" s="0" t="n">
        <v>591068</v>
      </c>
      <c r="L183" s="0" t="n">
        <v>373119</v>
      </c>
      <c r="M183" s="0" t="n">
        <v>215292</v>
      </c>
      <c r="N183" s="0" t="n">
        <v>24841</v>
      </c>
      <c r="O183" s="0" t="n">
        <v>531</v>
      </c>
      <c r="P183" s="0" t="n">
        <v>303</v>
      </c>
    </row>
    <row r="184" customFormat="false" ht="12.75" hidden="false" customHeight="false" outlineLevel="0" collapsed="false">
      <c r="A184" s="0" t="s">
        <v>367</v>
      </c>
      <c r="B184" s="0" t="s">
        <v>366</v>
      </c>
      <c r="C184" s="0" t="s">
        <v>369</v>
      </c>
      <c r="D184" s="0" t="n">
        <v>65699</v>
      </c>
      <c r="E184" s="0" t="n">
        <v>0</v>
      </c>
      <c r="F184" s="0" t="n">
        <v>0</v>
      </c>
      <c r="G184" s="0" t="n">
        <v>53</v>
      </c>
      <c r="H184" s="0" t="n">
        <v>13700</v>
      </c>
      <c r="I184" s="0" t="n">
        <v>0</v>
      </c>
      <c r="J184" s="0" t="n">
        <v>0</v>
      </c>
      <c r="K184" s="0" t="n">
        <v>325</v>
      </c>
      <c r="L184" s="0" t="n">
        <v>91</v>
      </c>
      <c r="M184" s="0" t="n">
        <v>5</v>
      </c>
      <c r="N184" s="0" t="n">
        <v>82</v>
      </c>
      <c r="O184" s="0" t="n">
        <v>129</v>
      </c>
      <c r="P184" s="0" t="n">
        <v>237</v>
      </c>
    </row>
    <row r="185" customFormat="false" ht="12.75" hidden="false" customHeight="false" outlineLevel="0" collapsed="false">
      <c r="A185" s="0" t="s">
        <v>367</v>
      </c>
      <c r="B185" s="0" t="s">
        <v>366</v>
      </c>
      <c r="C185" s="0" t="s">
        <v>360</v>
      </c>
      <c r="D185" s="0" t="n">
        <v>7838</v>
      </c>
      <c r="E185" s="0" t="n">
        <v>50</v>
      </c>
      <c r="F185" s="0" t="n">
        <v>7800</v>
      </c>
      <c r="G185" s="0" t="n">
        <v>0</v>
      </c>
      <c r="H185" s="0" t="n">
        <v>0</v>
      </c>
      <c r="I185" s="0" t="n">
        <v>0</v>
      </c>
      <c r="J185" s="0" t="n">
        <v>0</v>
      </c>
      <c r="K185" s="0" t="n">
        <v>0</v>
      </c>
      <c r="L185" s="0" t="n">
        <v>18479</v>
      </c>
      <c r="M185" s="0" t="n">
        <v>19</v>
      </c>
      <c r="N185" s="0" t="n">
        <v>0</v>
      </c>
      <c r="O185" s="0" t="n">
        <v>38</v>
      </c>
      <c r="P185" s="0" t="n">
        <v>57</v>
      </c>
    </row>
    <row r="186" customFormat="false" ht="12.75" hidden="false" customHeight="false" outlineLevel="0" collapsed="false">
      <c r="A186" s="0" t="s">
        <v>367</v>
      </c>
      <c r="B186" s="0" t="s">
        <v>366</v>
      </c>
      <c r="C186" s="0" t="s">
        <v>371</v>
      </c>
      <c r="D186" s="0" t="n">
        <v>0</v>
      </c>
      <c r="E186" s="0" t="n">
        <v>0</v>
      </c>
      <c r="F186" s="0" t="n">
        <v>0</v>
      </c>
      <c r="G186" s="0" t="n">
        <v>0</v>
      </c>
      <c r="H186" s="0" t="n">
        <v>1200</v>
      </c>
      <c r="I186" s="0" t="n">
        <v>1800</v>
      </c>
      <c r="J186" s="0" t="n">
        <v>0</v>
      </c>
      <c r="K186" s="0" t="n">
        <v>540</v>
      </c>
      <c r="L186" s="0" t="n">
        <v>0</v>
      </c>
      <c r="M186" s="0" t="n">
        <v>0</v>
      </c>
      <c r="N186" s="0" t="n">
        <v>0</v>
      </c>
      <c r="O186" s="0" t="n">
        <v>0</v>
      </c>
      <c r="P186" s="0" t="n">
        <v>0</v>
      </c>
    </row>
    <row r="187" customFormat="false" ht="12.75" hidden="false" customHeight="false" outlineLevel="0" collapsed="false">
      <c r="A187" s="0" t="s">
        <v>367</v>
      </c>
      <c r="B187" s="0" t="s">
        <v>366</v>
      </c>
      <c r="C187" s="0" t="s">
        <v>349</v>
      </c>
      <c r="D187" s="0" t="n">
        <v>0</v>
      </c>
      <c r="E187" s="0" t="n">
        <v>0</v>
      </c>
      <c r="F187" s="0" t="n">
        <v>0</v>
      </c>
      <c r="G187" s="0" t="n">
        <v>35</v>
      </c>
      <c r="H187" s="0" t="n">
        <v>0</v>
      </c>
      <c r="I187" s="0" t="n">
        <v>0</v>
      </c>
      <c r="J187" s="0" t="n">
        <v>0</v>
      </c>
      <c r="K187" s="0" t="n">
        <v>0</v>
      </c>
      <c r="L187" s="0" t="n">
        <v>0</v>
      </c>
      <c r="M187" s="0" t="n">
        <v>0</v>
      </c>
      <c r="N187" s="0" t="n">
        <v>0</v>
      </c>
      <c r="O187" s="0" t="n">
        <v>0</v>
      </c>
      <c r="P187" s="0" t="n">
        <v>0</v>
      </c>
    </row>
    <row r="188" customFormat="false" ht="12.75" hidden="false" customHeight="false" outlineLevel="0" collapsed="false">
      <c r="A188" s="0" t="s">
        <v>367</v>
      </c>
      <c r="B188" s="0" t="s">
        <v>366</v>
      </c>
      <c r="C188" s="0" t="s">
        <v>370</v>
      </c>
      <c r="D188" s="0" t="n">
        <v>0</v>
      </c>
      <c r="E188" s="0" t="n">
        <v>0</v>
      </c>
      <c r="F188" s="0" t="n">
        <v>0</v>
      </c>
      <c r="G188" s="0" t="n">
        <v>40</v>
      </c>
      <c r="H188" s="0" t="n">
        <v>0</v>
      </c>
      <c r="I188" s="0" t="n">
        <v>0</v>
      </c>
      <c r="J188" s="0" t="n">
        <v>0</v>
      </c>
      <c r="K188" s="0" t="n">
        <v>60</v>
      </c>
      <c r="L188" s="0" t="n">
        <v>0</v>
      </c>
      <c r="M188" s="0" t="n">
        <v>0</v>
      </c>
      <c r="N188" s="0" t="n">
        <v>0</v>
      </c>
      <c r="O188" s="0" t="n">
        <v>0</v>
      </c>
      <c r="P188" s="0" t="n">
        <v>0</v>
      </c>
    </row>
    <row r="189" customFormat="false" ht="12.75" hidden="false" customHeight="false" outlineLevel="0" collapsed="false">
      <c r="A189" s="0" t="s">
        <v>367</v>
      </c>
      <c r="B189" s="0" t="s">
        <v>366</v>
      </c>
      <c r="C189" s="0" t="s">
        <v>329</v>
      </c>
      <c r="D189" s="0" t="n">
        <v>0</v>
      </c>
      <c r="E189" s="0" t="n">
        <v>0</v>
      </c>
      <c r="F189" s="0" t="n">
        <v>0</v>
      </c>
      <c r="G189" s="0" t="n">
        <v>0</v>
      </c>
      <c r="H189" s="0" t="n">
        <v>0</v>
      </c>
      <c r="I189" s="0" t="n">
        <v>0</v>
      </c>
      <c r="J189" s="0" t="n">
        <v>0</v>
      </c>
      <c r="K189" s="0" t="n">
        <v>1000</v>
      </c>
      <c r="L189" s="0" t="n">
        <v>0</v>
      </c>
      <c r="M189" s="0" t="n">
        <v>0</v>
      </c>
      <c r="N189" s="0" t="n">
        <v>0</v>
      </c>
      <c r="O189" s="0" t="n">
        <v>0</v>
      </c>
      <c r="P189" s="0" t="n">
        <v>0</v>
      </c>
    </row>
    <row r="190" customFormat="false" ht="12.75" hidden="false" customHeight="false" outlineLevel="0" collapsed="false">
      <c r="A190" s="0" t="s">
        <v>367</v>
      </c>
      <c r="B190" s="0" t="s">
        <v>366</v>
      </c>
      <c r="C190" s="0" t="s">
        <v>300</v>
      </c>
      <c r="D190" s="0" t="n">
        <v>0</v>
      </c>
      <c r="E190" s="0" t="n">
        <v>45</v>
      </c>
      <c r="F190" s="0" t="n">
        <v>0</v>
      </c>
      <c r="G190" s="0" t="n">
        <v>0</v>
      </c>
      <c r="H190" s="0" t="n">
        <v>197</v>
      </c>
      <c r="I190" s="0" t="n">
        <v>60</v>
      </c>
      <c r="J190" s="0" t="n">
        <v>888</v>
      </c>
      <c r="K190" s="0" t="n">
        <v>0</v>
      </c>
      <c r="L190" s="0" t="n">
        <v>60</v>
      </c>
      <c r="M190" s="0" t="n">
        <v>0</v>
      </c>
      <c r="N190" s="0" t="n">
        <v>0</v>
      </c>
      <c r="O190" s="0" t="n">
        <v>0</v>
      </c>
      <c r="P190" s="0" t="n">
        <v>0</v>
      </c>
    </row>
    <row r="191" customFormat="false" ht="12.75" hidden="false" customHeight="false" outlineLevel="0" collapsed="false">
      <c r="A191" s="0" t="s">
        <v>367</v>
      </c>
      <c r="B191" s="0" t="s">
        <v>366</v>
      </c>
      <c r="C191" s="0" t="s">
        <v>372</v>
      </c>
      <c r="D191" s="0" t="n">
        <v>0</v>
      </c>
      <c r="E191" s="0" t="n">
        <v>0</v>
      </c>
      <c r="F191" s="0" t="n">
        <v>0</v>
      </c>
      <c r="G191" s="0" t="n">
        <v>0</v>
      </c>
      <c r="H191" s="0" t="n">
        <v>0</v>
      </c>
      <c r="I191" s="0" t="n">
        <v>0</v>
      </c>
      <c r="J191" s="0" t="n">
        <v>0</v>
      </c>
      <c r="K191" s="0" t="n">
        <v>20000</v>
      </c>
      <c r="L191" s="0" t="n">
        <v>0</v>
      </c>
      <c r="M191" s="0" t="n">
        <v>0</v>
      </c>
      <c r="N191" s="0" t="n">
        <v>0</v>
      </c>
      <c r="O191" s="0" t="n">
        <v>0</v>
      </c>
      <c r="P191" s="0" t="n">
        <v>0</v>
      </c>
    </row>
    <row r="192" customFormat="false" ht="12.75" hidden="false" customHeight="false" outlineLevel="0" collapsed="false">
      <c r="A192" s="0" t="s">
        <v>367</v>
      </c>
      <c r="B192" s="0" t="s">
        <v>366</v>
      </c>
      <c r="C192" s="0" t="s">
        <v>357</v>
      </c>
      <c r="D192" s="0" t="n">
        <v>0</v>
      </c>
      <c r="E192" s="0" t="n">
        <v>0</v>
      </c>
      <c r="F192" s="0" t="n">
        <v>0</v>
      </c>
      <c r="G192" s="0" t="n">
        <v>0</v>
      </c>
      <c r="H192" s="0" t="n">
        <v>0</v>
      </c>
      <c r="I192" s="0" t="n">
        <v>0</v>
      </c>
      <c r="J192" s="0" t="n">
        <v>0</v>
      </c>
      <c r="K192" s="0" t="n">
        <v>0</v>
      </c>
      <c r="L192" s="0" t="n">
        <v>3220</v>
      </c>
      <c r="M192" s="0" t="n">
        <v>0</v>
      </c>
      <c r="N192" s="0" t="n">
        <v>0</v>
      </c>
      <c r="O192" s="0" t="n">
        <v>0</v>
      </c>
      <c r="P192" s="0" t="n">
        <v>0</v>
      </c>
    </row>
    <row r="193" customFormat="false" ht="12.75" hidden="false" customHeight="false" outlineLevel="0" collapsed="false">
      <c r="A193" s="0" t="s">
        <v>367</v>
      </c>
      <c r="B193" s="0" t="s">
        <v>366</v>
      </c>
      <c r="C193" s="0" t="s">
        <v>373</v>
      </c>
      <c r="D193" s="0" t="n">
        <v>0</v>
      </c>
      <c r="E193" s="0" t="n">
        <v>0</v>
      </c>
      <c r="F193" s="0" t="n">
        <v>0</v>
      </c>
      <c r="G193" s="0" t="n">
        <v>0</v>
      </c>
      <c r="H193" s="0" t="n">
        <v>0</v>
      </c>
      <c r="I193" s="0" t="n">
        <v>0</v>
      </c>
      <c r="J193" s="0" t="n">
        <v>0</v>
      </c>
      <c r="K193" s="0" t="n">
        <v>0</v>
      </c>
      <c r="L193" s="0" t="n">
        <v>0</v>
      </c>
      <c r="M193" s="0" t="n">
        <v>0</v>
      </c>
      <c r="N193" s="0" t="n">
        <v>0</v>
      </c>
      <c r="O193" s="0" t="n">
        <v>830</v>
      </c>
      <c r="P193" s="0" t="n">
        <v>0</v>
      </c>
    </row>
    <row r="194" customFormat="false" ht="12.75" hidden="false" customHeight="false" outlineLevel="0" collapsed="false">
      <c r="A194" s="0" t="s">
        <v>367</v>
      </c>
      <c r="B194" s="0" t="s">
        <v>366</v>
      </c>
      <c r="C194" s="0" t="s">
        <v>375</v>
      </c>
      <c r="D194" s="0" t="n">
        <v>0</v>
      </c>
      <c r="E194" s="0" t="n">
        <v>0</v>
      </c>
      <c r="F194" s="0" t="n">
        <v>0</v>
      </c>
      <c r="G194" s="0" t="n">
        <v>0</v>
      </c>
      <c r="H194" s="0" t="n">
        <v>0</v>
      </c>
      <c r="I194" s="0" t="n">
        <v>0</v>
      </c>
      <c r="J194" s="0" t="n">
        <v>0</v>
      </c>
      <c r="K194" s="0" t="n">
        <v>0</v>
      </c>
      <c r="L194" s="0" t="n">
        <v>0</v>
      </c>
      <c r="M194" s="0" t="n">
        <v>203</v>
      </c>
      <c r="N194" s="0" t="n">
        <v>0</v>
      </c>
      <c r="O194" s="0" t="n">
        <v>0</v>
      </c>
      <c r="P194" s="0" t="n">
        <v>0</v>
      </c>
    </row>
    <row r="195" customFormat="false" ht="12.75" hidden="false" customHeight="false" outlineLevel="0" collapsed="false">
      <c r="A195" s="0" t="s">
        <v>367</v>
      </c>
      <c r="B195" s="0" t="s">
        <v>366</v>
      </c>
      <c r="C195" s="0" t="s">
        <v>374</v>
      </c>
      <c r="D195" s="0" t="n">
        <v>0</v>
      </c>
      <c r="E195" s="0" t="n">
        <v>0</v>
      </c>
      <c r="F195" s="0" t="n">
        <v>0</v>
      </c>
      <c r="G195" s="0" t="n">
        <v>0</v>
      </c>
      <c r="H195" s="0" t="n">
        <v>0</v>
      </c>
      <c r="I195" s="0" t="n">
        <v>0</v>
      </c>
      <c r="J195" s="0" t="n">
        <v>0</v>
      </c>
      <c r="K195" s="0" t="n">
        <v>0</v>
      </c>
      <c r="L195" s="0" t="n">
        <v>0</v>
      </c>
      <c r="M195" s="0" t="n">
        <v>0</v>
      </c>
      <c r="N195" s="0" t="n">
        <v>290</v>
      </c>
      <c r="O195" s="0" t="n">
        <v>0</v>
      </c>
      <c r="P195" s="0" t="n">
        <v>0</v>
      </c>
    </row>
    <row r="196" customFormat="false" ht="12.75" hidden="false" customHeight="false" outlineLevel="0" collapsed="false">
      <c r="A196" s="0" t="s">
        <v>376</v>
      </c>
    </row>
  </sheetData>
  <hyperlinks>
    <hyperlink ref="A1" r:id="rId1" display="SOURCE 3 : Données d’import export en NC8 issue du site https://lekiosque.finances.gouv.fr"/>
  </hyperlink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ColWidth="9.1484375" defaultRowHeight="12.75" zeroHeight="false" outlineLevelRow="0" outlineLevelCol="0"/>
  <cols>
    <col collapsed="false" customWidth="true" hidden="false" outlineLevel="0" max="1025" min="1" style="0" width="10.71"/>
  </cols>
  <sheetData>
    <row r="1" customFormat="false" ht="25.5" hidden="false" customHeight="false" outlineLevel="0" collapsed="false">
      <c r="A1" s="15" t="s">
        <v>40</v>
      </c>
      <c r="B1" s="15" t="s">
        <v>41</v>
      </c>
      <c r="C1" s="16" t="s">
        <v>42</v>
      </c>
      <c r="D1" s="15" t="s">
        <v>43</v>
      </c>
      <c r="E1" s="17" t="s">
        <v>44</v>
      </c>
      <c r="F1" s="17" t="s">
        <v>45</v>
      </c>
    </row>
    <row r="2" customFormat="false" ht="12.75" hidden="false" customHeight="false" outlineLevel="0" collapsed="false">
      <c r="A2" s="18" t="s">
        <v>46</v>
      </c>
      <c r="B2" s="19" t="s">
        <v>47</v>
      </c>
      <c r="C2" s="20" t="s">
        <v>48</v>
      </c>
      <c r="D2" s="21"/>
    </row>
    <row r="3" customFormat="false" ht="12.75" hidden="false" customHeight="false" outlineLevel="0" collapsed="false">
      <c r="A3" s="19" t="s">
        <v>49</v>
      </c>
      <c r="B3" s="19" t="s">
        <v>50</v>
      </c>
      <c r="C3" s="19" t="s">
        <v>51</v>
      </c>
      <c r="D3" s="19" t="n">
        <v>0</v>
      </c>
      <c r="E3" s="19"/>
      <c r="F3" s="19" t="s">
        <v>52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A1:C17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ColWidth="9.1484375" defaultRowHeight="12.75" zeroHeight="false" outlineLevelRow="0" outlineLevelCol="0"/>
  <cols>
    <col collapsed="false" customWidth="true" hidden="false" outlineLevel="0" max="1" min="1" style="21" width="20"/>
    <col collapsed="false" customWidth="true" hidden="false" outlineLevel="0" max="2" min="2" style="22" width="108"/>
    <col collapsed="false" customWidth="true" hidden="false" outlineLevel="0" max="3" min="3" style="0" width="21.85"/>
    <col collapsed="false" customWidth="true" hidden="false" outlineLevel="0" max="1022" min="4" style="0" width="13.29"/>
    <col collapsed="false" customWidth="true" hidden="false" outlineLevel="0" max="1025" min="1023" style="0" width="9"/>
  </cols>
  <sheetData>
    <row r="1" s="25" customFormat="true" ht="43.5" hidden="false" customHeight="true" outlineLevel="0" collapsed="false">
      <c r="A1" s="23" t="s">
        <v>53</v>
      </c>
      <c r="B1" s="24" t="s">
        <v>54</v>
      </c>
      <c r="C1" s="24" t="s">
        <v>49</v>
      </c>
    </row>
    <row r="2" customFormat="false" ht="13.5" hidden="false" customHeight="true" outlineLevel="0" collapsed="false">
      <c r="A2" s="26" t="n">
        <v>1</v>
      </c>
      <c r="B2" s="27" t="s">
        <v>55</v>
      </c>
      <c r="C2" s="0" t="s">
        <v>56</v>
      </c>
    </row>
    <row r="3" customFormat="false" ht="13.5" hidden="false" customHeight="true" outlineLevel="0" collapsed="false">
      <c r="A3" s="28" t="n">
        <v>1</v>
      </c>
      <c r="B3" s="29" t="s">
        <v>57</v>
      </c>
      <c r="C3" s="0" t="s">
        <v>58</v>
      </c>
    </row>
    <row r="4" customFormat="false" ht="13.5" hidden="false" customHeight="true" outlineLevel="0" collapsed="false">
      <c r="A4" s="28" t="n">
        <v>1</v>
      </c>
      <c r="B4" s="29" t="s">
        <v>59</v>
      </c>
      <c r="C4" s="0" t="s">
        <v>58</v>
      </c>
    </row>
    <row r="5" customFormat="false" ht="13.5" hidden="false" customHeight="true" outlineLevel="0" collapsed="false"/>
    <row r="6" customFormat="false" ht="13.5" hidden="false" customHeight="true" outlineLevel="0" collapsed="false"/>
    <row r="7" customFormat="false" ht="13.5" hidden="false" customHeight="true" outlineLevel="0" collapsed="false"/>
    <row r="8" customFormat="false" ht="13.5" hidden="false" customHeight="true" outlineLevel="0" collapsed="false"/>
    <row r="9" customFormat="false" ht="13.5" hidden="false" customHeight="true" outlineLevel="0" collapsed="false"/>
    <row r="10" customFormat="false" ht="13.5" hidden="false" customHeight="true" outlineLevel="0" collapsed="false"/>
    <row r="11" customFormat="false" ht="13.5" hidden="false" customHeight="true" outlineLevel="0" collapsed="false"/>
    <row r="12" customFormat="false" ht="13.5" hidden="false" customHeight="true" outlineLevel="0" collapsed="false"/>
    <row r="13" customFormat="false" ht="13.5" hidden="false" customHeight="true" outlineLevel="0" collapsed="false"/>
    <row r="14" customFormat="false" ht="13.5" hidden="false" customHeight="true" outlineLevel="0" collapsed="false"/>
    <row r="15" customFormat="false" ht="13.5" hidden="false" customHeight="true" outlineLevel="0" collapsed="false"/>
    <row r="16" customFormat="false" ht="13.5" hidden="false" customHeight="true" outlineLevel="0" collapsed="false"/>
    <row r="17" customFormat="false" ht="13.5" hidden="false" customHeight="true" outlineLevel="0" collapsed="false"/>
    <row r="18" customFormat="false" ht="13.5" hidden="false" customHeight="true" outlineLevel="0" collapsed="false"/>
    <row r="19" customFormat="false" ht="13.5" hidden="false" customHeight="true" outlineLevel="0" collapsed="false"/>
    <row r="20" customFormat="false" ht="13.5" hidden="false" customHeight="true" outlineLevel="0" collapsed="false"/>
    <row r="21" customFormat="false" ht="13.5" hidden="false" customHeight="true" outlineLevel="0" collapsed="false"/>
    <row r="22" customFormat="false" ht="13.5" hidden="false" customHeight="true" outlineLevel="0" collapsed="false"/>
    <row r="23" customFormat="false" ht="13.5" hidden="false" customHeight="true" outlineLevel="0" collapsed="false"/>
    <row r="24" customFormat="false" ht="13.5" hidden="false" customHeight="true" outlineLevel="0" collapsed="false"/>
    <row r="25" customFormat="false" ht="13.5" hidden="false" customHeight="true" outlineLevel="0" collapsed="false"/>
    <row r="26" customFormat="false" ht="13.5" hidden="false" customHeight="true" outlineLevel="0" collapsed="false"/>
    <row r="27" customFormat="false" ht="13.5" hidden="false" customHeight="true" outlineLevel="0" collapsed="false"/>
    <row r="28" customFormat="false" ht="13.5" hidden="false" customHeight="true" outlineLevel="0" collapsed="false"/>
    <row r="29" customFormat="false" ht="13.5" hidden="false" customHeight="true" outlineLevel="0" collapsed="false"/>
    <row r="30" customFormat="false" ht="13.5" hidden="false" customHeight="true" outlineLevel="0" collapsed="false"/>
    <row r="31" customFormat="false" ht="13.5" hidden="false" customHeight="true" outlineLevel="0" collapsed="false"/>
    <row r="32" customFormat="false" ht="13.5" hidden="false" customHeight="true" outlineLevel="0" collapsed="false"/>
    <row r="33" customFormat="false" ht="13.5" hidden="false" customHeight="true" outlineLevel="0" collapsed="false"/>
    <row r="34" customFormat="false" ht="13.5" hidden="false" customHeight="true" outlineLevel="0" collapsed="false"/>
    <row r="35" customFormat="false" ht="13.5" hidden="false" customHeight="true" outlineLevel="0" collapsed="false"/>
    <row r="36" customFormat="false" ht="13.5" hidden="false" customHeight="true" outlineLevel="0" collapsed="false"/>
    <row r="37" customFormat="false" ht="14.25" hidden="false" customHeight="true" outlineLevel="0" collapsed="false"/>
    <row r="38" customFormat="false" ht="14.25" hidden="false" customHeight="true" outlineLevel="0" collapsed="false"/>
    <row r="39" customFormat="false" ht="14.25" hidden="false" customHeight="true" outlineLevel="0" collapsed="false"/>
    <row r="40" customFormat="false" ht="13.5" hidden="false" customHeight="true" outlineLevel="0" collapsed="false"/>
    <row r="41" customFormat="false" ht="14.25" hidden="false" customHeight="true" outlineLevel="0" collapsed="false"/>
    <row r="42" customFormat="false" ht="14.25" hidden="false" customHeight="true" outlineLevel="0" collapsed="false"/>
    <row r="43" customFormat="false" ht="14.25" hidden="false" customHeight="true" outlineLevel="0" collapsed="false"/>
    <row r="44" customFormat="false" ht="13.5" hidden="false" customHeight="true" outlineLevel="0" collapsed="false"/>
    <row r="45" customFormat="false" ht="13.5" hidden="false" customHeight="true" outlineLevel="0" collapsed="false"/>
    <row r="46" customFormat="false" ht="13.5" hidden="false" customHeight="true" outlineLevel="0" collapsed="false"/>
    <row r="47" customFormat="false" ht="13.5" hidden="false" customHeight="true" outlineLevel="0" collapsed="false"/>
    <row r="48" customFormat="false" ht="13.5" hidden="false" customHeight="true" outlineLevel="0" collapsed="false"/>
    <row r="49" customFormat="false" ht="13.5" hidden="false" customHeight="true" outlineLevel="0" collapsed="false"/>
    <row r="50" customFormat="false" ht="13.5" hidden="false" customHeight="true" outlineLevel="0" collapsed="false"/>
    <row r="51" customFormat="false" ht="14.25" hidden="false" customHeight="true" outlineLevel="0" collapsed="false"/>
    <row r="52" customFormat="false" ht="14.25" hidden="false" customHeight="true" outlineLevel="0" collapsed="false"/>
    <row r="53" customFormat="false" ht="13.5" hidden="false" customHeight="true" outlineLevel="0" collapsed="false"/>
    <row r="54" customFormat="false" ht="14.25" hidden="false" customHeight="true" outlineLevel="0" collapsed="false"/>
    <row r="55" customFormat="false" ht="14.25" hidden="false" customHeight="true" outlineLevel="0" collapsed="false"/>
    <row r="56" customFormat="false" ht="14.25" hidden="false" customHeight="true" outlineLevel="0" collapsed="false"/>
    <row r="57" customFormat="false" ht="14.25" hidden="false" customHeight="true" outlineLevel="0" collapsed="false"/>
    <row r="58" customFormat="false" ht="13.5" hidden="false" customHeight="true" outlineLevel="0" collapsed="false"/>
    <row r="59" customFormat="false" ht="14.25" hidden="false" customHeight="true" outlineLevel="0" collapsed="false"/>
    <row r="60" customFormat="false" ht="14.25" hidden="false" customHeight="true" outlineLevel="0" collapsed="false"/>
    <row r="61" customFormat="false" ht="13.5" hidden="false" customHeight="true" outlineLevel="0" collapsed="false"/>
    <row r="62" customFormat="false" ht="14.25" hidden="false" customHeight="true" outlineLevel="0" collapsed="false"/>
    <row r="63" customFormat="false" ht="14.25" hidden="false" customHeight="true" outlineLevel="0" collapsed="false"/>
    <row r="64" customFormat="false" ht="13.5" hidden="false" customHeight="true" outlineLevel="0" collapsed="false"/>
    <row r="65" customFormat="false" ht="14.25" hidden="false" customHeight="true" outlineLevel="0" collapsed="false"/>
    <row r="66" customFormat="false" ht="14.25" hidden="false" customHeight="true" outlineLevel="0" collapsed="false"/>
    <row r="67" customFormat="false" ht="13.5" hidden="false" customHeight="true" outlineLevel="0" collapsed="false"/>
    <row r="68" customFormat="false" ht="14.25" hidden="false" customHeight="true" outlineLevel="0" collapsed="false"/>
    <row r="69" customFormat="false" ht="14.25" hidden="false" customHeight="true" outlineLevel="0" collapsed="false"/>
    <row r="70" customFormat="false" ht="14.25" hidden="false" customHeight="true" outlineLevel="0" collapsed="false"/>
    <row r="71" customFormat="false" ht="14.25" hidden="false" customHeight="true" outlineLevel="0" collapsed="false"/>
    <row r="72" customFormat="false" ht="14.25" hidden="false" customHeight="true" outlineLevel="0" collapsed="false"/>
    <row r="73" customFormat="false" ht="14.25" hidden="false" customHeight="true" outlineLevel="0" collapsed="false"/>
    <row r="74" customFormat="false" ht="14.25" hidden="false" customHeight="true" outlineLevel="0" collapsed="false"/>
    <row r="75" customFormat="false" ht="14.25" hidden="false" customHeight="true" outlineLevel="0" collapsed="false"/>
    <row r="76" customFormat="false" ht="14.25" hidden="false" customHeight="true" outlineLevel="0" collapsed="false"/>
    <row r="77" customFormat="false" ht="13.5" hidden="false" customHeight="true" outlineLevel="0" collapsed="false"/>
    <row r="78" customFormat="false" ht="13.5" hidden="false" customHeight="true" outlineLevel="0" collapsed="false"/>
    <row r="79" customFormat="false" ht="13.5" hidden="false" customHeight="true" outlineLevel="0" collapsed="false"/>
    <row r="80" customFormat="false" ht="13.5" hidden="false" customHeight="true" outlineLevel="0" collapsed="false"/>
    <row r="81" customFormat="false" ht="13.5" hidden="false" customHeight="true" outlineLevel="0" collapsed="false"/>
    <row r="82" customFormat="false" ht="14.25" hidden="false" customHeight="true" outlineLevel="0" collapsed="false"/>
    <row r="83" customFormat="false" ht="14.25" hidden="false" customHeight="true" outlineLevel="0" collapsed="false"/>
    <row r="84" customFormat="false" ht="13.5" hidden="false" customHeight="true" outlineLevel="0" collapsed="false"/>
    <row r="85" customFormat="false" ht="13.5" hidden="false" customHeight="true" outlineLevel="0" collapsed="false"/>
    <row r="86" customFormat="false" ht="13.5" hidden="false" customHeight="true" outlineLevel="0" collapsed="false"/>
    <row r="87" customFormat="false" ht="13.5" hidden="false" customHeight="true" outlineLevel="0" collapsed="false"/>
    <row r="88" customFormat="false" ht="13.5" hidden="false" customHeight="true" outlineLevel="0" collapsed="false"/>
    <row r="89" customFormat="false" ht="13.5" hidden="false" customHeight="true" outlineLevel="0" collapsed="false"/>
    <row r="90" customFormat="false" ht="13.5" hidden="false" customHeight="true" outlineLevel="0" collapsed="false"/>
    <row r="91" customFormat="false" ht="13.5" hidden="false" customHeight="true" outlineLevel="0" collapsed="false"/>
    <row r="92" customFormat="false" ht="13.5" hidden="false" customHeight="true" outlineLevel="0" collapsed="false"/>
    <row r="93" customFormat="false" ht="13.5" hidden="false" customHeight="true" outlineLevel="0" collapsed="false"/>
    <row r="94" customFormat="false" ht="13.5" hidden="false" customHeight="true" outlineLevel="0" collapsed="false"/>
    <row r="95" customFormat="false" ht="13.5" hidden="false" customHeight="true" outlineLevel="0" collapsed="false"/>
    <row r="96" customFormat="false" ht="13.5" hidden="false" customHeight="true" outlineLevel="0" collapsed="false"/>
    <row r="97" customFormat="false" ht="13.5" hidden="false" customHeight="true" outlineLevel="0" collapsed="false"/>
    <row r="98" customFormat="false" ht="13.5" hidden="false" customHeight="true" outlineLevel="0" collapsed="false"/>
    <row r="99" customFormat="false" ht="13.5" hidden="false" customHeight="true" outlineLevel="0" collapsed="false"/>
    <row r="100" customFormat="false" ht="13.5" hidden="false" customHeight="true" outlineLevel="0" collapsed="false"/>
    <row r="101" customFormat="false" ht="13.5" hidden="false" customHeight="true" outlineLevel="0" collapsed="false"/>
    <row r="102" customFormat="false" ht="13.5" hidden="false" customHeight="true" outlineLevel="0" collapsed="false"/>
    <row r="103" customFormat="false" ht="13.5" hidden="false" customHeight="true" outlineLevel="0" collapsed="false"/>
    <row r="104" customFormat="false" ht="13.5" hidden="false" customHeight="true" outlineLevel="0" collapsed="false"/>
    <row r="105" customFormat="false" ht="13.5" hidden="false" customHeight="true" outlineLevel="0" collapsed="false"/>
    <row r="106" customFormat="false" ht="13.5" hidden="false" customHeight="true" outlineLevel="0" collapsed="false"/>
    <row r="107" customFormat="false" ht="13.5" hidden="false" customHeight="true" outlineLevel="0" collapsed="false"/>
    <row r="108" customFormat="false" ht="13.5" hidden="false" customHeight="true" outlineLevel="0" collapsed="false"/>
    <row r="109" customFormat="false" ht="13.5" hidden="false" customHeight="true" outlineLevel="0" collapsed="false"/>
    <row r="110" customFormat="false" ht="13.5" hidden="false" customHeight="true" outlineLevel="0" collapsed="false"/>
    <row r="111" customFormat="false" ht="13.5" hidden="false" customHeight="true" outlineLevel="0" collapsed="false"/>
    <row r="112" customFormat="false" ht="13.5" hidden="false" customHeight="true" outlineLevel="0" collapsed="false"/>
    <row r="113" customFormat="false" ht="13.5" hidden="false" customHeight="true" outlineLevel="0" collapsed="false"/>
    <row r="114" customFormat="false" ht="13.5" hidden="false" customHeight="true" outlineLevel="0" collapsed="false"/>
    <row r="115" customFormat="false" ht="13.5" hidden="false" customHeight="true" outlineLevel="0" collapsed="false"/>
    <row r="116" customFormat="false" ht="13.5" hidden="false" customHeight="true" outlineLevel="0" collapsed="false"/>
    <row r="117" customFormat="false" ht="13.5" hidden="false" customHeight="true" outlineLevel="0" collapsed="false"/>
    <row r="118" customFormat="false" ht="13.5" hidden="false" customHeight="true" outlineLevel="0" collapsed="false"/>
    <row r="119" customFormat="false" ht="13.5" hidden="false" customHeight="true" outlineLevel="0" collapsed="false"/>
    <row r="120" customFormat="false" ht="13.5" hidden="false" customHeight="true" outlineLevel="0" collapsed="false"/>
    <row r="121" customFormat="false" ht="13.5" hidden="false" customHeight="true" outlineLevel="0" collapsed="false"/>
    <row r="122" customFormat="false" ht="13.5" hidden="false" customHeight="true" outlineLevel="0" collapsed="false"/>
    <row r="123" customFormat="false" ht="13.5" hidden="false" customHeight="true" outlineLevel="0" collapsed="false"/>
    <row r="124" customFormat="false" ht="13.5" hidden="false" customHeight="true" outlineLevel="0" collapsed="false"/>
    <row r="125" customFormat="false" ht="13.5" hidden="false" customHeight="true" outlineLevel="0" collapsed="false"/>
    <row r="126" customFormat="false" ht="13.5" hidden="false" customHeight="true" outlineLevel="0" collapsed="false"/>
    <row r="127" customFormat="false" ht="13.5" hidden="false" customHeight="true" outlineLevel="0" collapsed="false"/>
    <row r="128" customFormat="false" ht="13.5" hidden="false" customHeight="true" outlineLevel="0" collapsed="false"/>
    <row r="129" customFormat="false" ht="13.5" hidden="false" customHeight="true" outlineLevel="0" collapsed="false"/>
    <row r="130" customFormat="false" ht="13.5" hidden="false" customHeight="true" outlineLevel="0" collapsed="false"/>
    <row r="131" customFormat="false" ht="13.5" hidden="false" customHeight="true" outlineLevel="0" collapsed="false"/>
    <row r="132" customFormat="false" ht="13.5" hidden="false" customHeight="true" outlineLevel="0" collapsed="false"/>
    <row r="133" customFormat="false" ht="13.5" hidden="false" customHeight="true" outlineLevel="0" collapsed="false"/>
    <row r="134" customFormat="false" ht="13.5" hidden="false" customHeight="true" outlineLevel="0" collapsed="false"/>
    <row r="135" customFormat="false" ht="13.5" hidden="false" customHeight="true" outlineLevel="0" collapsed="false"/>
    <row r="136" customFormat="false" ht="13.5" hidden="false" customHeight="true" outlineLevel="0" collapsed="false"/>
    <row r="137" customFormat="false" ht="13.5" hidden="false" customHeight="true" outlineLevel="0" collapsed="false"/>
    <row r="138" customFormat="false" ht="13.5" hidden="false" customHeight="true" outlineLevel="0" collapsed="false"/>
    <row r="139" customFormat="false" ht="13.5" hidden="false" customHeight="true" outlineLevel="0" collapsed="false"/>
    <row r="140" customFormat="false" ht="13.5" hidden="false" customHeight="true" outlineLevel="0" collapsed="false"/>
    <row r="141" customFormat="false" ht="13.5" hidden="false" customHeight="true" outlineLevel="0" collapsed="false"/>
    <row r="142" customFormat="false" ht="13.5" hidden="false" customHeight="true" outlineLevel="0" collapsed="false"/>
    <row r="143" customFormat="false" ht="13.5" hidden="false" customHeight="true" outlineLevel="0" collapsed="false"/>
    <row r="144" customFormat="false" ht="13.5" hidden="false" customHeight="true" outlineLevel="0" collapsed="false"/>
    <row r="145" customFormat="false" ht="13.5" hidden="false" customHeight="true" outlineLevel="0" collapsed="false"/>
    <row r="146" customFormat="false" ht="13.5" hidden="false" customHeight="true" outlineLevel="0" collapsed="false"/>
    <row r="147" customFormat="false" ht="13.5" hidden="false" customHeight="true" outlineLevel="0" collapsed="false"/>
    <row r="148" customFormat="false" ht="13.5" hidden="false" customHeight="true" outlineLevel="0" collapsed="false"/>
    <row r="149" customFormat="false" ht="13.5" hidden="false" customHeight="true" outlineLevel="0" collapsed="false"/>
    <row r="150" customFormat="false" ht="13.5" hidden="false" customHeight="true" outlineLevel="0" collapsed="false"/>
    <row r="151" customFormat="false" ht="13.5" hidden="false" customHeight="true" outlineLevel="0" collapsed="false"/>
    <row r="152" customFormat="false" ht="13.5" hidden="false" customHeight="true" outlineLevel="0" collapsed="false"/>
    <row r="153" customFormat="false" ht="13.5" hidden="false" customHeight="true" outlineLevel="0" collapsed="false"/>
    <row r="154" customFormat="false" ht="13.5" hidden="false" customHeight="true" outlineLevel="0" collapsed="false"/>
    <row r="155" customFormat="false" ht="13.5" hidden="false" customHeight="true" outlineLevel="0" collapsed="false"/>
    <row r="156" customFormat="false" ht="13.5" hidden="false" customHeight="true" outlineLevel="0" collapsed="false"/>
    <row r="157" customFormat="false" ht="13.5" hidden="false" customHeight="true" outlineLevel="0" collapsed="false"/>
    <row r="158" customFormat="false" ht="13.5" hidden="false" customHeight="true" outlineLevel="0" collapsed="false"/>
    <row r="159" customFormat="false" ht="13.5" hidden="false" customHeight="true" outlineLevel="0" collapsed="false"/>
    <row r="160" customFormat="false" ht="13.5" hidden="false" customHeight="true" outlineLevel="0" collapsed="false"/>
    <row r="161" customFormat="false" ht="13.5" hidden="false" customHeight="true" outlineLevel="0" collapsed="false"/>
    <row r="162" customFormat="false" ht="13.5" hidden="false" customHeight="true" outlineLevel="0" collapsed="false"/>
    <row r="163" customFormat="false" ht="13.5" hidden="false" customHeight="true" outlineLevel="0" collapsed="false"/>
    <row r="164" customFormat="false" ht="13.5" hidden="false" customHeight="true" outlineLevel="0" collapsed="false"/>
    <row r="165" customFormat="false" ht="13.5" hidden="false" customHeight="true" outlineLevel="0" collapsed="false"/>
    <row r="166" customFormat="false" ht="13.5" hidden="false" customHeight="true" outlineLevel="0" collapsed="false"/>
    <row r="167" customFormat="false" ht="13.5" hidden="false" customHeight="true" outlineLevel="0" collapsed="false"/>
    <row r="168" customFormat="false" ht="13.5" hidden="false" customHeight="true" outlineLevel="0" collapsed="false"/>
    <row r="169" customFormat="false" ht="13.5" hidden="false" customHeight="true" outlineLevel="0" collapsed="false"/>
    <row r="170" customFormat="false" ht="13.5" hidden="false" customHeight="true" outlineLevel="0" collapsed="false"/>
    <row r="171" customFormat="false" ht="13.5" hidden="false" customHeight="true" outlineLevel="0" collapsed="false"/>
    <row r="172" customFormat="false" ht="13.5" hidden="false" customHeight="true" outlineLevel="0" collapsed="false"/>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A1:BE11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6" activeCellId="0" sqref="C16"/>
    </sheetView>
  </sheetViews>
  <sheetFormatPr defaultColWidth="9.1484375" defaultRowHeight="12.75" zeroHeight="false" outlineLevelRow="0" outlineLevelCol="0"/>
  <cols>
    <col collapsed="false" customWidth="true" hidden="false" outlineLevel="0" max="1" min="1" style="30" width="21"/>
    <col collapsed="false" customWidth="true" hidden="false" outlineLevel="0" max="2" min="2" style="22" width="51.86"/>
    <col collapsed="false" customWidth="true" hidden="false" outlineLevel="0" max="4" min="3" style="0" width="11.71"/>
    <col collapsed="false" customWidth="true" hidden="false" outlineLevel="0" max="5" min="5" style="0" width="21.43"/>
    <col collapsed="false" customWidth="true" hidden="false" outlineLevel="0" max="1022" min="6" style="0" width="11.71"/>
    <col collapsed="false" customWidth="true" hidden="false" outlineLevel="0" max="1025" min="1023" style="0" width="9"/>
  </cols>
  <sheetData>
    <row r="1" s="31" customFormat="true" ht="38.25" hidden="false" customHeight="true" outlineLevel="0" collapsed="false">
      <c r="A1" s="23" t="s">
        <v>53</v>
      </c>
      <c r="B1" s="24" t="s">
        <v>60</v>
      </c>
      <c r="C1" s="24" t="s">
        <v>49</v>
      </c>
    </row>
    <row r="2" customFormat="false" ht="13.5" hidden="false" customHeight="true" outlineLevel="0" collapsed="false">
      <c r="A2" s="27" t="n">
        <v>1</v>
      </c>
      <c r="B2" s="27" t="s">
        <v>61</v>
      </c>
      <c r="C2" s="0" t="s">
        <v>56</v>
      </c>
    </row>
    <row r="3" customFormat="false" ht="13.5" hidden="false" customHeight="true" outlineLevel="0" collapsed="false">
      <c r="A3" s="32" t="n">
        <v>1</v>
      </c>
      <c r="B3" s="32" t="s">
        <v>62</v>
      </c>
      <c r="C3" s="0" t="s">
        <v>58</v>
      </c>
    </row>
    <row r="4" customFormat="false" ht="13.5" hidden="false" customHeight="true" outlineLevel="0" collapsed="false">
      <c r="A4" s="29" t="n">
        <v>1</v>
      </c>
      <c r="B4" s="29" t="s">
        <v>63</v>
      </c>
      <c r="C4" s="0" t="s">
        <v>58</v>
      </c>
    </row>
    <row r="5" customFormat="false" ht="13.5" hidden="false" customHeight="true" outlineLevel="0" collapsed="false">
      <c r="A5" s="29" t="n">
        <v>1</v>
      </c>
      <c r="B5" s="29" t="s">
        <v>64</v>
      </c>
      <c r="C5" s="0" t="s">
        <v>58</v>
      </c>
    </row>
    <row r="6" customFormat="false" ht="13.5" hidden="false" customHeight="true" outlineLevel="0" collapsed="false">
      <c r="A6" s="29" t="n">
        <v>1</v>
      </c>
      <c r="B6" s="29" t="s">
        <v>65</v>
      </c>
      <c r="C6" s="0" t="s">
        <v>58</v>
      </c>
    </row>
    <row r="7" customFormat="false" ht="13.5" hidden="false" customHeight="true" outlineLevel="0" collapsed="false">
      <c r="A7" s="29" t="n">
        <v>1</v>
      </c>
      <c r="B7" s="29" t="s">
        <v>66</v>
      </c>
      <c r="C7" s="0" t="s">
        <v>58</v>
      </c>
    </row>
    <row r="8" customFormat="false" ht="13.5" hidden="false" customHeight="true" outlineLevel="0" collapsed="false">
      <c r="A8" s="29" t="n">
        <v>1</v>
      </c>
      <c r="B8" s="29" t="s">
        <v>67</v>
      </c>
      <c r="C8" s="0" t="s">
        <v>58</v>
      </c>
    </row>
    <row r="9" customFormat="false" ht="13.5" hidden="false" customHeight="true" outlineLevel="0" collapsed="false">
      <c r="A9" s="29" t="n">
        <v>1</v>
      </c>
      <c r="B9" s="29" t="s">
        <v>68</v>
      </c>
      <c r="C9" s="0" t="s">
        <v>58</v>
      </c>
    </row>
    <row r="10" customFormat="false" ht="13.5" hidden="false" customHeight="true" outlineLevel="0" collapsed="false">
      <c r="A10" s="33"/>
      <c r="B10" s="34"/>
    </row>
    <row r="11" customFormat="false" ht="13.5" hidden="false" customHeight="true" outlineLevel="0" collapsed="false">
      <c r="A11" s="33"/>
      <c r="B11" s="34"/>
    </row>
    <row r="12" customFormat="false" ht="13.5" hidden="false" customHeight="true" outlineLevel="0" collapsed="false">
      <c r="A12" s="19"/>
    </row>
    <row r="13" customFormat="false" ht="13.5" hidden="false" customHeight="true" outlineLevel="0" collapsed="false">
      <c r="A13" s="19"/>
    </row>
    <row r="14" customFormat="false" ht="13.5" hidden="false" customHeight="true" outlineLevel="0" collapsed="false">
      <c r="A14" s="19"/>
    </row>
    <row r="15" customFormat="false" ht="13.5" hidden="false" customHeight="true" outlineLevel="0" collapsed="false">
      <c r="A15" s="19"/>
    </row>
    <row r="16" customFormat="false" ht="13.5" hidden="false" customHeight="true" outlineLevel="0" collapsed="false">
      <c r="A16" s="19"/>
    </row>
    <row r="17" customFormat="false" ht="13.5" hidden="false" customHeight="true" outlineLevel="0" collapsed="false">
      <c r="A17" s="33"/>
      <c r="B17" s="34"/>
    </row>
    <row r="18" customFormat="false" ht="13.5" hidden="false" customHeight="true" outlineLevel="0" collapsed="false">
      <c r="A18" s="19"/>
    </row>
    <row r="19" customFormat="false" ht="13.5" hidden="false" customHeight="true" outlineLevel="0" collapsed="false">
      <c r="A19" s="19"/>
    </row>
    <row r="20" customFormat="false" ht="13.5" hidden="false" customHeight="true" outlineLevel="0" collapsed="false">
      <c r="A20" s="19"/>
    </row>
    <row r="21" customFormat="false" ht="13.5" hidden="false" customHeight="true" outlineLevel="0" collapsed="false">
      <c r="A21" s="19"/>
    </row>
    <row r="22" customFormat="false" ht="13.5" hidden="false" customHeight="true" outlineLevel="0" collapsed="false">
      <c r="A22" s="19"/>
    </row>
    <row r="23" customFormat="false" ht="13.5" hidden="false" customHeight="true" outlineLevel="0" collapsed="false">
      <c r="A23" s="19"/>
    </row>
    <row r="24" customFormat="false" ht="13.5" hidden="false" customHeight="true" outlineLevel="0" collapsed="false">
      <c r="A24" s="19"/>
    </row>
    <row r="25" customFormat="false" ht="13.5" hidden="false" customHeight="true" outlineLevel="0" collapsed="false">
      <c r="A25" s="19"/>
    </row>
    <row r="26" customFormat="false" ht="13.5" hidden="false" customHeight="true" outlineLevel="0" collapsed="false"/>
    <row r="27" customFormat="false" ht="13.5" hidden="false" customHeight="true" outlineLevel="0" collapsed="false"/>
    <row r="28" customFormat="false" ht="13.5" hidden="false" customHeight="true" outlineLevel="0" collapsed="false"/>
    <row r="29" customFormat="false" ht="13.5" hidden="false" customHeight="true" outlineLevel="0" collapsed="false">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row>
    <row r="30" customFormat="false" ht="13.5" hidden="false" customHeight="true" outlineLevel="0" collapsed="false">
      <c r="A30" s="19"/>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row>
    <row r="31" customFormat="false" ht="13.5" hidden="false" customHeight="true" outlineLevel="0" collapsed="false">
      <c r="A31" s="19"/>
    </row>
    <row r="32" customFormat="false" ht="13.5" hidden="false" customHeight="true" outlineLevel="0" collapsed="false">
      <c r="A32" s="19"/>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row>
    <row r="33" customFormat="false" ht="13.5" hidden="false" customHeight="true" outlineLevel="0" collapsed="false">
      <c r="A33" s="19"/>
    </row>
    <row r="34" customFormat="false" ht="13.5" hidden="false" customHeight="true" outlineLevel="0" collapsed="false">
      <c r="A34" s="19"/>
    </row>
    <row r="35" customFormat="false" ht="13.5" hidden="false" customHeight="true" outlineLevel="0" collapsed="false">
      <c r="A35" s="33"/>
      <c r="B35" s="34"/>
    </row>
    <row r="36" customFormat="false" ht="13.5" hidden="false" customHeight="true" outlineLevel="0" collapsed="false">
      <c r="A36" s="19"/>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row>
    <row r="37" customFormat="false" ht="13.5" hidden="false" customHeight="true" outlineLevel="0" collapsed="false">
      <c r="A37" s="19"/>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row>
    <row r="38" customFormat="false" ht="13.5" hidden="false" customHeight="true" outlineLevel="0" collapsed="false">
      <c r="A38" s="19"/>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row>
    <row r="39" customFormat="false" ht="13.5" hidden="false" customHeight="true" outlineLevel="0" collapsed="false">
      <c r="A39" s="19"/>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row>
    <row r="40" customFormat="false" ht="13.5" hidden="false" customHeight="true" outlineLevel="0" collapsed="false">
      <c r="A40" s="19"/>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row>
    <row r="41" customFormat="false" ht="13.5" hidden="false" customHeight="true" outlineLevel="0" collapsed="false">
      <c r="A41" s="19"/>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row>
    <row r="42" customFormat="false" ht="13.5" hidden="false" customHeight="true" outlineLevel="0" collapsed="false">
      <c r="A42" s="19"/>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row>
    <row r="43" customFormat="false" ht="13.5" hidden="false" customHeight="true" outlineLevel="0" collapsed="false">
      <c r="A43" s="19"/>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row>
    <row r="44" customFormat="false" ht="13.5" hidden="false" customHeight="true" outlineLevel="0" collapsed="false">
      <c r="A44" s="19"/>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row>
    <row r="45" customFormat="false" ht="13.5" hidden="false" customHeight="true" outlineLevel="0" collapsed="false">
      <c r="A45" s="19"/>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row>
    <row r="46" customFormat="false" ht="13.5" hidden="false" customHeight="true" outlineLevel="0" collapsed="false">
      <c r="A46" s="19"/>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row>
    <row r="47" customFormat="false" ht="16.5" hidden="false" customHeight="true" outlineLevel="0" collapsed="false">
      <c r="A47" s="19"/>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row>
    <row r="48" customFormat="false" ht="13.5" hidden="false" customHeight="true" outlineLevel="0" collapsed="false">
      <c r="A48" s="19"/>
    </row>
    <row r="53" customFormat="false" ht="15" hidden="false" customHeight="true" outlineLevel="0" collapsed="false">
      <c r="A53" s="19"/>
    </row>
    <row r="54" customFormat="false" ht="12.75" hidden="false" customHeight="false" outlineLevel="0" collapsed="false">
      <c r="A54" s="19"/>
    </row>
    <row r="55" customFormat="false" ht="12.75" hidden="false" customHeight="false" outlineLevel="0" collapsed="false">
      <c r="A55" s="19"/>
    </row>
    <row r="56" customFormat="false" ht="12.75" hidden="false" customHeight="false" outlineLevel="0" collapsed="false">
      <c r="A56" s="19"/>
    </row>
    <row r="57" customFormat="false" ht="12.75" hidden="false" customHeight="false" outlineLevel="0" collapsed="false">
      <c r="A57" s="19"/>
    </row>
    <row r="58" customFormat="false" ht="12.75" hidden="false" customHeight="false" outlineLevel="0" collapsed="false">
      <c r="A58" s="33"/>
      <c r="B58" s="34"/>
    </row>
    <row r="59" customFormat="false" ht="12.75" hidden="false" customHeight="false" outlineLevel="0" collapsed="false">
      <c r="A59" s="19"/>
    </row>
    <row r="60" customFormat="false" ht="12.75" hidden="false" customHeight="false" outlineLevel="0" collapsed="false">
      <c r="A60" s="19"/>
    </row>
    <row r="61" customFormat="false" ht="12.75" hidden="false" customHeight="false" outlineLevel="0" collapsed="false">
      <c r="A61" s="19"/>
    </row>
    <row r="62" customFormat="false" ht="12.75" hidden="false" customHeight="false" outlineLevel="0" collapsed="false">
      <c r="A62" s="19"/>
    </row>
    <row r="66" customFormat="false" ht="12.75" hidden="false" customHeight="false" outlineLevel="0" collapsed="false">
      <c r="A66" s="19"/>
    </row>
    <row r="67" customFormat="false" ht="12.75" hidden="false" customHeight="false" outlineLevel="0" collapsed="false">
      <c r="A67" s="19"/>
    </row>
    <row r="68" customFormat="false" ht="12.75" hidden="false" customHeight="false" outlineLevel="0" collapsed="false">
      <c r="A68" s="19"/>
    </row>
    <row r="69" customFormat="false" ht="12.75" hidden="false" customHeight="false" outlineLevel="0" collapsed="false">
      <c r="A69" s="19"/>
    </row>
    <row r="70" customFormat="false" ht="12.75" hidden="false" customHeight="false" outlineLevel="0" collapsed="false">
      <c r="A70" s="19"/>
    </row>
    <row r="71" customFormat="false" ht="12.75" hidden="false" customHeight="false" outlineLevel="0" collapsed="false">
      <c r="A71" s="33"/>
      <c r="B71" s="34"/>
    </row>
    <row r="72" customFormat="false" ht="13.5" hidden="false" customHeight="true" outlineLevel="0" collapsed="false">
      <c r="A72" s="19"/>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row>
    <row r="73" customFormat="false" ht="12.75" hidden="false" customHeight="false" outlineLevel="0" collapsed="false">
      <c r="A73" s="19"/>
    </row>
    <row r="74" customFormat="false" ht="12.75" hidden="false" customHeight="false" outlineLevel="0" collapsed="false">
      <c r="A74" s="19"/>
    </row>
    <row r="75" customFormat="false" ht="12.75" hidden="false" customHeight="false" outlineLevel="0" collapsed="false">
      <c r="A75" s="19"/>
    </row>
    <row r="76" customFormat="false" ht="12.75" hidden="false" customHeight="false" outlineLevel="0" collapsed="false">
      <c r="A76" s="19"/>
    </row>
    <row r="77" customFormat="false" ht="12.75" hidden="false" customHeight="false" outlineLevel="0" collapsed="false">
      <c r="A77" s="19"/>
    </row>
    <row r="78" customFormat="false" ht="12.75" hidden="false" customHeight="false" outlineLevel="0" collapsed="false">
      <c r="A78" s="19"/>
    </row>
    <row r="79" customFormat="false" ht="12.75" hidden="false" customHeight="false" outlineLevel="0" collapsed="false">
      <c r="A79" s="19"/>
    </row>
    <row r="80" customFormat="false" ht="12.75" hidden="false" customHeight="false" outlineLevel="0" collapsed="false">
      <c r="A80" s="19"/>
    </row>
    <row r="81" customFormat="false" ht="12.75" hidden="false" customHeight="false" outlineLevel="0" collapsed="false">
      <c r="A81" s="19"/>
    </row>
    <row r="82" customFormat="false" ht="12.75" hidden="false" customHeight="false" outlineLevel="0" collapsed="false">
      <c r="A82" s="19"/>
    </row>
    <row r="83" customFormat="false" ht="12.75" hidden="false" customHeight="false" outlineLevel="0" collapsed="false">
      <c r="A83" s="19"/>
    </row>
    <row r="84" customFormat="false" ht="12.75" hidden="false" customHeight="false" outlineLevel="0" collapsed="false">
      <c r="A84" s="19"/>
    </row>
    <row r="85" customFormat="false" ht="12.75" hidden="false" customHeight="false" outlineLevel="0" collapsed="false">
      <c r="A85" s="19"/>
    </row>
    <row r="86" customFormat="false" ht="12.75" hidden="false" customHeight="false" outlineLevel="0" collapsed="false">
      <c r="A86" s="19"/>
    </row>
    <row r="87" customFormat="false" ht="12.75" hidden="false" customHeight="false" outlineLevel="0" collapsed="false">
      <c r="A87" s="19"/>
    </row>
    <row r="88" customFormat="false" ht="12.75" hidden="false" customHeight="false" outlineLevel="0" collapsed="false">
      <c r="A88" s="19"/>
    </row>
    <row r="89" customFormat="false" ht="12.75" hidden="false" customHeight="false" outlineLevel="0" collapsed="false">
      <c r="A89" s="19"/>
    </row>
    <row r="90" customFormat="false" ht="12.75" hidden="false" customHeight="false" outlineLevel="0" collapsed="false">
      <c r="A90" s="19"/>
    </row>
    <row r="91" customFormat="false" ht="12.75" hidden="false" customHeight="false" outlineLevel="0" collapsed="false">
      <c r="A91" s="19"/>
    </row>
    <row r="92" customFormat="false" ht="12.75" hidden="false" customHeight="false" outlineLevel="0" collapsed="false">
      <c r="A92" s="19"/>
    </row>
    <row r="93" customFormat="false" ht="12.75" hidden="false" customHeight="false" outlineLevel="0" collapsed="false">
      <c r="A93" s="19"/>
    </row>
    <row r="94" customFormat="false" ht="12.75" hidden="false" customHeight="false" outlineLevel="0" collapsed="false">
      <c r="A94" s="19"/>
    </row>
    <row r="95" customFormat="false" ht="12.75" hidden="false" customHeight="false" outlineLevel="0" collapsed="false">
      <c r="A95" s="19"/>
    </row>
    <row r="96" customFormat="false" ht="12.75" hidden="false" customHeight="false" outlineLevel="0" collapsed="false">
      <c r="A96" s="19"/>
    </row>
    <row r="97" customFormat="false" ht="12.75" hidden="false" customHeight="false" outlineLevel="0" collapsed="false">
      <c r="A97" s="19"/>
    </row>
    <row r="98" customFormat="false" ht="12.75" hidden="false" customHeight="false" outlineLevel="0" collapsed="false">
      <c r="A98" s="19"/>
    </row>
    <row r="99" customFormat="false" ht="12.75" hidden="false" customHeight="false" outlineLevel="0" collapsed="false">
      <c r="A99" s="19"/>
    </row>
    <row r="100" customFormat="false" ht="12.75" hidden="false" customHeight="false" outlineLevel="0" collapsed="false">
      <c r="A100" s="19"/>
    </row>
    <row r="101" customFormat="false" ht="12.75" hidden="false" customHeight="false" outlineLevel="0" collapsed="false">
      <c r="A101" s="19"/>
    </row>
    <row r="102" customFormat="false" ht="12.75" hidden="false" customHeight="false" outlineLevel="0" collapsed="false">
      <c r="A102" s="19"/>
    </row>
    <row r="103" customFormat="false" ht="12.75" hidden="false" customHeight="false" outlineLevel="0" collapsed="false">
      <c r="A103" s="19"/>
    </row>
    <row r="104" customFormat="false" ht="12.75" hidden="false" customHeight="false" outlineLevel="0" collapsed="false">
      <c r="A104" s="19"/>
    </row>
    <row r="105" customFormat="false" ht="12.75" hidden="false" customHeight="false" outlineLevel="0" collapsed="false">
      <c r="A105" s="19"/>
    </row>
    <row r="106" customFormat="false" ht="15" hidden="false" customHeight="true" outlineLevel="0" collapsed="false">
      <c r="A106" s="19"/>
    </row>
    <row r="107" customFormat="false" ht="12.75" hidden="false" customHeight="false" outlineLevel="0" collapsed="false">
      <c r="A107" s="19"/>
    </row>
    <row r="108" customFormat="false" ht="12.75" hidden="false" customHeight="false" outlineLevel="0" collapsed="false">
      <c r="A108" s="19"/>
    </row>
    <row r="109" customFormat="false" ht="12.75" hidden="false" customHeight="false" outlineLevel="0" collapsed="false">
      <c r="A109" s="19"/>
    </row>
    <row r="110" customFormat="false" ht="12.75" hidden="false" customHeight="false" outlineLevel="0" collapsed="false">
      <c r="A110" s="19"/>
    </row>
    <row r="111" customFormat="false" ht="12.75" hidden="false" customHeight="false" outlineLevel="0" collapsed="false">
      <c r="A111" s="19"/>
    </row>
    <row r="112" customFormat="false" ht="12.75" hidden="false" customHeight="false" outlineLevel="0" collapsed="false">
      <c r="A112" s="19"/>
    </row>
    <row r="113" customFormat="false" ht="12.75" hidden="false" customHeight="false" outlineLevel="0" collapsed="false">
      <c r="A113" s="19"/>
    </row>
    <row r="114" customFormat="false" ht="12.75" hidden="false" customHeight="false" outlineLevel="0" collapsed="false">
      <c r="A114" s="19"/>
    </row>
    <row r="115" customFormat="false" ht="12.75" hidden="false" customHeight="false" outlineLevel="0" collapsed="false">
      <c r="A115" s="19"/>
    </row>
    <row r="116" customFormat="false" ht="12.75" hidden="false" customHeight="false" outlineLevel="0" collapsed="false">
      <c r="A116" s="19"/>
    </row>
    <row r="117" customFormat="false" ht="12.75" hidden="false" customHeight="false" outlineLevel="0" collapsed="false">
      <c r="A117" s="19"/>
    </row>
    <row r="118" customFormat="false" ht="12.75" hidden="false" customHeight="false" outlineLevel="0" collapsed="false">
      <c r="A118" s="19"/>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A1:C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9.1484375" defaultRowHeight="12.75" zeroHeight="false" outlineLevelRow="0" outlineLevelCol="0"/>
  <cols>
    <col collapsed="false" customWidth="true" hidden="false" outlineLevel="0" max="1" min="1" style="22" width="25.57"/>
    <col collapsed="false" customWidth="true" hidden="false" outlineLevel="0" max="2" min="2" style="37" width="63.85"/>
    <col collapsed="false" customWidth="true" hidden="false" outlineLevel="0" max="4" min="3" style="0" width="13.29"/>
    <col collapsed="false" customWidth="true" hidden="false" outlineLevel="0" max="5" min="5" style="0" width="28.42"/>
    <col collapsed="false" customWidth="true" hidden="false" outlineLevel="0" max="1023" min="6" style="0" width="13.29"/>
    <col collapsed="false" customWidth="true" hidden="false" outlineLevel="0" max="1025" min="1024" style="0" width="9"/>
  </cols>
  <sheetData>
    <row r="1" s="25" customFormat="true" ht="43.5" hidden="false" customHeight="true" outlineLevel="0" collapsed="false">
      <c r="A1" s="23" t="s">
        <v>53</v>
      </c>
      <c r="B1" s="24" t="s">
        <v>69</v>
      </c>
      <c r="C1" s="24" t="s">
        <v>49</v>
      </c>
    </row>
    <row r="2" s="39" customFormat="true" ht="43.5" hidden="false" customHeight="true" outlineLevel="0" collapsed="false">
      <c r="A2" s="38" t="n">
        <v>1</v>
      </c>
      <c r="B2" s="38" t="s">
        <v>70</v>
      </c>
    </row>
    <row r="3" customFormat="false" ht="15" hidden="false" customHeight="true" outlineLevel="0" collapsed="false">
      <c r="A3" s="38" t="n">
        <v>2</v>
      </c>
      <c r="B3" s="40" t="s">
        <v>71</v>
      </c>
    </row>
    <row r="4" customFormat="false" ht="15" hidden="false" customHeight="false" outlineLevel="0" collapsed="false">
      <c r="A4" s="38" t="n">
        <v>2</v>
      </c>
      <c r="B4" s="40" t="s">
        <v>72</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B1:M11"/>
  <sheetViews>
    <sheetView showFormulas="false" showGridLines="true" showRowColHeaders="true" showZeros="true" rightToLeft="false" tabSelected="false" showOutlineSymbols="true" defaultGridColor="true" view="normal" topLeftCell="A9" colorId="64" zoomScale="100" zoomScaleNormal="100" zoomScalePageLayoutView="100" workbookViewId="0">
      <selection pane="topLeft" activeCell="B11" activeCellId="0" sqref="B11"/>
    </sheetView>
  </sheetViews>
  <sheetFormatPr defaultColWidth="9.1484375" defaultRowHeight="12.75" zeroHeight="false" outlineLevelRow="0" outlineLevelCol="0"/>
  <cols>
    <col collapsed="false" customWidth="true" hidden="false" outlineLevel="0" max="1" min="1" style="0" width="11.14"/>
    <col collapsed="false" customWidth="true" hidden="false" outlineLevel="0" max="2" min="2" style="0" width="30.85"/>
    <col collapsed="false" customWidth="true" hidden="false" outlineLevel="0" max="13" min="3" style="0" width="3.42"/>
    <col collapsed="false" customWidth="true" hidden="false" outlineLevel="0" max="14" min="14" style="0" width="19.57"/>
    <col collapsed="false" customWidth="true" hidden="false" outlineLevel="0" max="15" min="15" style="0" width="11.14"/>
    <col collapsed="false" customWidth="true" hidden="false" outlineLevel="0" max="16" min="16" style="0" width="22.29"/>
    <col collapsed="false" customWidth="true" hidden="false" outlineLevel="0" max="19" min="17" style="0" width="11.14"/>
    <col collapsed="false" customWidth="true" hidden="false" outlineLevel="0" max="20" min="20" style="0" width="17.71"/>
    <col collapsed="false" customWidth="true" hidden="false" outlineLevel="0" max="22" min="21" style="0" width="11.14"/>
    <col collapsed="false" customWidth="true" hidden="false" outlineLevel="0" max="23" min="23" style="0" width="17.42"/>
    <col collapsed="false" customWidth="true" hidden="false" outlineLevel="0" max="24" min="24" style="0" width="11.14"/>
    <col collapsed="false" customWidth="true" hidden="false" outlineLevel="0" max="25" min="25" style="0" width="20.71"/>
    <col collapsed="false" customWidth="true" hidden="false" outlineLevel="0" max="31" min="26" style="0" width="11.14"/>
    <col collapsed="false" customWidth="true" hidden="false" outlineLevel="0" max="32" min="32" style="0" width="23.14"/>
    <col collapsed="false" customWidth="true" hidden="false" outlineLevel="0" max="33" min="33" style="0" width="11.14"/>
    <col collapsed="false" customWidth="true" hidden="false" outlineLevel="0" max="34" min="34" style="0" width="18.71"/>
    <col collapsed="false" customWidth="true" hidden="false" outlineLevel="0" max="35" min="35" style="0" width="11.14"/>
    <col collapsed="false" customWidth="true" hidden="false" outlineLevel="0" max="36" min="36" style="0" width="27"/>
    <col collapsed="false" customWidth="true" hidden="false" outlineLevel="0" max="40" min="37" style="0" width="11.14"/>
    <col collapsed="false" customWidth="true" hidden="false" outlineLevel="0" max="41" min="41" style="0" width="15.42"/>
    <col collapsed="false" customWidth="true" hidden="false" outlineLevel="0" max="42" min="42" style="0" width="16.71"/>
    <col collapsed="false" customWidth="true" hidden="false" outlineLevel="0" max="44" min="43" style="0" width="11.14"/>
    <col collapsed="false" customWidth="true" hidden="false" outlineLevel="0" max="45" min="45" style="0" width="19.57"/>
    <col collapsed="false" customWidth="true" hidden="false" outlineLevel="0" max="46" min="46" style="0" width="16.71"/>
    <col collapsed="false" customWidth="true" hidden="false" outlineLevel="0" max="47" min="47" style="0" width="17.29"/>
    <col collapsed="false" customWidth="true" hidden="false" outlineLevel="0" max="48" min="48" style="0" width="18.29"/>
    <col collapsed="false" customWidth="true" hidden="false" outlineLevel="0" max="56" min="49" style="0" width="11.14"/>
    <col collapsed="false" customWidth="true" hidden="false" outlineLevel="0" max="57" min="57" style="0" width="18.29"/>
    <col collapsed="false" customWidth="true" hidden="false" outlineLevel="0" max="60" min="58" style="0" width="11.14"/>
    <col collapsed="false" customWidth="true" hidden="false" outlineLevel="0" max="61" min="61" style="0" width="21"/>
    <col collapsed="false" customWidth="true" hidden="false" outlineLevel="0" max="62" min="62" style="0" width="11.14"/>
    <col collapsed="false" customWidth="true" hidden="false" outlineLevel="0" max="63" min="63" style="0" width="14.42"/>
    <col collapsed="false" customWidth="true" hidden="false" outlineLevel="0" max="66" min="64" style="0" width="11.14"/>
    <col collapsed="false" customWidth="true" hidden="false" outlineLevel="0" max="67" min="67" style="0" width="14.42"/>
    <col collapsed="false" customWidth="true" hidden="false" outlineLevel="0" max="68" min="68" style="0" width="11.14"/>
    <col collapsed="false" customWidth="true" hidden="false" outlineLevel="0" max="69" min="69" style="0" width="19.86"/>
    <col collapsed="false" customWidth="true" hidden="false" outlineLevel="0" max="90" min="70" style="0" width="11.14"/>
    <col collapsed="false" customWidth="true" hidden="false" outlineLevel="0" max="91" min="91" style="0" width="26"/>
    <col collapsed="false" customWidth="true" hidden="false" outlineLevel="0" max="96" min="92" style="0" width="11.14"/>
    <col collapsed="false" customWidth="true" hidden="false" outlineLevel="0" max="97" min="97" style="0" width="17"/>
    <col collapsed="false" customWidth="true" hidden="false" outlineLevel="0" max="99" min="98" style="0" width="11.14"/>
    <col collapsed="false" customWidth="true" hidden="false" outlineLevel="0" max="100" min="100" style="0" width="18"/>
    <col collapsed="false" customWidth="true" hidden="false" outlineLevel="0" max="101" min="101" style="0" width="11.14"/>
    <col collapsed="false" customWidth="true" hidden="false" outlineLevel="0" max="102" min="102" style="0" width="19.42"/>
    <col collapsed="false" customWidth="true" hidden="false" outlineLevel="0" max="108" min="103" style="0" width="11.14"/>
    <col collapsed="false" customWidth="true" hidden="false" outlineLevel="0" max="109" min="109" style="0" width="22.86"/>
    <col collapsed="false" customWidth="true" hidden="false" outlineLevel="0" max="119" min="110" style="0" width="11.14"/>
    <col collapsed="false" customWidth="true" hidden="false" outlineLevel="0" max="120" min="120" style="0" width="22.42"/>
    <col collapsed="false" customWidth="true" hidden="false" outlineLevel="0" max="121" min="121" style="0" width="23.57"/>
    <col collapsed="false" customWidth="true" hidden="false" outlineLevel="0" max="123" min="122" style="0" width="24.29"/>
    <col collapsed="false" customWidth="true" hidden="false" outlineLevel="0" max="125" min="124" style="0" width="11.14"/>
    <col collapsed="false" customWidth="true" hidden="false" outlineLevel="0" max="126" min="126" style="0" width="19.29"/>
    <col collapsed="false" customWidth="true" hidden="false" outlineLevel="0" max="129" min="127" style="0" width="11.14"/>
    <col collapsed="false" customWidth="true" hidden="false" outlineLevel="0" max="130" min="130" style="0" width="20.29"/>
    <col collapsed="false" customWidth="true" hidden="false" outlineLevel="0" max="131" min="131" style="0" width="22.29"/>
    <col collapsed="false" customWidth="true" hidden="false" outlineLevel="0" max="132" min="132" style="0" width="11.14"/>
    <col collapsed="false" customWidth="true" hidden="false" outlineLevel="0" max="133" min="133" style="0" width="20.14"/>
    <col collapsed="false" customWidth="true" hidden="false" outlineLevel="0" max="134" min="134" style="0" width="17"/>
    <col collapsed="false" customWidth="true" hidden="false" outlineLevel="0" max="136" min="135" style="0" width="11.14"/>
    <col collapsed="false" customWidth="true" hidden="false" outlineLevel="0" max="137" min="137" style="0" width="26.29"/>
    <col collapsed="false" customWidth="true" hidden="false" outlineLevel="0" max="145" min="138" style="0" width="11.14"/>
    <col collapsed="false" customWidth="true" hidden="false" outlineLevel="0" max="147" min="146" style="0" width="19.86"/>
    <col collapsed="false" customWidth="true" hidden="false" outlineLevel="0" max="149" min="148" style="0" width="19"/>
    <col collapsed="false" customWidth="true" hidden="false" outlineLevel="0" max="150" min="150" style="0" width="21"/>
    <col collapsed="false" customWidth="true" hidden="false" outlineLevel="0" max="151" min="151" style="0" width="20.14"/>
    <col collapsed="false" customWidth="true" hidden="false" outlineLevel="0" max="152" min="152" style="0" width="11.14"/>
    <col collapsed="false" customWidth="true" hidden="false" outlineLevel="0" max="153" min="153" style="0" width="23.14"/>
    <col collapsed="false" customWidth="true" hidden="false" outlineLevel="0" max="154" min="154" style="0" width="18"/>
    <col collapsed="false" customWidth="true" hidden="false" outlineLevel="0" max="155" min="155" style="0" width="11.14"/>
    <col collapsed="false" customWidth="true" hidden="false" outlineLevel="0" max="156" min="156" style="0" width="26"/>
    <col collapsed="false" customWidth="true" hidden="false" outlineLevel="0" max="186" min="157" style="0" width="11.14"/>
    <col collapsed="false" customWidth="true" hidden="false" outlineLevel="0" max="187" min="187" style="0" width="21"/>
    <col collapsed="false" customWidth="true" hidden="false" outlineLevel="0" max="1025" min="188" style="0" width="11.14"/>
  </cols>
  <sheetData>
    <row r="1" customFormat="false" ht="21" hidden="false" customHeight="false" outlineLevel="0" collapsed="false">
      <c r="B1" s="41" t="s">
        <v>73</v>
      </c>
    </row>
    <row r="2" customFormat="false" ht="159" hidden="false" customHeight="false" outlineLevel="0" collapsed="false">
      <c r="B2" s="41"/>
      <c r="C2" s="42" t="s">
        <v>61</v>
      </c>
      <c r="D2" s="42" t="s">
        <v>62</v>
      </c>
      <c r="E2" s="42" t="s">
        <v>63</v>
      </c>
      <c r="F2" s="42" t="s">
        <v>64</v>
      </c>
      <c r="G2" s="42" t="s">
        <v>65</v>
      </c>
      <c r="H2" s="43" t="s">
        <v>66</v>
      </c>
      <c r="I2" s="43" t="s">
        <v>67</v>
      </c>
      <c r="J2" s="43" t="s">
        <v>68</v>
      </c>
      <c r="K2" s="43" t="s">
        <v>70</v>
      </c>
      <c r="L2" s="43" t="s">
        <v>72</v>
      </c>
      <c r="M2" s="43" t="s">
        <v>71</v>
      </c>
    </row>
    <row r="3" customFormat="false" ht="37.5" hidden="false" customHeight="true" outlineLevel="0" collapsed="false">
      <c r="B3" s="44" t="s">
        <v>55</v>
      </c>
      <c r="C3" s="45"/>
      <c r="D3" s="46"/>
      <c r="E3" s="46"/>
      <c r="F3" s="46"/>
      <c r="G3" s="46"/>
      <c r="H3" s="47"/>
    </row>
    <row r="4" customFormat="false" ht="27" hidden="false" customHeight="true" outlineLevel="0" collapsed="false">
      <c r="B4" s="44" t="s">
        <v>57</v>
      </c>
      <c r="C4" s="48" t="n">
        <v>1</v>
      </c>
      <c r="H4" s="49"/>
      <c r="K4" s="0" t="n">
        <v>1</v>
      </c>
      <c r="L4" s="0" t="n">
        <v>1</v>
      </c>
      <c r="M4" s="0" t="n">
        <v>1</v>
      </c>
    </row>
    <row r="5" customFormat="false" ht="30.75" hidden="false" customHeight="true" outlineLevel="0" collapsed="false">
      <c r="B5" s="44" t="s">
        <v>59</v>
      </c>
      <c r="M5" s="0" t="n">
        <v>1</v>
      </c>
    </row>
    <row r="8" customFormat="false" ht="159" hidden="false" customHeight="false" outlineLevel="0" collapsed="false">
      <c r="B8" s="41" t="s">
        <v>74</v>
      </c>
      <c r="C8" s="42" t="s">
        <v>61</v>
      </c>
      <c r="D8" s="42" t="s">
        <v>62</v>
      </c>
      <c r="E8" s="42" t="s">
        <v>63</v>
      </c>
      <c r="F8" s="42" t="s">
        <v>64</v>
      </c>
      <c r="G8" s="42" t="s">
        <v>65</v>
      </c>
      <c r="H8" s="43" t="s">
        <v>66</v>
      </c>
      <c r="I8" s="43" t="s">
        <v>67</v>
      </c>
      <c r="J8" s="43" t="s">
        <v>68</v>
      </c>
      <c r="K8" s="43" t="s">
        <v>70</v>
      </c>
      <c r="L8" s="43" t="s">
        <v>72</v>
      </c>
      <c r="M8" s="43" t="s">
        <v>71</v>
      </c>
    </row>
    <row r="9" customFormat="false" ht="29.25" hidden="false" customHeight="true" outlineLevel="0" collapsed="false">
      <c r="B9" s="44" t="s">
        <v>55</v>
      </c>
      <c r="C9" s="45" t="n">
        <v>1</v>
      </c>
      <c r="D9" s="46"/>
      <c r="E9" s="46"/>
      <c r="F9" s="46"/>
      <c r="G9" s="46"/>
      <c r="H9" s="47"/>
    </row>
    <row r="10" customFormat="false" ht="36.75" hidden="false" customHeight="true" outlineLevel="0" collapsed="false">
      <c r="B10" s="44" t="s">
        <v>57</v>
      </c>
      <c r="C10" s="48"/>
      <c r="D10" s="0" t="n">
        <v>1</v>
      </c>
      <c r="E10" s="0" t="n">
        <v>1</v>
      </c>
      <c r="F10" s="0" t="n">
        <v>1</v>
      </c>
      <c r="G10" s="0" t="n">
        <v>1</v>
      </c>
      <c r="H10" s="49" t="n">
        <v>1</v>
      </c>
      <c r="I10" s="0" t="n">
        <v>1</v>
      </c>
      <c r="J10" s="0" t="n">
        <v>1</v>
      </c>
      <c r="K10" s="0" t="n">
        <v>1</v>
      </c>
      <c r="L10" s="0" t="n">
        <v>1</v>
      </c>
      <c r="M10" s="0" t="n">
        <v>1</v>
      </c>
    </row>
    <row r="11" customFormat="false" ht="30.75" hidden="false" customHeight="true" outlineLevel="0" collapsed="false">
      <c r="B11" s="44" t="s">
        <v>59</v>
      </c>
      <c r="F11" s="0" t="n">
        <v>1</v>
      </c>
      <c r="G11" s="0" t="n">
        <v>1</v>
      </c>
      <c r="H11" s="0" t="n">
        <v>1</v>
      </c>
      <c r="I11" s="0" t="n">
        <v>1</v>
      </c>
    </row>
  </sheetData>
  <conditionalFormatting sqref="G3:H4">
    <cfRule type="cellIs" priority="2" operator="equal" aboveAverage="0" equalAverage="0" bottom="0" percent="0" rank="0" text="" dxfId="0">
      <formula>0</formula>
    </cfRule>
  </conditionalFormatting>
  <conditionalFormatting sqref="E3:E4 C3:C4">
    <cfRule type="cellIs" priority="3" operator="equal" aboveAverage="0" equalAverage="0" bottom="0" percent="0" rank="0" text="" dxfId="1">
      <formula>0</formula>
    </cfRule>
  </conditionalFormatting>
  <conditionalFormatting sqref="C3:H4">
    <cfRule type="cellIs" priority="4" operator="equal" aboveAverage="0" equalAverage="0" bottom="0" percent="0" rank="0" text="" dxfId="2">
      <formula>0</formula>
    </cfRule>
  </conditionalFormatting>
  <conditionalFormatting sqref="F3:F4">
    <cfRule type="cellIs" priority="5" operator="equal" aboveAverage="0" equalAverage="0" bottom="0" percent="0" rank="0" text="" dxfId="3">
      <formula>0</formula>
    </cfRule>
  </conditionalFormatting>
  <conditionalFormatting sqref="G9:H10">
    <cfRule type="cellIs" priority="6" operator="equal" aboveAverage="0" equalAverage="0" bottom="0" percent="0" rank="0" text="" dxfId="4">
      <formula>0</formula>
    </cfRule>
  </conditionalFormatting>
  <conditionalFormatting sqref="E9:E10 C9:C10">
    <cfRule type="cellIs" priority="7" operator="equal" aboveAverage="0" equalAverage="0" bottom="0" percent="0" rank="0" text="" dxfId="5">
      <formula>0</formula>
    </cfRule>
  </conditionalFormatting>
  <conditionalFormatting sqref="C9:H10">
    <cfRule type="cellIs" priority="8" operator="equal" aboveAverage="0" equalAverage="0" bottom="0" percent="0" rank="0" text="" dxfId="6">
      <formula>0</formula>
    </cfRule>
  </conditionalFormatting>
  <conditionalFormatting sqref="F9:F10">
    <cfRule type="cellIs" priority="9" operator="equal" aboveAverage="0" equalAverage="0" bottom="0" percent="0" rank="0" text="" dxfId="7">
      <formula>0</formula>
    </cfRule>
  </conditionalFormatting>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BBB59"/>
    <pageSetUpPr fitToPage="false"/>
  </sheetPr>
  <dimension ref="A1:J83"/>
  <sheetViews>
    <sheetView showFormulas="false" showGridLines="true" showRowColHeaders="true" showZeros="true" rightToLeft="false" tabSelected="true" showOutlineSymbols="true" defaultGridColor="true" view="normal" topLeftCell="A16" colorId="64" zoomScale="100" zoomScaleNormal="100" zoomScalePageLayoutView="100" workbookViewId="0">
      <selection pane="topLeft" activeCell="A30" activeCellId="0" sqref="A30"/>
    </sheetView>
  </sheetViews>
  <sheetFormatPr defaultColWidth="9.1484375" defaultRowHeight="15" zeroHeight="false" outlineLevelRow="0" outlineLevelCol="0"/>
  <cols>
    <col collapsed="false" customWidth="true" hidden="false" outlineLevel="0" max="1" min="1" style="50" width="64.29"/>
    <col collapsed="false" customWidth="true" hidden="false" outlineLevel="0" max="2" min="2" style="21" width="113"/>
    <col collapsed="false" customWidth="true" hidden="false" outlineLevel="0" max="3" min="3" style="51" width="28.29"/>
    <col collapsed="false" customWidth="true" hidden="false" outlineLevel="0" max="4" min="4" style="52" width="29.71"/>
    <col collapsed="false" customWidth="true" hidden="false" outlineLevel="0" max="5" min="5" style="53" width="21.43"/>
    <col collapsed="false" customWidth="true" hidden="false" outlineLevel="0" max="6" min="6" style="54" width="20"/>
    <col collapsed="false" customWidth="true" hidden="false" outlineLevel="0" max="7" min="7" style="55" width="20"/>
    <col collapsed="false" customWidth="true" hidden="false" outlineLevel="0" max="8" min="8" style="56" width="20"/>
    <col collapsed="false" customWidth="true" hidden="false" outlineLevel="0" max="9" min="9" style="57" width="20"/>
    <col collapsed="false" customWidth="true" hidden="false" outlineLevel="0" max="10" min="10" style="22" width="16.71"/>
    <col collapsed="false" customWidth="true" hidden="false" outlineLevel="0" max="1025" min="11" style="0" width="13.29"/>
  </cols>
  <sheetData>
    <row r="1" s="65" customFormat="true" ht="40.5" hidden="false" customHeight="true" outlineLevel="0" collapsed="false">
      <c r="A1" s="58" t="s">
        <v>75</v>
      </c>
      <c r="B1" s="59" t="s">
        <v>76</v>
      </c>
      <c r="C1" s="60" t="s">
        <v>77</v>
      </c>
      <c r="D1" s="60" t="s">
        <v>46</v>
      </c>
      <c r="E1" s="61" t="s">
        <v>78</v>
      </c>
      <c r="F1" s="62" t="s">
        <v>79</v>
      </c>
      <c r="G1" s="62" t="s">
        <v>80</v>
      </c>
      <c r="H1" s="63" t="s">
        <v>81</v>
      </c>
      <c r="I1" s="64" t="s">
        <v>82</v>
      </c>
      <c r="J1" s="64" t="s">
        <v>83</v>
      </c>
    </row>
    <row r="2" customFormat="false" ht="13.5" hidden="false" customHeight="true" outlineLevel="0" collapsed="false">
      <c r="A2" s="66" t="s">
        <v>55</v>
      </c>
      <c r="B2" s="67" t="s">
        <v>61</v>
      </c>
      <c r="C2" s="51" t="n">
        <f aca="false">C4</f>
        <v>3658</v>
      </c>
      <c r="D2" s="22" t="n">
        <v>2020</v>
      </c>
      <c r="E2" s="53" t="s">
        <v>84</v>
      </c>
      <c r="F2" s="68" t="n">
        <v>7944.111</v>
      </c>
      <c r="G2" s="69" t="n">
        <f aca="false">G4</f>
        <v>2.1184354657688</v>
      </c>
      <c r="H2" s="56" t="n">
        <v>0.2</v>
      </c>
      <c r="I2" s="21" t="s">
        <v>85</v>
      </c>
      <c r="J2" s="22" t="s">
        <v>86</v>
      </c>
    </row>
    <row r="3" customFormat="false" ht="13.5" hidden="false" customHeight="true" outlineLevel="0" collapsed="false">
      <c r="A3" s="66" t="s">
        <v>55</v>
      </c>
      <c r="B3" s="67" t="s">
        <v>61</v>
      </c>
      <c r="C3" s="51" t="n">
        <f aca="false">C5</f>
        <v>2673</v>
      </c>
      <c r="D3" s="22" t="n">
        <v>2021</v>
      </c>
      <c r="E3" s="53" t="s">
        <v>84</v>
      </c>
      <c r="F3" s="68" t="n">
        <v>5662.578</v>
      </c>
      <c r="G3" s="70" t="n">
        <f aca="false">G5</f>
        <v>0</v>
      </c>
      <c r="H3" s="56" t="n">
        <v>0.2</v>
      </c>
      <c r="I3" s="21" t="s">
        <v>85</v>
      </c>
      <c r="J3" s="22" t="s">
        <v>86</v>
      </c>
    </row>
    <row r="4" customFormat="false" ht="13.5" hidden="false" customHeight="true" outlineLevel="0" collapsed="false">
      <c r="A4" s="66" t="s">
        <v>61</v>
      </c>
      <c r="B4" s="67" t="s">
        <v>57</v>
      </c>
      <c r="C4" s="51" t="n">
        <f aca="false">Source1!Q15</f>
        <v>3658</v>
      </c>
      <c r="D4" s="22" t="n">
        <v>2020</v>
      </c>
      <c r="E4" s="53" t="s">
        <v>84</v>
      </c>
      <c r="F4" s="68" t="n">
        <v>7944.111</v>
      </c>
      <c r="G4" s="70" t="n">
        <f aca="false">Source1!I37</f>
        <v>2.1184354657688</v>
      </c>
      <c r="H4" s="56" t="n">
        <v>0.2</v>
      </c>
      <c r="I4" s="21" t="s">
        <v>85</v>
      </c>
    </row>
    <row r="5" customFormat="false" ht="13.5" hidden="false" customHeight="true" outlineLevel="0" collapsed="false">
      <c r="A5" s="66" t="s">
        <v>61</v>
      </c>
      <c r="B5" s="67" t="s">
        <v>57</v>
      </c>
      <c r="C5" s="51" t="n">
        <f aca="false">Source1!Q9</f>
        <v>2673</v>
      </c>
      <c r="D5" s="22" t="n">
        <v>2021</v>
      </c>
      <c r="E5" s="53" t="s">
        <v>84</v>
      </c>
      <c r="F5" s="68" t="n">
        <v>5662.578</v>
      </c>
      <c r="G5" s="70" t="n">
        <f aca="false">Source1!I63</f>
        <v>0</v>
      </c>
      <c r="H5" s="56" t="n">
        <v>0.2</v>
      </c>
      <c r="I5" s="21" t="s">
        <v>85</v>
      </c>
    </row>
    <row r="6" customFormat="false" ht="13.5" hidden="false" customHeight="true" outlineLevel="0" collapsed="false">
      <c r="A6" s="67" t="s">
        <v>57</v>
      </c>
      <c r="B6" s="67" t="s">
        <v>71</v>
      </c>
      <c r="C6" s="51" t="n">
        <v>0</v>
      </c>
      <c r="D6" s="22" t="n">
        <v>2020</v>
      </c>
      <c r="E6" s="53" t="s">
        <v>84</v>
      </c>
      <c r="F6" s="68" t="n">
        <v>0</v>
      </c>
      <c r="G6" s="70" t="n">
        <v>0</v>
      </c>
      <c r="H6" s="56" t="n">
        <v>0.2</v>
      </c>
      <c r="I6" s="21" t="s">
        <v>85</v>
      </c>
      <c r="J6" s="22" t="s">
        <v>87</v>
      </c>
    </row>
    <row r="7" customFormat="false" ht="13.5" hidden="false" customHeight="true" outlineLevel="0" collapsed="false">
      <c r="A7" s="67" t="s">
        <v>57</v>
      </c>
      <c r="B7" s="67" t="s">
        <v>71</v>
      </c>
      <c r="C7" s="51" t="n">
        <v>0</v>
      </c>
      <c r="D7" s="22" t="n">
        <v>2021</v>
      </c>
      <c r="E7" s="53" t="s">
        <v>84</v>
      </c>
      <c r="F7" s="68" t="n">
        <v>0</v>
      </c>
      <c r="G7" s="70" t="n">
        <v>0</v>
      </c>
      <c r="H7" s="56" t="n">
        <v>0.2</v>
      </c>
      <c r="I7" s="21" t="s">
        <v>85</v>
      </c>
      <c r="J7" s="22" t="s">
        <v>87</v>
      </c>
    </row>
    <row r="8" customFormat="false" ht="13.5" hidden="false" customHeight="true" outlineLevel="0" collapsed="false">
      <c r="A8" s="67" t="s">
        <v>71</v>
      </c>
      <c r="B8" s="67" t="s">
        <v>59</v>
      </c>
      <c r="C8" s="51" t="n">
        <f aca="false">Source3!C50*0.7/1000+Source3!C53*0.3/1000</f>
        <v>12162.5088</v>
      </c>
      <c r="D8" s="22" t="n">
        <v>2020</v>
      </c>
      <c r="E8" s="53" t="s">
        <v>84</v>
      </c>
      <c r="F8" s="68" t="n">
        <v>8797.3375</v>
      </c>
      <c r="G8" s="70" t="n">
        <f aca="false">0.75*Source3!E76/1000+0.25*Source3!E79/1000</f>
        <v>1.6195</v>
      </c>
      <c r="H8" s="56" t="n">
        <v>0.2</v>
      </c>
      <c r="I8" s="71" t="s">
        <v>88</v>
      </c>
      <c r="J8" s="22" t="s">
        <v>89</v>
      </c>
    </row>
    <row r="9" customFormat="false" ht="13.5" hidden="false" customHeight="true" outlineLevel="0" collapsed="false">
      <c r="A9" s="67" t="s">
        <v>71</v>
      </c>
      <c r="B9" s="67" t="s">
        <v>59</v>
      </c>
      <c r="C9" s="51" t="n">
        <f aca="false">Source3!F50*0.7/1000+Source3!F53*0.3/1000</f>
        <v>15322.6532</v>
      </c>
      <c r="D9" s="22" t="n">
        <v>2021</v>
      </c>
      <c r="E9" s="53" t="s">
        <v>84</v>
      </c>
      <c r="F9" s="68" t="n">
        <v>11684.5975</v>
      </c>
      <c r="G9" s="70" t="n">
        <f aca="false">0.75*Source3!H76/1000+0.25*Source3!H79/1000</f>
        <v>1.05475</v>
      </c>
      <c r="H9" s="56" t="n">
        <v>0.2</v>
      </c>
      <c r="I9" s="71" t="s">
        <v>88</v>
      </c>
      <c r="J9" s="22" t="s">
        <v>89</v>
      </c>
    </row>
    <row r="10" customFormat="false" ht="13.5" hidden="false" customHeight="true" outlineLevel="0" collapsed="false">
      <c r="A10" s="67" t="s">
        <v>72</v>
      </c>
      <c r="B10" s="67" t="s">
        <v>57</v>
      </c>
      <c r="D10" s="22" t="n">
        <v>2020</v>
      </c>
      <c r="E10" s="53" t="s">
        <v>84</v>
      </c>
      <c r="F10" s="68"/>
      <c r="G10" s="70"/>
      <c r="I10" s="21" t="s">
        <v>90</v>
      </c>
      <c r="J10" s="22" t="s">
        <v>91</v>
      </c>
    </row>
    <row r="11" customFormat="false" ht="13.5" hidden="false" customHeight="true" outlineLevel="0" collapsed="false">
      <c r="A11" s="67" t="s">
        <v>72</v>
      </c>
      <c r="B11" s="67" t="s">
        <v>57</v>
      </c>
      <c r="D11" s="22" t="n">
        <v>2021</v>
      </c>
      <c r="E11" s="53" t="s">
        <v>84</v>
      </c>
      <c r="F11" s="68"/>
      <c r="G11" s="70"/>
      <c r="I11" s="21" t="s">
        <v>90</v>
      </c>
      <c r="J11" s="22" t="s">
        <v>91</v>
      </c>
    </row>
    <row r="12" customFormat="false" ht="13.5" hidden="false" customHeight="true" outlineLevel="0" collapsed="false">
      <c r="A12" s="67" t="s">
        <v>57</v>
      </c>
      <c r="B12" s="67" t="s">
        <v>72</v>
      </c>
      <c r="C12" s="70"/>
      <c r="D12" s="22" t="n">
        <v>2020</v>
      </c>
      <c r="E12" s="53" t="s">
        <v>84</v>
      </c>
      <c r="F12" s="68"/>
      <c r="G12" s="70"/>
      <c r="I12" s="21" t="s">
        <v>90</v>
      </c>
      <c r="J12" s="22" t="s">
        <v>92</v>
      </c>
    </row>
    <row r="13" customFormat="false" ht="13.5" hidden="false" customHeight="true" outlineLevel="0" collapsed="false">
      <c r="A13" s="67" t="s">
        <v>57</v>
      </c>
      <c r="B13" s="67" t="s">
        <v>72</v>
      </c>
      <c r="C13" s="70"/>
      <c r="D13" s="22" t="n">
        <v>2021</v>
      </c>
      <c r="E13" s="53" t="s">
        <v>84</v>
      </c>
      <c r="F13" s="68"/>
      <c r="G13" s="70"/>
      <c r="I13" s="21" t="s">
        <v>90</v>
      </c>
      <c r="J13" s="22" t="s">
        <v>92</v>
      </c>
    </row>
    <row r="14" customFormat="false" ht="13.5" hidden="false" customHeight="true" outlineLevel="0" collapsed="false">
      <c r="A14" s="67" t="s">
        <v>57</v>
      </c>
      <c r="B14" s="37" t="s">
        <v>62</v>
      </c>
      <c r="C14" s="51" t="n">
        <f aca="false">Source1!J13</f>
        <v>1249.79056538462</v>
      </c>
      <c r="D14" s="22" t="n">
        <v>2020</v>
      </c>
      <c r="E14" s="53" t="s">
        <v>84</v>
      </c>
      <c r="F14" s="68" t="n">
        <v>3249.45547</v>
      </c>
      <c r="G14" s="70" t="n">
        <f aca="false">Source1!I39</f>
        <v>2.65</v>
      </c>
      <c r="H14" s="56" t="n">
        <v>0.3</v>
      </c>
      <c r="I14" s="71" t="s">
        <v>85</v>
      </c>
      <c r="J14" s="22" t="s">
        <v>93</v>
      </c>
    </row>
    <row r="15" customFormat="false" ht="13.5" hidden="false" customHeight="true" outlineLevel="0" collapsed="false">
      <c r="A15" s="67" t="s">
        <v>57</v>
      </c>
      <c r="B15" s="37" t="s">
        <v>62</v>
      </c>
      <c r="C15" s="51" t="n">
        <f aca="false">Source1!J39</f>
        <v>707.718301886793</v>
      </c>
      <c r="D15" s="22" t="n">
        <v>2021</v>
      </c>
      <c r="E15" s="53" t="s">
        <v>84</v>
      </c>
      <c r="F15" s="68" t="n">
        <v>1875.4535</v>
      </c>
      <c r="G15" s="70" t="n">
        <f aca="false">Source1!I65</f>
        <v>0</v>
      </c>
      <c r="H15" s="56" t="n">
        <v>0.3</v>
      </c>
      <c r="I15" s="71" t="s">
        <v>85</v>
      </c>
      <c r="J15" s="22" t="s">
        <v>93</v>
      </c>
    </row>
    <row r="16" customFormat="false" ht="13.5" hidden="false" customHeight="true" outlineLevel="0" collapsed="false">
      <c r="A16" s="67" t="s">
        <v>57</v>
      </c>
      <c r="B16" s="37" t="s">
        <v>63</v>
      </c>
      <c r="C16" s="51" t="n">
        <f aca="false">Source1!J12</f>
        <v>101.720673529412</v>
      </c>
      <c r="D16" s="22" t="n">
        <v>2020</v>
      </c>
      <c r="E16" s="53" t="s">
        <v>84</v>
      </c>
      <c r="F16" s="68" t="n">
        <v>345.85029</v>
      </c>
      <c r="G16" s="70" t="n">
        <f aca="false">Source1!I38</f>
        <v>3.4</v>
      </c>
      <c r="H16" s="56" t="n">
        <v>0.3</v>
      </c>
      <c r="I16" s="71" t="s">
        <v>85</v>
      </c>
      <c r="J16" s="22" t="s">
        <v>93</v>
      </c>
    </row>
    <row r="17" customFormat="false" ht="13.5" hidden="false" customHeight="true" outlineLevel="0" collapsed="false">
      <c r="A17" s="67" t="s">
        <v>57</v>
      </c>
      <c r="B17" s="37" t="s">
        <v>63</v>
      </c>
      <c r="C17" s="51" t="n">
        <f aca="false">Source1!J38</f>
        <v>61.5245588235294</v>
      </c>
      <c r="D17" s="22" t="n">
        <v>2021</v>
      </c>
      <c r="E17" s="53" t="s">
        <v>84</v>
      </c>
      <c r="F17" s="68" t="n">
        <v>209.1835</v>
      </c>
      <c r="G17" s="70" t="n">
        <f aca="false">Source1!I64</f>
        <v>0</v>
      </c>
      <c r="H17" s="56" t="n">
        <v>0.3</v>
      </c>
      <c r="I17" s="71" t="s">
        <v>85</v>
      </c>
      <c r="J17" s="22" t="s">
        <v>93</v>
      </c>
    </row>
    <row r="18" customFormat="false" ht="13.5" hidden="false" customHeight="true" outlineLevel="0" collapsed="false">
      <c r="A18" s="67" t="s">
        <v>57</v>
      </c>
      <c r="B18" s="37" t="s">
        <v>64</v>
      </c>
      <c r="C18" s="51" t="n">
        <f aca="false">Source1!J14</f>
        <v>647.72419</v>
      </c>
      <c r="D18" s="22" t="n">
        <v>2020</v>
      </c>
      <c r="E18" s="53" t="s">
        <v>84</v>
      </c>
      <c r="F18" s="68" t="n">
        <v>1295.44838</v>
      </c>
      <c r="G18" s="70" t="n">
        <f aca="false">Source1!I40</f>
        <v>1.9</v>
      </c>
      <c r="H18" s="56" t="n">
        <v>0.3</v>
      </c>
      <c r="I18" s="71" t="s">
        <v>85</v>
      </c>
      <c r="J18" s="22" t="s">
        <v>93</v>
      </c>
    </row>
    <row r="19" customFormat="false" ht="13.5" hidden="false" customHeight="true" outlineLevel="0" collapsed="false">
      <c r="A19" s="67" t="s">
        <v>57</v>
      </c>
      <c r="B19" s="37" t="s">
        <v>64</v>
      </c>
      <c r="C19" s="51" t="n">
        <f aca="false">Source1!J40</f>
        <v>643.222763157895</v>
      </c>
      <c r="D19" s="22" t="n">
        <v>2021</v>
      </c>
      <c r="E19" s="53" t="s">
        <v>84</v>
      </c>
      <c r="F19" s="68" t="n">
        <v>1222.12325</v>
      </c>
      <c r="G19" s="70" t="n">
        <f aca="false">Source1!I66</f>
        <v>0</v>
      </c>
      <c r="H19" s="56" t="n">
        <v>0.3</v>
      </c>
      <c r="I19" s="71" t="s">
        <v>85</v>
      </c>
      <c r="J19" s="22" t="s">
        <v>93</v>
      </c>
    </row>
    <row r="20" customFormat="false" ht="13.5" hidden="false" customHeight="true" outlineLevel="0" collapsed="false">
      <c r="A20" s="67" t="s">
        <v>57</v>
      </c>
      <c r="B20" s="37" t="s">
        <v>65</v>
      </c>
      <c r="C20" s="51" t="n">
        <f aca="false">Source1!J15</f>
        <v>153.1224</v>
      </c>
      <c r="D20" s="22" t="n">
        <v>2020</v>
      </c>
      <c r="E20" s="53" t="s">
        <v>84</v>
      </c>
      <c r="F20" s="68" t="n">
        <v>275.62032</v>
      </c>
      <c r="G20" s="70" t="n">
        <f aca="false">Source1!I41</f>
        <v>1.75</v>
      </c>
      <c r="H20" s="56" t="n">
        <v>0.3</v>
      </c>
      <c r="I20" s="71" t="s">
        <v>85</v>
      </c>
      <c r="J20" s="22" t="s">
        <v>93</v>
      </c>
    </row>
    <row r="21" customFormat="false" ht="13.5" hidden="false" customHeight="true" outlineLevel="0" collapsed="false">
      <c r="A21" s="67" t="s">
        <v>57</v>
      </c>
      <c r="B21" s="37" t="s">
        <v>65</v>
      </c>
      <c r="C21" s="51" t="n">
        <f aca="false">Source1!J15</f>
        <v>153.1224</v>
      </c>
      <c r="D21" s="22" t="n">
        <v>2021</v>
      </c>
      <c r="E21" s="53" t="s">
        <v>84</v>
      </c>
      <c r="F21" s="68" t="n">
        <v>132.07345</v>
      </c>
      <c r="G21" s="70" t="n">
        <f aca="false">Source1!I67</f>
        <v>0</v>
      </c>
      <c r="H21" s="56" t="n">
        <v>0.3</v>
      </c>
      <c r="I21" s="71" t="s">
        <v>85</v>
      </c>
      <c r="J21" s="22" t="s">
        <v>93</v>
      </c>
    </row>
    <row r="22" customFormat="false" ht="13.5" hidden="false" customHeight="true" outlineLevel="0" collapsed="false">
      <c r="A22" s="67" t="s">
        <v>57</v>
      </c>
      <c r="B22" s="37" t="s">
        <v>66</v>
      </c>
      <c r="C22" s="51" t="n">
        <f aca="false">Source1!J17</f>
        <v>1246.20786666667</v>
      </c>
      <c r="D22" s="22" t="n">
        <v>2020</v>
      </c>
      <c r="E22" s="53" t="s">
        <v>84</v>
      </c>
      <c r="F22" s="68" t="n">
        <v>2243.17416</v>
      </c>
      <c r="G22" s="70" t="n">
        <f aca="false">Source1!I43</f>
        <v>1.75</v>
      </c>
      <c r="H22" s="56" t="n">
        <v>0.3</v>
      </c>
      <c r="I22" s="71" t="s">
        <v>85</v>
      </c>
      <c r="J22" s="22" t="s">
        <v>93</v>
      </c>
    </row>
    <row r="23" customFormat="false" ht="13.5" hidden="false" customHeight="true" outlineLevel="0" collapsed="false">
      <c r="A23" s="67" t="s">
        <v>57</v>
      </c>
      <c r="B23" s="37" t="s">
        <v>66</v>
      </c>
      <c r="C23" s="51" t="n">
        <f aca="false">Source1!J43</f>
        <v>944.1276</v>
      </c>
      <c r="D23" s="22" t="n">
        <v>2021</v>
      </c>
      <c r="E23" s="53" t="s">
        <v>84</v>
      </c>
      <c r="F23" s="68" t="n">
        <v>1652.2233</v>
      </c>
      <c r="G23" s="70" t="n">
        <f aca="false">Source1!I69</f>
        <v>0</v>
      </c>
      <c r="H23" s="56" t="n">
        <v>0.3</v>
      </c>
      <c r="I23" s="71" t="s">
        <v>85</v>
      </c>
      <c r="J23" s="22" t="s">
        <v>93</v>
      </c>
    </row>
    <row r="24" customFormat="false" ht="13.5" hidden="false" customHeight="true" outlineLevel="0" collapsed="false">
      <c r="A24" s="67" t="s">
        <v>57</v>
      </c>
      <c r="B24" s="37" t="s">
        <v>67</v>
      </c>
      <c r="C24" s="51" t="n">
        <f aca="false">Source1!J18+Source1!J22</f>
        <v>278.826016666667</v>
      </c>
      <c r="D24" s="22" t="n">
        <v>2020</v>
      </c>
      <c r="E24" s="53" t="s">
        <v>84</v>
      </c>
      <c r="F24" s="68" t="n">
        <v>488.36683</v>
      </c>
      <c r="G24" s="70" t="n">
        <f aca="false">Source1!I44</f>
        <v>1.75</v>
      </c>
      <c r="H24" s="56" t="n">
        <v>0.3</v>
      </c>
      <c r="I24" s="71" t="s">
        <v>85</v>
      </c>
      <c r="J24" s="22" t="s">
        <v>93</v>
      </c>
    </row>
    <row r="25" customFormat="false" ht="13.5" hidden="false" customHeight="true" outlineLevel="0" collapsed="false">
      <c r="A25" s="67" t="s">
        <v>57</v>
      </c>
      <c r="B25" s="37" t="s">
        <v>67</v>
      </c>
      <c r="C25" s="70" t="n">
        <f aca="false">Source1!J44</f>
        <v>200.742857142857</v>
      </c>
      <c r="D25" s="22" t="n">
        <v>2021</v>
      </c>
      <c r="E25" s="53" t="s">
        <v>84</v>
      </c>
      <c r="F25" s="68" t="n">
        <v>351.3</v>
      </c>
      <c r="G25" s="70" t="n">
        <f aca="false">Source1!I70</f>
        <v>0</v>
      </c>
      <c r="H25" s="56" t="n">
        <v>0.3</v>
      </c>
      <c r="I25" s="71" t="s">
        <v>85</v>
      </c>
      <c r="J25" s="22" t="s">
        <v>93</v>
      </c>
    </row>
    <row r="26" customFormat="false" ht="13.5" hidden="false" customHeight="true" outlineLevel="0" collapsed="false">
      <c r="A26" s="67" t="s">
        <v>57</v>
      </c>
      <c r="B26" s="37" t="s">
        <v>68</v>
      </c>
      <c r="C26" s="70" t="n">
        <f aca="false">Source1!J16</f>
        <v>18.1530833333333</v>
      </c>
      <c r="D26" s="22" t="n">
        <v>2020</v>
      </c>
      <c r="E26" s="53" t="s">
        <v>84</v>
      </c>
      <c r="F26" s="68" t="n">
        <v>32.67555</v>
      </c>
      <c r="G26" s="72" t="n">
        <f aca="false">Source1!I42</f>
        <v>1.75</v>
      </c>
      <c r="H26" s="56" t="n">
        <v>0.3</v>
      </c>
      <c r="I26" s="71" t="s">
        <v>85</v>
      </c>
      <c r="J26" s="22" t="s">
        <v>93</v>
      </c>
    </row>
    <row r="27" customFormat="false" ht="13.5" hidden="false" customHeight="true" outlineLevel="0" collapsed="false">
      <c r="A27" s="67" t="s">
        <v>57</v>
      </c>
      <c r="B27" s="37" t="s">
        <v>68</v>
      </c>
      <c r="C27" s="51" t="n">
        <f aca="false">Source1!J42</f>
        <v>125.840571428571</v>
      </c>
      <c r="D27" s="22" t="n">
        <v>2021</v>
      </c>
      <c r="E27" s="53" t="s">
        <v>84</v>
      </c>
      <c r="F27" s="68" t="n">
        <v>220.221</v>
      </c>
      <c r="G27" s="72" t="n">
        <f aca="false">Source1!I68</f>
        <v>0</v>
      </c>
      <c r="H27" s="56" t="n">
        <v>0.3</v>
      </c>
      <c r="I27" s="71" t="s">
        <v>85</v>
      </c>
      <c r="J27" s="22" t="s">
        <v>93</v>
      </c>
    </row>
    <row r="28" customFormat="false" ht="13.5" hidden="false" customHeight="true" outlineLevel="0" collapsed="false">
      <c r="A28" s="73" t="s">
        <v>59</v>
      </c>
      <c r="B28" s="37" t="s">
        <v>64</v>
      </c>
      <c r="D28" s="74" t="n">
        <v>2020</v>
      </c>
      <c r="E28" s="53" t="s">
        <v>84</v>
      </c>
      <c r="I28" s="57" t="s">
        <v>90</v>
      </c>
      <c r="J28" s="22" t="s">
        <v>94</v>
      </c>
    </row>
    <row r="29" customFormat="false" ht="13.5" hidden="false" customHeight="true" outlineLevel="0" collapsed="false">
      <c r="A29" s="73" t="s">
        <v>59</v>
      </c>
      <c r="B29" s="37" t="s">
        <v>64</v>
      </c>
      <c r="D29" s="74" t="n">
        <v>2021</v>
      </c>
      <c r="E29" s="53" t="s">
        <v>84</v>
      </c>
      <c r="I29" s="57" t="s">
        <v>90</v>
      </c>
      <c r="J29" s="22" t="s">
        <v>94</v>
      </c>
    </row>
    <row r="30" customFormat="false" ht="13.5" hidden="false" customHeight="true" outlineLevel="0" collapsed="false">
      <c r="A30" s="73" t="s">
        <v>59</v>
      </c>
      <c r="B30" s="37" t="s">
        <v>65</v>
      </c>
      <c r="D30" s="74" t="n">
        <v>2020</v>
      </c>
      <c r="E30" s="53" t="s">
        <v>84</v>
      </c>
      <c r="I30" s="57" t="s">
        <v>90</v>
      </c>
      <c r="J30" s="22" t="s">
        <v>94</v>
      </c>
    </row>
    <row r="31" customFormat="false" ht="13.5" hidden="false" customHeight="true" outlineLevel="0" collapsed="false">
      <c r="A31" s="73" t="s">
        <v>59</v>
      </c>
      <c r="B31" s="37" t="s">
        <v>65</v>
      </c>
      <c r="D31" s="74" t="n">
        <v>2021</v>
      </c>
      <c r="E31" s="53" t="s">
        <v>84</v>
      </c>
      <c r="I31" s="57" t="s">
        <v>90</v>
      </c>
      <c r="J31" s="22" t="s">
        <v>94</v>
      </c>
    </row>
    <row r="32" customFormat="false" ht="13.5" hidden="false" customHeight="true" outlineLevel="0" collapsed="false">
      <c r="A32" s="73" t="s">
        <v>59</v>
      </c>
      <c r="B32" s="37" t="s">
        <v>66</v>
      </c>
      <c r="D32" s="74" t="n">
        <v>2020</v>
      </c>
      <c r="E32" s="53" t="s">
        <v>84</v>
      </c>
      <c r="I32" s="57" t="s">
        <v>90</v>
      </c>
      <c r="J32" s="22" t="s">
        <v>94</v>
      </c>
    </row>
    <row r="33" customFormat="false" ht="13.5" hidden="false" customHeight="true" outlineLevel="0" collapsed="false">
      <c r="A33" s="73" t="s">
        <v>59</v>
      </c>
      <c r="B33" s="37" t="s">
        <v>66</v>
      </c>
      <c r="D33" s="74" t="n">
        <v>2021</v>
      </c>
      <c r="E33" s="53" t="s">
        <v>84</v>
      </c>
      <c r="I33" s="57" t="s">
        <v>90</v>
      </c>
      <c r="J33" s="22" t="s">
        <v>94</v>
      </c>
    </row>
    <row r="34" customFormat="false" ht="13.5" hidden="false" customHeight="true" outlineLevel="0" collapsed="false">
      <c r="A34" s="73" t="s">
        <v>59</v>
      </c>
      <c r="B34" s="37" t="s">
        <v>67</v>
      </c>
      <c r="D34" s="74" t="n">
        <v>2020</v>
      </c>
      <c r="E34" s="53" t="s">
        <v>84</v>
      </c>
      <c r="I34" s="57" t="s">
        <v>90</v>
      </c>
      <c r="J34" s="22" t="s">
        <v>94</v>
      </c>
    </row>
    <row r="35" customFormat="false" ht="13.5" hidden="false" customHeight="true" outlineLevel="0" collapsed="false">
      <c r="A35" s="73" t="s">
        <v>59</v>
      </c>
      <c r="B35" s="37" t="s">
        <v>67</v>
      </c>
      <c r="D35" s="74" t="n">
        <v>2021</v>
      </c>
      <c r="E35" s="53" t="s">
        <v>84</v>
      </c>
      <c r="I35" s="57" t="s">
        <v>90</v>
      </c>
      <c r="J35" s="22" t="s">
        <v>94</v>
      </c>
    </row>
    <row r="36" customFormat="false" ht="13.5" hidden="false" customHeight="true" outlineLevel="0" collapsed="false"/>
    <row r="37" customFormat="false" ht="13.5" hidden="false" customHeight="true" outlineLevel="0" collapsed="false"/>
    <row r="38" customFormat="false" ht="13.5" hidden="false" customHeight="true" outlineLevel="0" collapsed="false"/>
    <row r="39" customFormat="false" ht="13.5" hidden="false" customHeight="true" outlineLevel="0" collapsed="false"/>
    <row r="40" customFormat="false" ht="13.5" hidden="false" customHeight="true" outlineLevel="0" collapsed="false"/>
    <row r="41" customFormat="false" ht="13.5" hidden="false" customHeight="true" outlineLevel="0" collapsed="false"/>
    <row r="42" customFormat="false" ht="13.5" hidden="false" customHeight="true" outlineLevel="0" collapsed="false"/>
    <row r="43" customFormat="false" ht="13.5" hidden="false" customHeight="true" outlineLevel="0" collapsed="false"/>
    <row r="44" customFormat="false" ht="13.5" hidden="false" customHeight="true" outlineLevel="0" collapsed="false"/>
    <row r="45" customFormat="false" ht="13.5" hidden="false" customHeight="true" outlineLevel="0" collapsed="false"/>
    <row r="46" customFormat="false" ht="13.5" hidden="false" customHeight="true" outlineLevel="0" collapsed="false"/>
    <row r="47" customFormat="false" ht="13.5" hidden="false" customHeight="true" outlineLevel="0" collapsed="false"/>
    <row r="48" customFormat="false" ht="13.5" hidden="false" customHeight="true" outlineLevel="0" collapsed="false"/>
    <row r="49" customFormat="false" ht="13.5" hidden="false" customHeight="true" outlineLevel="0" collapsed="false"/>
    <row r="50" customFormat="false" ht="13.5" hidden="false" customHeight="true" outlineLevel="0" collapsed="false"/>
    <row r="51" customFormat="false" ht="13.5" hidden="false" customHeight="true" outlineLevel="0" collapsed="false"/>
    <row r="52" customFormat="false" ht="13.5" hidden="false" customHeight="true" outlineLevel="0" collapsed="false"/>
    <row r="53" customFormat="false" ht="13.5" hidden="false" customHeight="true" outlineLevel="0" collapsed="false"/>
    <row r="54" customFormat="false" ht="13.5" hidden="false" customHeight="true" outlineLevel="0" collapsed="false"/>
    <row r="55" customFormat="false" ht="13.5" hidden="false" customHeight="true" outlineLevel="0" collapsed="false"/>
    <row r="56" customFormat="false" ht="13.5" hidden="false" customHeight="true" outlineLevel="0" collapsed="false"/>
    <row r="57" customFormat="false" ht="13.5" hidden="false" customHeight="true" outlineLevel="0" collapsed="false"/>
    <row r="58" customFormat="false" ht="13.5" hidden="false" customHeight="true" outlineLevel="0" collapsed="false"/>
    <row r="59" customFormat="false" ht="13.5" hidden="false" customHeight="true" outlineLevel="0" collapsed="false"/>
    <row r="60" customFormat="false" ht="13.5" hidden="false" customHeight="true" outlineLevel="0" collapsed="false"/>
    <row r="61" customFormat="false" ht="13.5" hidden="false" customHeight="true" outlineLevel="0" collapsed="false"/>
    <row r="76" customFormat="false" ht="13.5" hidden="false" customHeight="true" outlineLevel="0" collapsed="false"/>
    <row r="77" customFormat="false" ht="13.5" hidden="false" customHeight="true" outlineLevel="0" collapsed="false"/>
    <row r="82" customFormat="false" ht="13.5" hidden="false" customHeight="true" outlineLevel="0" collapsed="false"/>
    <row r="83" customFormat="false" ht="13.5" hidden="false" customHeight="true" outlineLevel="0" collapsed="false"/>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B6BD"/>
    <pageSetUpPr fitToPage="false"/>
  </sheetPr>
  <dimension ref="A1:S53"/>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J42" activeCellId="0" sqref="J42"/>
    </sheetView>
  </sheetViews>
  <sheetFormatPr defaultColWidth="9.1484375" defaultRowHeight="12.75" zeroHeight="false" outlineLevelRow="0" outlineLevelCol="0"/>
  <cols>
    <col collapsed="false" customWidth="true" hidden="false" outlineLevel="0" max="1" min="1" style="0" width="11.57"/>
    <col collapsed="false" customWidth="true" hidden="false" outlineLevel="0" max="2" min="2" style="0" width="23.57"/>
    <col collapsed="false" customWidth="true" hidden="false" outlineLevel="0" max="3" min="3" style="0" width="17.86"/>
    <col collapsed="false" customWidth="true" hidden="false" outlineLevel="0" max="4" min="4" style="0" width="15.42"/>
    <col collapsed="false" customWidth="true" hidden="false" outlineLevel="0" max="6" min="5" style="0" width="18.42"/>
    <col collapsed="false" customWidth="true" hidden="false" outlineLevel="0" max="7" min="7" style="0" width="24.29"/>
    <col collapsed="false" customWidth="true" hidden="false" outlineLevel="0" max="8" min="8" style="0" width="44.71"/>
    <col collapsed="false" customWidth="true" hidden="false" outlineLevel="0" max="11" min="9" style="0" width="11.57"/>
    <col collapsed="false" customWidth="true" hidden="false" outlineLevel="0" max="12" min="12" style="0" width="14.42"/>
    <col collapsed="false" customWidth="true" hidden="false" outlineLevel="0" max="13" min="13" style="0" width="27.15"/>
    <col collapsed="false" customWidth="true" hidden="false" outlineLevel="0" max="14" min="14" style="0" width="20.42"/>
    <col collapsed="false" customWidth="true" hidden="false" outlineLevel="0" max="1025" min="15" style="0" width="11.57"/>
  </cols>
  <sheetData>
    <row r="1" s="75" customFormat="true" ht="18" hidden="false" customHeight="false" outlineLevel="0" collapsed="false">
      <c r="A1" s="75" t="s">
        <v>95</v>
      </c>
    </row>
    <row r="2" customFormat="false" ht="22.5" hidden="false" customHeight="true" outlineLevel="0" collapsed="false"/>
    <row r="3" customFormat="false" ht="15" hidden="false" customHeight="true" outlineLevel="0" collapsed="false">
      <c r="B3" s="76" t="s">
        <v>96</v>
      </c>
      <c r="C3" s="76"/>
      <c r="D3" s="76"/>
      <c r="E3" s="76"/>
      <c r="F3" s="76"/>
      <c r="G3" s="76"/>
      <c r="H3" s="76"/>
    </row>
    <row r="4" customFormat="false" ht="12.75" hidden="false" customHeight="false" outlineLevel="0" collapsed="false">
      <c r="B4" s="0" t="s">
        <v>97</v>
      </c>
    </row>
    <row r="5" customFormat="false" ht="12.75" hidden="false" customHeight="true" outlineLevel="0" collapsed="false">
      <c r="B5" s="77" t="s">
        <v>98</v>
      </c>
      <c r="C5" s="77"/>
      <c r="D5" s="77"/>
      <c r="E5" s="77"/>
      <c r="F5" s="77"/>
      <c r="G5" s="77"/>
      <c r="H5" s="77"/>
    </row>
    <row r="6" customFormat="false" ht="38.25" hidden="false" customHeight="false" outlineLevel="0" collapsed="false">
      <c r="B6" s="78" t="s">
        <v>76</v>
      </c>
      <c r="C6" s="78" t="s">
        <v>99</v>
      </c>
      <c r="D6" s="78" t="s">
        <v>100</v>
      </c>
      <c r="E6" s="78" t="s">
        <v>101</v>
      </c>
      <c r="F6" s="78" t="s">
        <v>102</v>
      </c>
      <c r="G6" s="78" t="s">
        <v>103</v>
      </c>
      <c r="H6" s="78" t="s">
        <v>104</v>
      </c>
      <c r="I6" s="0" t="s">
        <v>105</v>
      </c>
      <c r="J6" s="0" t="s">
        <v>106</v>
      </c>
      <c r="M6" s="0" t="s">
        <v>107</v>
      </c>
    </row>
    <row r="7" customFormat="false" ht="53.25" hidden="false" customHeight="true" outlineLevel="0" collapsed="false">
      <c r="B7" s="79" t="s">
        <v>108</v>
      </c>
      <c r="C7" s="80" t="n">
        <v>132145.87985</v>
      </c>
      <c r="D7" s="80" t="n">
        <v>6948.405</v>
      </c>
      <c r="E7" s="80" t="n">
        <v>19939.408</v>
      </c>
      <c r="F7" s="81" t="n">
        <v>1444.017</v>
      </c>
      <c r="G7" s="80" t="n">
        <v>4987.449</v>
      </c>
      <c r="H7" s="80" t="n">
        <v>0</v>
      </c>
      <c r="M7" s="82"/>
      <c r="N7" s="83" t="s">
        <v>109</v>
      </c>
      <c r="O7" s="83" t="s">
        <v>110</v>
      </c>
      <c r="P7" s="83" t="s">
        <v>111</v>
      </c>
      <c r="Q7" s="84" t="s">
        <v>112</v>
      </c>
      <c r="R7" s="83" t="s">
        <v>113</v>
      </c>
      <c r="S7" s="83" t="s">
        <v>114</v>
      </c>
    </row>
    <row r="8" customFormat="false" ht="38.25" hidden="false" customHeight="false" outlineLevel="0" collapsed="false">
      <c r="B8" s="85" t="s">
        <v>115</v>
      </c>
      <c r="C8" s="86" t="n">
        <v>122699.4286276</v>
      </c>
      <c r="D8" s="86" t="n">
        <v>6948.405</v>
      </c>
      <c r="E8" s="86" t="n">
        <v>19644.8360474</v>
      </c>
      <c r="F8" s="87" t="n">
        <v>1444.017</v>
      </c>
      <c r="G8" s="86" t="n">
        <v>2541.9225328</v>
      </c>
      <c r="H8" s="86"/>
      <c r="M8" s="83" t="s">
        <v>108</v>
      </c>
      <c r="N8" s="88" t="n">
        <v>43585</v>
      </c>
      <c r="O8" s="88" t="n">
        <v>2249</v>
      </c>
      <c r="P8" s="88" t="n">
        <v>9764</v>
      </c>
      <c r="Q8" s="89" t="n">
        <v>687</v>
      </c>
      <c r="R8" s="88" t="n">
        <v>1252</v>
      </c>
      <c r="S8" s="88" t="n">
        <v>1</v>
      </c>
    </row>
    <row r="9" customFormat="false" ht="12.75" hidden="false" customHeight="false" outlineLevel="0" collapsed="false">
      <c r="B9" s="85" t="s">
        <v>116</v>
      </c>
      <c r="C9" s="86" t="n">
        <v>3826.9613724</v>
      </c>
      <c r="D9" s="86"/>
      <c r="E9" s="86" t="n">
        <v>294.5719526</v>
      </c>
      <c r="F9" s="87"/>
      <c r="G9" s="86" t="n">
        <v>2445.5264672</v>
      </c>
      <c r="H9" s="86"/>
      <c r="M9" s="83" t="s">
        <v>117</v>
      </c>
      <c r="N9" s="88" t="n">
        <v>75860</v>
      </c>
      <c r="O9" s="88" t="n">
        <v>5051</v>
      </c>
      <c r="P9" s="88" t="n">
        <v>63648</v>
      </c>
      <c r="Q9" s="89" t="n">
        <v>2673</v>
      </c>
      <c r="R9" s="88" t="n">
        <v>2033</v>
      </c>
      <c r="S9" s="88" t="n">
        <v>109</v>
      </c>
    </row>
    <row r="10" customFormat="false" ht="12.75" hidden="false" customHeight="false" outlineLevel="0" collapsed="false">
      <c r="B10" s="85" t="s">
        <v>118</v>
      </c>
      <c r="C10" s="86" t="n">
        <v>5619.48985</v>
      </c>
      <c r="D10" s="86"/>
      <c r="E10" s="86"/>
      <c r="F10" s="87"/>
      <c r="G10" s="86"/>
      <c r="H10" s="86"/>
      <c r="K10" s="90" t="s">
        <v>119</v>
      </c>
      <c r="Q10" s="0" t="n">
        <f aca="false">Q9+Q8</f>
        <v>3360</v>
      </c>
    </row>
    <row r="11" customFormat="false" ht="39" hidden="false" customHeight="true" outlineLevel="0" collapsed="false">
      <c r="B11" s="79" t="s">
        <v>117</v>
      </c>
      <c r="C11" s="80" t="n">
        <v>337973.9456</v>
      </c>
      <c r="D11" s="80" t="n">
        <v>18901.93095</v>
      </c>
      <c r="E11" s="80" t="n">
        <v>129810.6596</v>
      </c>
      <c r="F11" s="81" t="n">
        <v>7944.111</v>
      </c>
      <c r="G11" s="80" t="n">
        <v>11573.5913</v>
      </c>
      <c r="H11" s="80" t="n">
        <v>400.056</v>
      </c>
      <c r="I11" s="0" t="n">
        <f aca="false">F11/Q15</f>
        <v>2.17170885729907</v>
      </c>
      <c r="K11" s="90" t="n">
        <f aca="false">F12/F11*I12+F13/F11*I13+F14/F11*I14+F15/F11*I15+F16/F11*I16+F17/F11*I17+F18/F11*I18+F22/F11*I22</f>
        <v>2.22950237175689</v>
      </c>
      <c r="M11" s="0" t="s">
        <v>120</v>
      </c>
    </row>
    <row r="12" customFormat="false" ht="12.75" hidden="false" customHeight="false" outlineLevel="0" collapsed="false">
      <c r="B12" s="85" t="s">
        <v>121</v>
      </c>
      <c r="C12" s="86" t="n">
        <v>8233.13823</v>
      </c>
      <c r="D12" s="86" t="n">
        <v>1425.37749</v>
      </c>
      <c r="E12" s="86" t="n">
        <v>637.3013</v>
      </c>
      <c r="F12" s="87" t="n">
        <v>345.85029</v>
      </c>
      <c r="G12" s="86" t="n">
        <v>63.70608</v>
      </c>
      <c r="H12" s="86" t="n">
        <v>21.27625</v>
      </c>
      <c r="I12" s="0" t="n">
        <v>3.4</v>
      </c>
      <c r="J12" s="0" t="n">
        <f aca="false">F12/I12</f>
        <v>101.720673529412</v>
      </c>
    </row>
    <row r="13" customFormat="false" ht="43.5" hidden="false" customHeight="true" outlineLevel="0" collapsed="false">
      <c r="B13" s="85" t="s">
        <v>122</v>
      </c>
      <c r="C13" s="86" t="n">
        <v>78520.2734542</v>
      </c>
      <c r="D13" s="86" t="n">
        <v>8100.90688</v>
      </c>
      <c r="E13" s="86" t="n">
        <v>6068.61438</v>
      </c>
      <c r="F13" s="87" t="n">
        <v>3249.45547</v>
      </c>
      <c r="G13" s="86" t="n">
        <v>1197.67387</v>
      </c>
      <c r="H13" s="86" t="n">
        <v>351.08375</v>
      </c>
      <c r="I13" s="0" t="n">
        <v>2.6</v>
      </c>
      <c r="J13" s="0" t="n">
        <f aca="false">F13/I13</f>
        <v>1249.79056538462</v>
      </c>
      <c r="M13" s="82"/>
      <c r="N13" s="83" t="s">
        <v>109</v>
      </c>
      <c r="O13" s="83" t="s">
        <v>110</v>
      </c>
      <c r="P13" s="83" t="s">
        <v>111</v>
      </c>
      <c r="Q13" s="84" t="s">
        <v>112</v>
      </c>
      <c r="R13" s="83" t="s">
        <v>113</v>
      </c>
      <c r="S13" s="83" t="s">
        <v>114</v>
      </c>
    </row>
    <row r="14" customFormat="false" ht="35.25" hidden="false" customHeight="true" outlineLevel="0" collapsed="false">
      <c r="B14" s="85" t="s">
        <v>123</v>
      </c>
      <c r="C14" s="86" t="n">
        <v>15919.484961</v>
      </c>
      <c r="D14" s="86" t="n">
        <v>2906.13995</v>
      </c>
      <c r="E14" s="86" t="n">
        <v>6981.65087</v>
      </c>
      <c r="F14" s="87" t="n">
        <v>1295.44838</v>
      </c>
      <c r="G14" s="86" t="n">
        <v>1032.321695</v>
      </c>
      <c r="H14" s="86" t="n">
        <v>6.448</v>
      </c>
      <c r="I14" s="0" t="n">
        <v>2</v>
      </c>
      <c r="J14" s="0" t="n">
        <f aca="false">F14/I14</f>
        <v>647.72419</v>
      </c>
      <c r="M14" s="83" t="s">
        <v>108</v>
      </c>
      <c r="N14" s="88" t="n">
        <v>43109</v>
      </c>
      <c r="O14" s="88" t="n">
        <v>2446</v>
      </c>
      <c r="P14" s="88" t="n">
        <v>11064</v>
      </c>
      <c r="Q14" s="89" t="n">
        <v>1016</v>
      </c>
      <c r="R14" s="88" t="n">
        <v>1639</v>
      </c>
      <c r="S14" s="88" t="n">
        <v>18</v>
      </c>
    </row>
    <row r="15" customFormat="false" ht="18" hidden="false" customHeight="true" outlineLevel="0" collapsed="false">
      <c r="B15" s="85" t="s">
        <v>124</v>
      </c>
      <c r="C15" s="86" t="n">
        <v>18238.4287902</v>
      </c>
      <c r="D15" s="86" t="n">
        <v>910.48815</v>
      </c>
      <c r="E15" s="86" t="n">
        <v>7676.703089</v>
      </c>
      <c r="F15" s="87" t="n">
        <v>275.62032</v>
      </c>
      <c r="G15" s="86" t="n">
        <v>963.373022</v>
      </c>
      <c r="H15" s="86" t="n">
        <v>4.928</v>
      </c>
      <c r="I15" s="0" t="n">
        <v>1.8</v>
      </c>
      <c r="J15" s="0" t="n">
        <f aca="false">F15/I15</f>
        <v>153.1224</v>
      </c>
      <c r="M15" s="83" t="s">
        <v>117</v>
      </c>
      <c r="N15" s="88" t="n">
        <v>76179</v>
      </c>
      <c r="O15" s="88" t="n">
        <v>4605</v>
      </c>
      <c r="P15" s="88" t="n">
        <v>57561</v>
      </c>
      <c r="Q15" s="89" t="n">
        <v>3658</v>
      </c>
      <c r="R15" s="88" t="n">
        <v>1912</v>
      </c>
      <c r="S15" s="88" t="n">
        <v>34</v>
      </c>
    </row>
    <row r="16" customFormat="false" ht="27.75" hidden="false" customHeight="true" outlineLevel="0" collapsed="false">
      <c r="B16" s="85" t="s">
        <v>125</v>
      </c>
      <c r="C16" s="86" t="n">
        <v>17801.668772</v>
      </c>
      <c r="D16" s="86" t="n">
        <v>537.19606</v>
      </c>
      <c r="E16" s="86" t="n">
        <v>7961.18943</v>
      </c>
      <c r="F16" s="87" t="n">
        <v>32.67555</v>
      </c>
      <c r="G16" s="86"/>
      <c r="H16" s="86"/>
      <c r="I16" s="0" t="n">
        <v>1.8</v>
      </c>
      <c r="J16" s="0" t="n">
        <f aca="false">F16/I16</f>
        <v>18.1530833333333</v>
      </c>
      <c r="Q16" s="0" t="n">
        <f aca="false">Q14+Q15</f>
        <v>4674</v>
      </c>
    </row>
    <row r="17" customFormat="false" ht="37.5" hidden="false" customHeight="true" outlineLevel="0" collapsed="false">
      <c r="B17" s="85" t="s">
        <v>126</v>
      </c>
      <c r="C17" s="86" t="n">
        <v>112247.0661341</v>
      </c>
      <c r="D17" s="86" t="n">
        <v>3693.11835</v>
      </c>
      <c r="E17" s="86" t="n">
        <v>32606.7236142</v>
      </c>
      <c r="F17" s="87" t="n">
        <v>2243.17416</v>
      </c>
      <c r="G17" s="86" t="n">
        <v>658.879027</v>
      </c>
      <c r="H17" s="86" t="n">
        <v>16.32</v>
      </c>
      <c r="I17" s="0" t="n">
        <v>1.8</v>
      </c>
      <c r="J17" s="0" t="n">
        <f aca="false">F17/I17</f>
        <v>1246.20786666667</v>
      </c>
      <c r="M17" s="0" t="s">
        <v>127</v>
      </c>
    </row>
    <row r="18" customFormat="false" ht="39" hidden="false" customHeight="true" outlineLevel="0" collapsed="false">
      <c r="B18" s="85" t="s">
        <v>128</v>
      </c>
      <c r="C18" s="86" t="n">
        <v>47653.4801775</v>
      </c>
      <c r="D18" s="86" t="n">
        <v>626.89676</v>
      </c>
      <c r="E18" s="86" t="n">
        <v>58952.25835</v>
      </c>
      <c r="F18" s="87" t="n">
        <v>488.36683</v>
      </c>
      <c r="G18" s="86" t="n">
        <v>4670.477254</v>
      </c>
      <c r="H18" s="86"/>
      <c r="I18" s="0" t="n">
        <v>1.8</v>
      </c>
      <c r="J18" s="0" t="n">
        <f aca="false">F18/I18</f>
        <v>271.314905555556</v>
      </c>
      <c r="M18" s="91" t="s">
        <v>129</v>
      </c>
      <c r="N18" s="83" t="s">
        <v>108</v>
      </c>
      <c r="O18" s="0" t="n">
        <f aca="false">D7/O14</f>
        <v>2.84072158626329</v>
      </c>
    </row>
    <row r="19" customFormat="false" ht="25.5" hidden="false" customHeight="false" outlineLevel="0" collapsed="false">
      <c r="B19" s="85" t="s">
        <v>116</v>
      </c>
      <c r="C19" s="86"/>
      <c r="D19" s="86"/>
      <c r="E19" s="86"/>
      <c r="F19" s="87"/>
      <c r="G19" s="86" t="n">
        <v>2987.160352</v>
      </c>
      <c r="H19" s="86"/>
      <c r="N19" s="83" t="s">
        <v>117</v>
      </c>
      <c r="O19" s="0" t="n">
        <f aca="false">D11/O15</f>
        <v>4.10465384364821</v>
      </c>
    </row>
    <row r="20" customFormat="false" ht="34.5" hidden="false" customHeight="true" outlineLevel="0" collapsed="false">
      <c r="B20" s="85" t="s">
        <v>130</v>
      </c>
      <c r="C20" s="86" t="n">
        <v>13553.675119</v>
      </c>
      <c r="D20" s="86" t="n">
        <v>456.56531</v>
      </c>
      <c r="E20" s="86" t="n">
        <v>1713.50442</v>
      </c>
      <c r="F20" s="87"/>
      <c r="G20" s="86"/>
      <c r="H20" s="86"/>
      <c r="J20" s="90" t="s">
        <v>131</v>
      </c>
      <c r="N20" s="0" t="s">
        <v>132</v>
      </c>
      <c r="O20" s="0" t="e">
        <f aca="false">O18*O14/O16+O19*O15/O16</f>
        <v>#DIV/0!</v>
      </c>
    </row>
    <row r="21" customFormat="false" ht="29.25" hidden="false" customHeight="true" outlineLevel="0" collapsed="false">
      <c r="B21" s="85" t="s">
        <v>133</v>
      </c>
      <c r="C21" s="86" t="n">
        <v>9123.35399</v>
      </c>
      <c r="D21" s="86"/>
      <c r="E21" s="86" t="n">
        <v>894.1315</v>
      </c>
      <c r="F21" s="87"/>
      <c r="G21" s="86"/>
      <c r="H21" s="86"/>
      <c r="J21" s="90" t="n">
        <f aca="false">SUM(J12:J18)+J22</f>
        <v>3695.54479558069</v>
      </c>
      <c r="M21" s="0" t="s">
        <v>134</v>
      </c>
    </row>
    <row r="22" customFormat="false" ht="51.75" hidden="false" customHeight="false" outlineLevel="0" collapsed="false">
      <c r="B22" s="85" t="s">
        <v>135</v>
      </c>
      <c r="C22" s="86" t="n">
        <v>16683.375972</v>
      </c>
      <c r="D22" s="86" t="n">
        <v>245.242</v>
      </c>
      <c r="E22" s="86" t="n">
        <v>6318.5826468</v>
      </c>
      <c r="F22" s="87" t="n">
        <v>13.52</v>
      </c>
      <c r="G22" s="86"/>
      <c r="H22" s="86"/>
      <c r="I22" s="0" t="n">
        <v>1.8</v>
      </c>
      <c r="J22" s="0" t="n">
        <f aca="false">F22/I22</f>
        <v>7.51111111111111</v>
      </c>
      <c r="M22" s="91" t="s">
        <v>129</v>
      </c>
      <c r="N22" s="83" t="s">
        <v>108</v>
      </c>
      <c r="O22" s="0" t="n">
        <f aca="false">D33/O14</f>
        <v>2.67460725818716</v>
      </c>
    </row>
    <row r="23" customFormat="false" ht="25.5" hidden="false" customHeight="false" outlineLevel="0" collapsed="false">
      <c r="B23" s="92" t="s">
        <v>132</v>
      </c>
      <c r="C23" s="93" t="n">
        <v>470119.82545</v>
      </c>
      <c r="D23" s="93" t="n">
        <v>25850.33595</v>
      </c>
      <c r="E23" s="93" t="n">
        <v>149750.0676</v>
      </c>
      <c r="F23" s="93" t="n">
        <v>9388.128</v>
      </c>
      <c r="G23" s="93" t="n">
        <v>16561.0403</v>
      </c>
      <c r="H23" s="93" t="n">
        <v>400.056</v>
      </c>
      <c r="N23" s="83" t="s">
        <v>117</v>
      </c>
      <c r="O23" s="0" t="n">
        <f aca="false">D37/O15</f>
        <v>5.23738970401294</v>
      </c>
    </row>
    <row r="24" customFormat="false" ht="12.75" hidden="false" customHeight="false" outlineLevel="0" collapsed="false">
      <c r="N24" s="0" t="s">
        <v>132</v>
      </c>
      <c r="O24" s="0" t="e">
        <f aca="false">O22*O8/O10+O23*O9/O10</f>
        <v>#DIV/0!</v>
      </c>
    </row>
    <row r="25" customFormat="false" ht="21.75" hidden="false" customHeight="true" outlineLevel="0" collapsed="false">
      <c r="B25" s="94" t="s">
        <v>136</v>
      </c>
      <c r="C25" s="94"/>
      <c r="D25" s="94"/>
      <c r="E25" s="94"/>
      <c r="F25" s="94"/>
      <c r="G25" s="94"/>
      <c r="H25" s="94"/>
      <c r="K25" s="0" t="s">
        <v>137</v>
      </c>
    </row>
    <row r="26" customFormat="false" ht="12.75" hidden="false" customHeight="true" outlineLevel="0" collapsed="false">
      <c r="B26" s="94" t="s">
        <v>138</v>
      </c>
      <c r="C26" s="94"/>
      <c r="D26" s="94"/>
      <c r="E26" s="94"/>
      <c r="F26" s="94"/>
      <c r="G26" s="94"/>
      <c r="H26" s="94"/>
      <c r="K26" s="0" t="n">
        <f aca="false">D20/(C20+D20)</f>
        <v>0.0325879710854176</v>
      </c>
    </row>
    <row r="27" customFormat="false" ht="12.75" hidden="false" customHeight="true" outlineLevel="0" collapsed="false">
      <c r="B27" s="94" t="s">
        <v>139</v>
      </c>
      <c r="C27" s="94"/>
      <c r="D27" s="94"/>
      <c r="E27" s="94"/>
      <c r="F27" s="94"/>
      <c r="G27" s="94"/>
      <c r="H27" s="94"/>
    </row>
    <row r="29" customFormat="false" ht="15" hidden="false" customHeight="true" outlineLevel="0" collapsed="false">
      <c r="B29" s="76" t="s">
        <v>140</v>
      </c>
      <c r="C29" s="76"/>
      <c r="D29" s="76"/>
      <c r="E29" s="76"/>
      <c r="F29" s="76"/>
      <c r="G29" s="76"/>
      <c r="H29" s="76"/>
    </row>
    <row r="31" customFormat="false" ht="12.75" hidden="false" customHeight="true" outlineLevel="0" collapsed="false">
      <c r="B31" s="77" t="s">
        <v>98</v>
      </c>
      <c r="C31" s="77"/>
      <c r="D31" s="77"/>
      <c r="E31" s="77"/>
      <c r="F31" s="77"/>
      <c r="G31" s="77"/>
      <c r="H31" s="77"/>
    </row>
    <row r="32" customFormat="false" ht="38.25" hidden="false" customHeight="false" outlineLevel="0" collapsed="false">
      <c r="B32" s="78" t="s">
        <v>76</v>
      </c>
      <c r="C32" s="78" t="s">
        <v>99</v>
      </c>
      <c r="D32" s="78" t="s">
        <v>100</v>
      </c>
      <c r="E32" s="78" t="s">
        <v>101</v>
      </c>
      <c r="F32" s="78" t="s">
        <v>102</v>
      </c>
      <c r="G32" s="78" t="s">
        <v>103</v>
      </c>
      <c r="H32" s="78" t="s">
        <v>104</v>
      </c>
      <c r="I32" s="0" t="s">
        <v>105</v>
      </c>
      <c r="J32" s="0" t="s">
        <v>106</v>
      </c>
    </row>
    <row r="33" customFormat="false" ht="51" hidden="false" customHeight="false" outlineLevel="0" collapsed="false">
      <c r="B33" s="79" t="s">
        <v>108</v>
      </c>
      <c r="C33" s="80" t="n">
        <v>126560.211</v>
      </c>
      <c r="D33" s="80" t="n">
        <v>6542.08935352579</v>
      </c>
      <c r="E33" s="80" t="n">
        <v>15940.08</v>
      </c>
      <c r="F33" s="81" t="n">
        <v>1069.928</v>
      </c>
      <c r="G33" s="80" t="n">
        <v>4904.286</v>
      </c>
      <c r="H33" s="80" t="n">
        <v>4.23</v>
      </c>
    </row>
    <row r="34" customFormat="false" ht="12.75" hidden="false" customHeight="false" outlineLevel="0" collapsed="false">
      <c r="B34" s="85" t="s">
        <v>115</v>
      </c>
      <c r="C34" s="86" t="n">
        <v>119135.4160951</v>
      </c>
      <c r="D34" s="86" t="n">
        <v>6496.14935352579</v>
      </c>
      <c r="E34" s="86" t="n">
        <v>15596.7484276</v>
      </c>
      <c r="F34" s="87" t="n">
        <v>1069.928</v>
      </c>
      <c r="G34" s="86" t="n">
        <v>2712.6018423</v>
      </c>
      <c r="H34" s="86" t="n">
        <v>4.23</v>
      </c>
      <c r="J34" s="0" t="s">
        <v>141</v>
      </c>
    </row>
    <row r="35" customFormat="false" ht="12.75" hidden="false" customHeight="false" outlineLevel="0" collapsed="false">
      <c r="B35" s="85" t="s">
        <v>116</v>
      </c>
      <c r="C35" s="86" t="n">
        <v>2997.5569049</v>
      </c>
      <c r="D35" s="86" t="n">
        <v>45.94</v>
      </c>
      <c r="E35" s="86" t="n">
        <v>343.3315724</v>
      </c>
      <c r="F35" s="87"/>
      <c r="G35" s="86" t="n">
        <v>2191.6841577</v>
      </c>
      <c r="H35" s="86"/>
    </row>
    <row r="36" customFormat="false" ht="12.75" hidden="false" customHeight="false" outlineLevel="0" collapsed="false">
      <c r="B36" s="85" t="s">
        <v>118</v>
      </c>
      <c r="C36" s="86" t="n">
        <v>4427.238</v>
      </c>
      <c r="D36" s="86"/>
      <c r="E36" s="86"/>
      <c r="F36" s="87"/>
      <c r="G36" s="86"/>
      <c r="H36" s="86"/>
      <c r="K36" s="90" t="s">
        <v>142</v>
      </c>
    </row>
    <row r="37" customFormat="false" ht="25.5" hidden="false" customHeight="false" outlineLevel="0" collapsed="false">
      <c r="B37" s="79" t="s">
        <v>117</v>
      </c>
      <c r="C37" s="80" t="n">
        <v>379687.698644984</v>
      </c>
      <c r="D37" s="80" t="n">
        <v>24118.1795869796</v>
      </c>
      <c r="E37" s="80" t="n">
        <v>143807.450626217</v>
      </c>
      <c r="F37" s="81" t="n">
        <v>5662.578</v>
      </c>
      <c r="G37" s="80" t="n">
        <v>11617.3453593694</v>
      </c>
      <c r="H37" s="80" t="n">
        <v>238.05775</v>
      </c>
      <c r="I37" s="0" t="n">
        <f aca="false">F37/Q9</f>
        <v>2.1184354657688</v>
      </c>
      <c r="K37" s="90" t="n">
        <f aca="false">F38/F37*I38+F39/F37*I39+F40/F37*I40+F41/F37*I41+F42/F37*I42+F43/F37*I43+F44/F37*I44</f>
        <v>2.14140819119843</v>
      </c>
    </row>
    <row r="38" customFormat="false" ht="12.75" hidden="false" customHeight="false" outlineLevel="0" collapsed="false">
      <c r="B38" s="85" t="s">
        <v>121</v>
      </c>
      <c r="C38" s="86" t="n">
        <v>7388.739353</v>
      </c>
      <c r="D38" s="86" t="n">
        <v>2146.66560348982</v>
      </c>
      <c r="E38" s="86" t="n">
        <v>306.70035</v>
      </c>
      <c r="F38" s="87" t="n">
        <v>209.1835</v>
      </c>
      <c r="G38" s="86" t="n">
        <v>55.5179</v>
      </c>
      <c r="H38" s="86"/>
      <c r="I38" s="0" t="n">
        <v>3.4</v>
      </c>
      <c r="J38" s="0" t="n">
        <f aca="false">F38/I38</f>
        <v>61.5245588235294</v>
      </c>
    </row>
    <row r="39" customFormat="false" ht="38.25" hidden="false" customHeight="false" outlineLevel="0" collapsed="false">
      <c r="B39" s="85" t="s">
        <v>122</v>
      </c>
      <c r="C39" s="86" t="n">
        <v>79677.0026903714</v>
      </c>
      <c r="D39" s="86" t="n">
        <v>10759.6792715439</v>
      </c>
      <c r="E39" s="86" t="n">
        <v>7476.27668</v>
      </c>
      <c r="F39" s="87" t="n">
        <v>1875.4535</v>
      </c>
      <c r="G39" s="86" t="n">
        <v>1463.49612936938</v>
      </c>
      <c r="H39" s="86" t="n">
        <v>224.60275</v>
      </c>
      <c r="I39" s="0" t="n">
        <v>2.65</v>
      </c>
      <c r="J39" s="0" t="n">
        <f aca="false">F39/I39</f>
        <v>707.718301886793</v>
      </c>
    </row>
    <row r="40" customFormat="false" ht="25.5" hidden="false" customHeight="false" outlineLevel="0" collapsed="false">
      <c r="B40" s="85" t="s">
        <v>123</v>
      </c>
      <c r="C40" s="86" t="n">
        <v>13894.9637699</v>
      </c>
      <c r="D40" s="86" t="n">
        <v>2853.6332484</v>
      </c>
      <c r="E40" s="86" t="n">
        <v>10933.1369966</v>
      </c>
      <c r="F40" s="87" t="n">
        <v>1222.12325</v>
      </c>
      <c r="G40" s="86" t="n">
        <v>368.445861</v>
      </c>
      <c r="H40" s="86"/>
      <c r="I40" s="0" t="n">
        <v>1.9</v>
      </c>
      <c r="J40" s="0" t="n">
        <f aca="false">F40/I40</f>
        <v>643.222763157895</v>
      </c>
    </row>
    <row r="41" customFormat="false" ht="12.75" hidden="false" customHeight="false" outlineLevel="0" collapsed="false">
      <c r="B41" s="85" t="s">
        <v>124</v>
      </c>
      <c r="C41" s="86" t="n">
        <v>17625.3221209</v>
      </c>
      <c r="D41" s="86" t="n">
        <v>753.318682</v>
      </c>
      <c r="E41" s="86" t="n">
        <v>9695.984909</v>
      </c>
      <c r="F41" s="87" t="n">
        <v>132.07345</v>
      </c>
      <c r="G41" s="86" t="n">
        <v>279.6696912</v>
      </c>
      <c r="H41" s="86"/>
      <c r="I41" s="0" t="n">
        <v>1.75</v>
      </c>
      <c r="J41" s="0" t="n">
        <f aca="false">F41/I41</f>
        <v>75.4705428571429</v>
      </c>
    </row>
    <row r="42" customFormat="false" ht="38.25" hidden="false" customHeight="false" outlineLevel="0" collapsed="false">
      <c r="B42" s="85" t="s">
        <v>125</v>
      </c>
      <c r="C42" s="86" t="n">
        <v>30997.0067598</v>
      </c>
      <c r="D42" s="86" t="n">
        <v>566.270710045929</v>
      </c>
      <c r="E42" s="86" t="n">
        <v>8538.4719</v>
      </c>
      <c r="F42" s="87" t="n">
        <v>220.221</v>
      </c>
      <c r="G42" s="86"/>
      <c r="H42" s="86"/>
      <c r="I42" s="0" t="n">
        <v>1.75</v>
      </c>
      <c r="J42" s="0" t="n">
        <f aca="false">F42/I42</f>
        <v>125.840571428571</v>
      </c>
    </row>
    <row r="43" customFormat="false" ht="25.5" hidden="false" customHeight="false" outlineLevel="0" collapsed="false">
      <c r="B43" s="85" t="s">
        <v>126</v>
      </c>
      <c r="C43" s="86" t="n">
        <v>84083.1859249</v>
      </c>
      <c r="D43" s="86" t="n">
        <v>3967.36067</v>
      </c>
      <c r="E43" s="86" t="n">
        <v>23182.8340344</v>
      </c>
      <c r="F43" s="87" t="n">
        <v>1652.2233</v>
      </c>
      <c r="G43" s="86" t="n">
        <v>809.2672326</v>
      </c>
      <c r="H43" s="86"/>
      <c r="I43" s="0" t="n">
        <v>1.75</v>
      </c>
      <c r="J43" s="0" t="n">
        <f aca="false">F43/I43</f>
        <v>944.1276</v>
      </c>
    </row>
    <row r="44" customFormat="false" ht="25.5" hidden="false" customHeight="false" outlineLevel="0" collapsed="false">
      <c r="B44" s="85" t="s">
        <v>128</v>
      </c>
      <c r="C44" s="86" t="n">
        <v>43147.9133254</v>
      </c>
      <c r="D44" s="86" t="n">
        <v>2507.6636415</v>
      </c>
      <c r="E44" s="86" t="n">
        <v>62033.56511</v>
      </c>
      <c r="F44" s="87" t="n">
        <v>351.3</v>
      </c>
      <c r="G44" s="86" t="n">
        <v>6323.8430758</v>
      </c>
      <c r="H44" s="86" t="n">
        <v>13.455</v>
      </c>
      <c r="I44" s="0" t="n">
        <v>1.75</v>
      </c>
      <c r="J44" s="0" t="n">
        <f aca="false">F44/I44</f>
        <v>200.742857142857</v>
      </c>
    </row>
    <row r="45" customFormat="false" ht="12.75" hidden="false" customHeight="false" outlineLevel="0" collapsed="false">
      <c r="B45" s="85" t="s">
        <v>116</v>
      </c>
      <c r="C45" s="86"/>
      <c r="D45" s="86"/>
      <c r="E45" s="86"/>
      <c r="F45" s="86"/>
      <c r="G45" s="86" t="n">
        <v>2317.1054694</v>
      </c>
      <c r="H45" s="86"/>
    </row>
    <row r="46" customFormat="false" ht="25.5" hidden="false" customHeight="false" outlineLevel="0" collapsed="false">
      <c r="B46" s="85" t="s">
        <v>130</v>
      </c>
      <c r="C46" s="86" t="n">
        <v>17685.702394</v>
      </c>
      <c r="D46" s="86" t="n">
        <v>301.46411</v>
      </c>
      <c r="E46" s="86" t="n">
        <v>297.90714</v>
      </c>
      <c r="F46" s="86"/>
      <c r="G46" s="86"/>
      <c r="H46" s="86"/>
      <c r="J46" s="90" t="s">
        <v>131</v>
      </c>
    </row>
    <row r="47" customFormat="false" ht="25.5" hidden="false" customHeight="false" outlineLevel="0" collapsed="false">
      <c r="B47" s="85" t="s">
        <v>133</v>
      </c>
      <c r="C47" s="86" t="n">
        <v>8754.254168</v>
      </c>
      <c r="D47" s="86"/>
      <c r="E47" s="86"/>
      <c r="F47" s="86"/>
      <c r="G47" s="86"/>
      <c r="H47" s="86"/>
      <c r="J47" s="90" t="n">
        <f aca="false">SUM(J38:J44)</f>
        <v>2758.64719529679</v>
      </c>
    </row>
    <row r="48" customFormat="false" ht="12.75" hidden="false" customHeight="false" outlineLevel="0" collapsed="false">
      <c r="B48" s="85" t="s">
        <v>135</v>
      </c>
      <c r="C48" s="86" t="n">
        <v>76433.6081387128</v>
      </c>
      <c r="D48" s="86" t="n">
        <v>262.12365</v>
      </c>
      <c r="E48" s="86" t="n">
        <v>21342.5735062171</v>
      </c>
      <c r="F48" s="86"/>
      <c r="G48" s="86"/>
      <c r="H48" s="86"/>
    </row>
    <row r="49" customFormat="false" ht="12.75" hidden="false" customHeight="false" outlineLevel="0" collapsed="false">
      <c r="B49" s="92" t="s">
        <v>132</v>
      </c>
      <c r="C49" s="93" t="n">
        <v>506247.909644984</v>
      </c>
      <c r="D49" s="93" t="n">
        <v>30660.2689405054</v>
      </c>
      <c r="E49" s="93" t="n">
        <v>159747.530626217</v>
      </c>
      <c r="F49" s="93" t="n">
        <v>6732.506</v>
      </c>
      <c r="G49" s="93" t="n">
        <v>16521.6313593694</v>
      </c>
      <c r="H49" s="93" t="n">
        <v>242.28775</v>
      </c>
    </row>
    <row r="51" customFormat="false" ht="21.75" hidden="false" customHeight="true" outlineLevel="0" collapsed="false">
      <c r="B51" s="94" t="s">
        <v>136</v>
      </c>
      <c r="C51" s="94"/>
      <c r="D51" s="94"/>
      <c r="E51" s="94"/>
      <c r="F51" s="94"/>
      <c r="G51" s="94"/>
      <c r="H51" s="94"/>
    </row>
    <row r="52" customFormat="false" ht="12.75" hidden="false" customHeight="true" outlineLevel="0" collapsed="false">
      <c r="B52" s="94" t="s">
        <v>143</v>
      </c>
      <c r="C52" s="94"/>
      <c r="D52" s="94"/>
      <c r="E52" s="94"/>
      <c r="F52" s="94"/>
      <c r="G52" s="94"/>
      <c r="H52" s="94"/>
    </row>
    <row r="53" customFormat="false" ht="12.75" hidden="false" customHeight="true" outlineLevel="0" collapsed="false">
      <c r="B53" s="94" t="s">
        <v>139</v>
      </c>
      <c r="C53" s="94"/>
      <c r="D53" s="94"/>
      <c r="E53" s="94"/>
      <c r="F53" s="94"/>
      <c r="G53" s="94"/>
      <c r="H53" s="94"/>
    </row>
  </sheetData>
  <mergeCells count="10">
    <mergeCell ref="B3:H3"/>
    <mergeCell ref="B5:H5"/>
    <mergeCell ref="B25:H25"/>
    <mergeCell ref="B26:H26"/>
    <mergeCell ref="B27:H27"/>
    <mergeCell ref="B29:H29"/>
    <mergeCell ref="B31:H31"/>
    <mergeCell ref="B51:H51"/>
    <mergeCell ref="B52:H52"/>
    <mergeCell ref="B53:H5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B6BD"/>
    <pageSetUpPr fitToPage="false"/>
  </sheetPr>
  <dimension ref="A1:M118"/>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H25" activeCellId="0" sqref="H25"/>
    </sheetView>
  </sheetViews>
  <sheetFormatPr defaultColWidth="9.1484375" defaultRowHeight="12.75" zeroHeight="false" outlineLevelRow="0" outlineLevelCol="0"/>
  <cols>
    <col collapsed="false" customWidth="true" hidden="false" outlineLevel="0" max="1" min="1" style="0" width="13"/>
    <col collapsed="false" customWidth="true" hidden="false" outlineLevel="0" max="2" min="2" style="0" width="19.71"/>
    <col collapsed="false" customWidth="true" hidden="false" outlineLevel="0" max="3" min="3" style="0" width="18.42"/>
    <col collapsed="false" customWidth="true" hidden="false" outlineLevel="0" max="4" min="4" style="0" width="17.42"/>
    <col collapsed="false" customWidth="true" hidden="false" outlineLevel="0" max="5" min="5" style="0" width="15.29"/>
    <col collapsed="false" customWidth="true" hidden="false" outlineLevel="0" max="7" min="6" style="0" width="15.14"/>
    <col collapsed="false" customWidth="true" hidden="false" outlineLevel="0" max="9" min="8" style="0" width="11.57"/>
    <col collapsed="false" customWidth="true" hidden="false" outlineLevel="0" max="10" min="10" style="0" width="15"/>
    <col collapsed="false" customWidth="true" hidden="false" outlineLevel="0" max="12" min="11" style="0" width="17.29"/>
    <col collapsed="false" customWidth="true" hidden="false" outlineLevel="0" max="1025" min="13" style="0" width="11.57"/>
  </cols>
  <sheetData>
    <row r="1" s="96" customFormat="true" ht="18" hidden="false" customHeight="false" outlineLevel="0" collapsed="false">
      <c r="A1" s="95" t="s">
        <v>144</v>
      </c>
    </row>
    <row r="3" customFormat="false" ht="41.25" hidden="false" customHeight="true" outlineLevel="0" collapsed="false">
      <c r="A3" s="76" t="s">
        <v>145</v>
      </c>
      <c r="B3" s="76"/>
      <c r="C3" s="76"/>
      <c r="D3" s="76"/>
      <c r="E3" s="76"/>
      <c r="F3" s="76"/>
      <c r="G3" s="76"/>
      <c r="J3" s="97" t="s">
        <v>146</v>
      </c>
      <c r="K3" s="97"/>
      <c r="L3" s="97"/>
    </row>
    <row r="5" customFormat="false" ht="25.5" hidden="false" customHeight="false" outlineLevel="0" collapsed="false">
      <c r="A5" s="78" t="s">
        <v>147</v>
      </c>
      <c r="B5" s="78" t="s">
        <v>148</v>
      </c>
      <c r="C5" s="78" t="s">
        <v>76</v>
      </c>
      <c r="D5" s="78" t="s">
        <v>149</v>
      </c>
      <c r="E5" s="78" t="s">
        <v>150</v>
      </c>
      <c r="F5" s="78" t="s">
        <v>151</v>
      </c>
      <c r="G5" s="78" t="s">
        <v>152</v>
      </c>
      <c r="J5" s="78" t="s">
        <v>75</v>
      </c>
      <c r="K5" s="78" t="s">
        <v>153</v>
      </c>
      <c r="L5" s="78" t="s">
        <v>154</v>
      </c>
    </row>
    <row r="6" customFormat="false" ht="25.5" hidden="false" customHeight="false" outlineLevel="0" collapsed="false">
      <c r="A6" s="98"/>
      <c r="B6" s="98"/>
      <c r="C6" s="98"/>
      <c r="D6" s="98" t="s">
        <v>155</v>
      </c>
      <c r="E6" s="98" t="s">
        <v>156</v>
      </c>
      <c r="F6" s="98" t="s">
        <v>157</v>
      </c>
      <c r="G6" s="98" t="s">
        <v>158</v>
      </c>
      <c r="J6" s="98"/>
      <c r="K6" s="98" t="s">
        <v>156</v>
      </c>
      <c r="L6" s="98" t="s">
        <v>159</v>
      </c>
    </row>
    <row r="7" customFormat="false" ht="12.75" hidden="false" customHeight="true" outlineLevel="0" collapsed="false">
      <c r="A7" s="99" t="s">
        <v>160</v>
      </c>
      <c r="B7" s="99"/>
      <c r="C7" s="99"/>
      <c r="D7" s="99"/>
      <c r="E7" s="99"/>
      <c r="F7" s="99"/>
      <c r="G7" s="99"/>
      <c r="J7" s="99" t="s">
        <v>160</v>
      </c>
      <c r="K7" s="99"/>
      <c r="L7" s="99"/>
    </row>
    <row r="8" customFormat="false" ht="24" hidden="false" customHeight="true" outlineLevel="0" collapsed="false">
      <c r="A8" s="100" t="s">
        <v>161</v>
      </c>
      <c r="B8" s="100" t="s">
        <v>162</v>
      </c>
      <c r="C8" s="100" t="s">
        <v>163</v>
      </c>
      <c r="D8" s="101" t="n">
        <v>358</v>
      </c>
      <c r="E8" s="101" t="n">
        <v>4944.2235</v>
      </c>
      <c r="F8" s="101" t="n">
        <v>20825.274</v>
      </c>
      <c r="G8" s="102" t="n">
        <v>4.21204138526505</v>
      </c>
      <c r="J8" s="100" t="s">
        <v>164</v>
      </c>
      <c r="K8" s="101" t="n">
        <v>1012.41</v>
      </c>
      <c r="L8" s="101" t="n">
        <v>20.4766228711141</v>
      </c>
    </row>
    <row r="9" customFormat="false" ht="25.5" hidden="false" customHeight="false" outlineLevel="0" collapsed="false">
      <c r="A9" s="100" t="s">
        <v>161</v>
      </c>
      <c r="B9" s="100" t="s">
        <v>162</v>
      </c>
      <c r="C9" s="100" t="s">
        <v>165</v>
      </c>
      <c r="D9" s="101" t="n">
        <v>162</v>
      </c>
      <c r="E9" s="101" t="n">
        <v>2544.039</v>
      </c>
      <c r="F9" s="101" t="n">
        <v>7464.37</v>
      </c>
      <c r="G9" s="102" t="n">
        <v>2.93406272466735</v>
      </c>
      <c r="J9" s="100" t="s">
        <v>166</v>
      </c>
      <c r="K9" s="101" t="n">
        <v>491.9901</v>
      </c>
      <c r="L9" s="101" t="n">
        <v>9.95080622872328</v>
      </c>
    </row>
    <row r="10" customFormat="false" ht="25.5" hidden="false" customHeight="false" outlineLevel="0" collapsed="false">
      <c r="A10" s="100" t="s">
        <v>161</v>
      </c>
      <c r="B10" s="100" t="s">
        <v>167</v>
      </c>
      <c r="C10" s="100" t="s">
        <v>165</v>
      </c>
      <c r="D10" s="101" t="n">
        <v>7</v>
      </c>
      <c r="E10" s="101" t="n">
        <v>37.6</v>
      </c>
      <c r="F10" s="101" t="n">
        <v>171.5</v>
      </c>
      <c r="G10" s="102" t="n">
        <v>4.56117021276596</v>
      </c>
      <c r="J10" s="100" t="s">
        <v>168</v>
      </c>
      <c r="K10" s="101" t="n">
        <v>1146.10665</v>
      </c>
      <c r="L10" s="101" t="n">
        <v>23.180720895809</v>
      </c>
    </row>
    <row r="11" customFormat="false" ht="25.5" hidden="false" customHeight="false" outlineLevel="0" collapsed="false">
      <c r="A11" s="100" t="s">
        <v>161</v>
      </c>
      <c r="B11" s="100" t="s">
        <v>169</v>
      </c>
      <c r="C11" s="100" t="s">
        <v>165</v>
      </c>
      <c r="D11" s="101" t="n">
        <v>22</v>
      </c>
      <c r="E11" s="101" t="n">
        <v>193.27</v>
      </c>
      <c r="F11" s="101" t="n">
        <v>819.715</v>
      </c>
      <c r="G11" s="102" t="n">
        <v>4.24129456201169</v>
      </c>
      <c r="J11" s="100" t="s">
        <v>170</v>
      </c>
      <c r="K11" s="101" t="n">
        <v>1762.95525</v>
      </c>
      <c r="L11" s="101" t="n">
        <v>35.6568680602728</v>
      </c>
    </row>
    <row r="12" customFormat="false" ht="35.25" hidden="false" customHeight="true" outlineLevel="0" collapsed="false">
      <c r="A12" s="103" t="s">
        <v>171</v>
      </c>
      <c r="B12" s="103" t="s">
        <v>162</v>
      </c>
      <c r="C12" s="103" t="s">
        <v>163</v>
      </c>
      <c r="D12" s="104" t="n">
        <v>211</v>
      </c>
      <c r="E12" s="104" t="n">
        <v>5538.913</v>
      </c>
      <c r="F12" s="104" t="n">
        <v>11430.104</v>
      </c>
      <c r="G12" s="105" t="n">
        <v>2.06360056567056</v>
      </c>
      <c r="J12" s="100" t="s">
        <v>172</v>
      </c>
      <c r="K12" s="101" t="n">
        <v>530.7615</v>
      </c>
      <c r="L12" s="101" t="n">
        <v>10.7349819440808</v>
      </c>
    </row>
    <row r="13" customFormat="false" ht="25.5" hidden="false" customHeight="false" outlineLevel="0" collapsed="false">
      <c r="A13" s="103" t="s">
        <v>171</v>
      </c>
      <c r="B13" s="103" t="s">
        <v>162</v>
      </c>
      <c r="C13" s="103" t="s">
        <v>165</v>
      </c>
      <c r="D13" s="104" t="n">
        <v>76</v>
      </c>
      <c r="E13" s="104" t="n">
        <v>1356.127</v>
      </c>
      <c r="F13" s="104" t="n">
        <v>1938.324</v>
      </c>
      <c r="G13" s="105" t="n">
        <v>1.42930861195154</v>
      </c>
      <c r="J13" s="79" t="s">
        <v>173</v>
      </c>
      <c r="K13" s="106" t="n">
        <v>4944.2235</v>
      </c>
      <c r="L13" s="106" t="n">
        <v>100</v>
      </c>
    </row>
    <row r="14" customFormat="false" ht="35.25" hidden="false" customHeight="true" outlineLevel="0" collapsed="false">
      <c r="A14" s="103" t="s">
        <v>171</v>
      </c>
      <c r="B14" s="103" t="s">
        <v>174</v>
      </c>
      <c r="C14" s="103" t="s">
        <v>165</v>
      </c>
      <c r="D14" s="104" t="n">
        <v>11</v>
      </c>
      <c r="E14" s="104" t="n">
        <v>64.74</v>
      </c>
      <c r="F14" s="104" t="n">
        <v>45.736</v>
      </c>
      <c r="G14" s="105" t="n">
        <v>0.706456595613222</v>
      </c>
      <c r="J14" s="107" t="s">
        <v>175</v>
      </c>
      <c r="K14" s="107"/>
      <c r="L14" s="107"/>
    </row>
    <row r="15" customFormat="false" ht="24" hidden="false" customHeight="true" outlineLevel="0" collapsed="false">
      <c r="A15" s="100" t="s">
        <v>176</v>
      </c>
      <c r="B15" s="100" t="s">
        <v>162</v>
      </c>
      <c r="C15" s="100" t="s">
        <v>163</v>
      </c>
      <c r="D15" s="101" t="n">
        <v>51</v>
      </c>
      <c r="E15" s="101" t="n">
        <v>74.94</v>
      </c>
      <c r="F15" s="101" t="n">
        <v>741.894</v>
      </c>
      <c r="G15" s="102" t="n">
        <v>9.89983987189752</v>
      </c>
      <c r="J15" s="94" t="s">
        <v>138</v>
      </c>
      <c r="K15" s="94"/>
      <c r="L15" s="94"/>
    </row>
    <row r="16" customFormat="false" ht="25.5" hidden="false" customHeight="false" outlineLevel="0" collapsed="false">
      <c r="A16" s="100" t="s">
        <v>176</v>
      </c>
      <c r="B16" s="100" t="s">
        <v>162</v>
      </c>
      <c r="C16" s="100" t="s">
        <v>165</v>
      </c>
      <c r="D16" s="101" t="n">
        <v>18</v>
      </c>
      <c r="E16" s="101" t="n">
        <v>22.839</v>
      </c>
      <c r="F16" s="101" t="n">
        <v>191.854</v>
      </c>
      <c r="G16" s="102" t="n">
        <v>8.40028022242655</v>
      </c>
    </row>
    <row r="17" customFormat="false" ht="138" hidden="false" customHeight="true" outlineLevel="0" collapsed="false">
      <c r="A17" s="107" t="s">
        <v>177</v>
      </c>
      <c r="B17" s="107"/>
      <c r="C17" s="107"/>
      <c r="D17" s="107"/>
      <c r="E17" s="107"/>
      <c r="F17" s="107"/>
      <c r="G17" s="107"/>
    </row>
    <row r="18" customFormat="false" ht="12.75" hidden="false" customHeight="true" outlineLevel="0" collapsed="false">
      <c r="A18" s="94" t="s">
        <v>138</v>
      </c>
      <c r="B18" s="94"/>
      <c r="C18" s="94"/>
      <c r="D18" s="94"/>
      <c r="E18" s="94"/>
      <c r="F18" s="94"/>
      <c r="G18" s="94"/>
    </row>
    <row r="20" customFormat="false" ht="28.5" hidden="false" customHeight="true" outlineLevel="0" collapsed="false">
      <c r="A20" s="76" t="s">
        <v>178</v>
      </c>
      <c r="B20" s="76"/>
      <c r="C20" s="76"/>
      <c r="D20" s="76"/>
      <c r="E20" s="76"/>
      <c r="F20" s="76"/>
      <c r="G20" s="76"/>
      <c r="H20" s="76"/>
      <c r="I20" s="76"/>
      <c r="J20" s="76"/>
      <c r="K20" s="76"/>
    </row>
    <row r="21" customFormat="false" ht="12.75" hidden="false" customHeight="true" outlineLevel="0" collapsed="false">
      <c r="A21" s="108" t="s">
        <v>179</v>
      </c>
      <c r="B21" s="108"/>
      <c r="C21" s="108"/>
      <c r="D21" s="108"/>
      <c r="E21" s="108"/>
      <c r="F21" s="108"/>
      <c r="G21" s="108"/>
      <c r="H21" s="108"/>
      <c r="I21" s="108"/>
      <c r="J21" s="108"/>
      <c r="K21" s="108"/>
    </row>
    <row r="22" customFormat="false" ht="12.75" hidden="false" customHeight="false" outlineLevel="0" collapsed="false">
      <c r="A22" s="78" t="s">
        <v>180</v>
      </c>
      <c r="B22" s="78" t="s">
        <v>181</v>
      </c>
      <c r="C22" s="78" t="s">
        <v>182</v>
      </c>
      <c r="D22" s="78" t="s">
        <v>183</v>
      </c>
      <c r="E22" s="78" t="s">
        <v>184</v>
      </c>
      <c r="F22" s="78" t="s">
        <v>185</v>
      </c>
      <c r="G22" s="78" t="s">
        <v>186</v>
      </c>
      <c r="H22" s="78" t="s">
        <v>187</v>
      </c>
      <c r="I22" s="78" t="s">
        <v>188</v>
      </c>
      <c r="J22" s="78" t="s">
        <v>189</v>
      </c>
      <c r="K22" s="78" t="s">
        <v>132</v>
      </c>
    </row>
    <row r="23" customFormat="false" ht="12.75" hidden="false" customHeight="true" outlineLevel="0" collapsed="false">
      <c r="A23" s="99" t="s">
        <v>160</v>
      </c>
      <c r="B23" s="99"/>
      <c r="C23" s="99"/>
      <c r="D23" s="99"/>
      <c r="E23" s="99"/>
      <c r="F23" s="99"/>
      <c r="G23" s="99"/>
      <c r="H23" s="99"/>
      <c r="I23" s="99"/>
      <c r="J23" s="99"/>
      <c r="K23" s="99"/>
    </row>
    <row r="24" customFormat="false" ht="12.75" hidden="false" customHeight="true" outlineLevel="0" collapsed="false">
      <c r="A24" s="100" t="s">
        <v>161</v>
      </c>
      <c r="B24" s="100" t="s">
        <v>162</v>
      </c>
      <c r="C24" s="100" t="s">
        <v>190</v>
      </c>
      <c r="D24" s="101"/>
      <c r="E24" s="101"/>
      <c r="F24" s="101"/>
      <c r="G24" s="101"/>
      <c r="H24" s="101"/>
      <c r="I24" s="101" t="n">
        <v>5.4</v>
      </c>
      <c r="J24" s="101"/>
      <c r="K24" s="101" t="n">
        <v>5.4</v>
      </c>
    </row>
    <row r="25" customFormat="false" ht="12.75" hidden="false" customHeight="false" outlineLevel="0" collapsed="false">
      <c r="A25" s="100" t="s">
        <v>161</v>
      </c>
      <c r="B25" s="100" t="s">
        <v>162</v>
      </c>
      <c r="C25" s="100" t="s">
        <v>190</v>
      </c>
      <c r="D25" s="101" t="s">
        <v>191</v>
      </c>
      <c r="E25" s="101"/>
      <c r="F25" s="101"/>
      <c r="G25" s="101" t="s">
        <v>191</v>
      </c>
      <c r="H25" s="101" t="n">
        <v>9.43</v>
      </c>
      <c r="I25" s="101" t="n">
        <v>61.091</v>
      </c>
      <c r="J25" s="101" t="n">
        <v>4854.1655</v>
      </c>
      <c r="K25" s="101" t="n">
        <v>4944.2235</v>
      </c>
    </row>
    <row r="26" customFormat="false" ht="12.75" hidden="false" customHeight="false" outlineLevel="0" collapsed="false">
      <c r="A26" s="100" t="s">
        <v>161</v>
      </c>
      <c r="B26" s="100" t="s">
        <v>162</v>
      </c>
      <c r="C26" s="100" t="s">
        <v>192</v>
      </c>
      <c r="D26" s="101"/>
      <c r="E26" s="101"/>
      <c r="F26" s="101"/>
      <c r="G26" s="101" t="s">
        <v>191</v>
      </c>
      <c r="H26" s="101" t="n">
        <v>29.4</v>
      </c>
      <c r="I26" s="101" t="s">
        <v>191</v>
      </c>
      <c r="J26" s="101" t="n">
        <v>2486.499</v>
      </c>
      <c r="K26" s="101" t="n">
        <v>2544.039</v>
      </c>
    </row>
    <row r="27" customFormat="false" ht="12.75" hidden="false" customHeight="true" outlineLevel="0" collapsed="false">
      <c r="A27" s="103" t="s">
        <v>171</v>
      </c>
      <c r="B27" s="103" t="s">
        <v>193</v>
      </c>
      <c r="C27" s="103" t="s">
        <v>194</v>
      </c>
      <c r="D27" s="104" t="s">
        <v>191</v>
      </c>
      <c r="E27" s="104"/>
      <c r="F27" s="104"/>
      <c r="G27" s="104"/>
      <c r="H27" s="104"/>
      <c r="I27" s="104" t="s">
        <v>191</v>
      </c>
      <c r="J27" s="104" t="s">
        <v>191</v>
      </c>
      <c r="K27" s="104" t="s">
        <v>191</v>
      </c>
    </row>
    <row r="28" customFormat="false" ht="12.75" hidden="false" customHeight="false" outlineLevel="0" collapsed="false">
      <c r="A28" s="103" t="s">
        <v>171</v>
      </c>
      <c r="B28" s="103" t="s">
        <v>162</v>
      </c>
      <c r="C28" s="103" t="s">
        <v>190</v>
      </c>
      <c r="D28" s="104"/>
      <c r="E28" s="104"/>
      <c r="F28" s="104"/>
      <c r="G28" s="104"/>
      <c r="H28" s="104"/>
      <c r="I28" s="104" t="s">
        <v>191</v>
      </c>
      <c r="J28" s="104" t="s">
        <v>191</v>
      </c>
      <c r="K28" s="109" t="n">
        <v>5538.913</v>
      </c>
      <c r="L28" s="0" t="s">
        <v>195</v>
      </c>
    </row>
    <row r="29" customFormat="false" ht="12.75" hidden="false" customHeight="false" outlineLevel="0" collapsed="false">
      <c r="A29" s="103" t="s">
        <v>171</v>
      </c>
      <c r="B29" s="103" t="s">
        <v>162</v>
      </c>
      <c r="C29" s="103" t="s">
        <v>192</v>
      </c>
      <c r="D29" s="104"/>
      <c r="E29" s="104"/>
      <c r="F29" s="104"/>
      <c r="G29" s="104"/>
      <c r="H29" s="104"/>
      <c r="I29" s="104"/>
      <c r="J29" s="104" t="n">
        <v>1356.127</v>
      </c>
      <c r="K29" s="109" t="n">
        <v>1356.127</v>
      </c>
      <c r="L29" s="0" t="s">
        <v>196</v>
      </c>
    </row>
    <row r="30" customFormat="false" ht="12.75" hidden="false" customHeight="true" outlineLevel="0" collapsed="false">
      <c r="A30" s="100" t="s">
        <v>197</v>
      </c>
      <c r="B30" s="100" t="s">
        <v>193</v>
      </c>
      <c r="C30" s="100" t="s">
        <v>194</v>
      </c>
      <c r="D30" s="101"/>
      <c r="E30" s="101"/>
      <c r="F30" s="101"/>
      <c r="G30" s="101"/>
      <c r="H30" s="101"/>
      <c r="I30" s="101"/>
      <c r="J30" s="101" t="s">
        <v>191</v>
      </c>
      <c r="K30" s="101" t="s">
        <v>191</v>
      </c>
    </row>
    <row r="31" customFormat="false" ht="43.5" hidden="false" customHeight="true" outlineLevel="0" collapsed="false">
      <c r="A31" s="100" t="s">
        <v>197</v>
      </c>
      <c r="B31" s="100" t="s">
        <v>162</v>
      </c>
      <c r="C31" s="100" t="s">
        <v>190</v>
      </c>
      <c r="D31" s="101" t="s">
        <v>191</v>
      </c>
      <c r="E31" s="101" t="s">
        <v>191</v>
      </c>
      <c r="F31" s="101" t="s">
        <v>191</v>
      </c>
      <c r="G31" s="101"/>
      <c r="H31" s="101"/>
      <c r="I31" s="101"/>
      <c r="J31" s="101" t="n">
        <v>69.79</v>
      </c>
      <c r="K31" s="101" t="n">
        <v>74.94</v>
      </c>
      <c r="M31" s="0" t="s">
        <v>198</v>
      </c>
    </row>
    <row r="32" customFormat="false" ht="22.5" hidden="false" customHeight="true" outlineLevel="0" collapsed="false">
      <c r="A32" s="107" t="s">
        <v>199</v>
      </c>
      <c r="B32" s="107"/>
      <c r="C32" s="107"/>
      <c r="D32" s="107"/>
      <c r="E32" s="107"/>
      <c r="F32" s="107"/>
      <c r="G32" s="107"/>
      <c r="H32" s="107"/>
      <c r="I32" s="107"/>
      <c r="J32" s="107"/>
      <c r="K32" s="107"/>
    </row>
    <row r="33" customFormat="false" ht="12.75" hidden="false" customHeight="true" outlineLevel="0" collapsed="false">
      <c r="A33" s="94" t="s">
        <v>138</v>
      </c>
      <c r="B33" s="94"/>
      <c r="C33" s="94"/>
      <c r="D33" s="94"/>
      <c r="E33" s="94"/>
      <c r="F33" s="94"/>
      <c r="G33" s="94"/>
      <c r="H33" s="94"/>
      <c r="I33" s="94"/>
      <c r="J33" s="94"/>
      <c r="K33" s="94"/>
    </row>
    <row r="36" customFormat="false" ht="28.5" hidden="false" customHeight="true" outlineLevel="0" collapsed="false">
      <c r="A36" s="76" t="s">
        <v>200</v>
      </c>
      <c r="B36" s="76"/>
      <c r="C36" s="76"/>
      <c r="D36" s="76"/>
      <c r="E36" s="76"/>
    </row>
    <row r="38" customFormat="false" ht="25.5" hidden="false" customHeight="false" outlineLevel="0" collapsed="false">
      <c r="A38" s="78" t="s">
        <v>201</v>
      </c>
      <c r="B38" s="78" t="s">
        <v>202</v>
      </c>
      <c r="C38" s="78" t="s">
        <v>203</v>
      </c>
      <c r="D38" s="78" t="s">
        <v>150</v>
      </c>
      <c r="E38" s="78" t="s">
        <v>204</v>
      </c>
    </row>
    <row r="39" customFormat="false" ht="12.75" hidden="false" customHeight="false" outlineLevel="0" collapsed="false">
      <c r="A39" s="98"/>
      <c r="B39" s="98"/>
      <c r="C39" s="98"/>
      <c r="D39" s="98" t="s">
        <v>156</v>
      </c>
      <c r="E39" s="98" t="s">
        <v>159</v>
      </c>
    </row>
    <row r="40" customFormat="false" ht="12.75" hidden="false" customHeight="true" outlineLevel="0" collapsed="false">
      <c r="A40" s="99" t="s">
        <v>205</v>
      </c>
      <c r="B40" s="99"/>
      <c r="C40" s="99"/>
      <c r="D40" s="99"/>
      <c r="E40" s="99"/>
    </row>
    <row r="41" customFormat="false" ht="24" hidden="false" customHeight="true" outlineLevel="0" collapsed="false">
      <c r="A41" s="100" t="s">
        <v>206</v>
      </c>
      <c r="B41" s="100" t="s">
        <v>207</v>
      </c>
      <c r="C41" s="110" t="n">
        <v>8</v>
      </c>
      <c r="D41" s="111" t="n">
        <v>1607.6</v>
      </c>
      <c r="E41" s="110" t="n">
        <v>20</v>
      </c>
    </row>
    <row r="42" customFormat="false" ht="38.25" hidden="false" customHeight="false" outlineLevel="0" collapsed="false">
      <c r="A42" s="100" t="s">
        <v>206</v>
      </c>
      <c r="B42" s="100" t="s">
        <v>208</v>
      </c>
      <c r="C42" s="110" t="n">
        <v>14</v>
      </c>
      <c r="D42" s="111" t="n">
        <v>380.4352</v>
      </c>
      <c r="E42" s="110" t="n">
        <v>36</v>
      </c>
    </row>
    <row r="43" customFormat="false" ht="12.75" hidden="false" customHeight="false" outlineLevel="0" collapsed="false">
      <c r="A43" s="100" t="s">
        <v>206</v>
      </c>
      <c r="B43" s="100" t="s">
        <v>209</v>
      </c>
      <c r="C43" s="110" t="n">
        <v>16</v>
      </c>
      <c r="D43" s="111" t="n">
        <v>1126.732</v>
      </c>
      <c r="E43" s="110" t="n">
        <v>36</v>
      </c>
    </row>
    <row r="44" customFormat="false" ht="12.75" hidden="false" customHeight="false" outlineLevel="0" collapsed="false">
      <c r="A44" s="100" t="s">
        <v>206</v>
      </c>
      <c r="B44" s="100" t="s">
        <v>210</v>
      </c>
      <c r="C44" s="110" t="n">
        <v>42</v>
      </c>
      <c r="D44" s="111" t="n">
        <v>5278.499</v>
      </c>
      <c r="E44" s="110" t="n">
        <v>36</v>
      </c>
    </row>
    <row r="45" customFormat="false" ht="12.75" hidden="false" customHeight="false" outlineLevel="0" collapsed="false">
      <c r="A45" s="100" t="s">
        <v>206</v>
      </c>
      <c r="B45" s="100" t="s">
        <v>211</v>
      </c>
      <c r="C45" s="110" t="n">
        <v>15</v>
      </c>
      <c r="D45" s="111" t="n">
        <v>1547.895</v>
      </c>
      <c r="E45" s="110" t="n">
        <v>16</v>
      </c>
    </row>
    <row r="46" customFormat="false" ht="12.75" hidden="false" customHeight="false" outlineLevel="0" collapsed="false">
      <c r="A46" s="100" t="s">
        <v>206</v>
      </c>
      <c r="B46" s="100" t="s">
        <v>212</v>
      </c>
      <c r="C46" s="110" t="n">
        <v>29</v>
      </c>
      <c r="D46" s="111" t="n">
        <v>5450.363</v>
      </c>
      <c r="E46" s="110" t="n">
        <v>16</v>
      </c>
    </row>
    <row r="47" customFormat="false" ht="12.75" hidden="false" customHeight="false" outlineLevel="0" collapsed="false">
      <c r="A47" s="100" t="s">
        <v>206</v>
      </c>
      <c r="B47" s="100" t="s">
        <v>213</v>
      </c>
      <c r="C47" s="110" t="n">
        <v>14</v>
      </c>
      <c r="D47" s="111" t="n">
        <v>2199.479</v>
      </c>
      <c r="E47" s="110" t="n">
        <v>14</v>
      </c>
    </row>
    <row r="48" customFormat="false" ht="24" hidden="false" customHeight="true" outlineLevel="0" collapsed="false">
      <c r="A48" s="100" t="s">
        <v>214</v>
      </c>
      <c r="B48" s="100" t="s">
        <v>215</v>
      </c>
      <c r="C48" s="110" t="n">
        <v>55</v>
      </c>
      <c r="D48" s="111" t="n">
        <v>14622.222</v>
      </c>
      <c r="E48" s="110" t="n">
        <v>9</v>
      </c>
    </row>
    <row r="49" customFormat="false" ht="12.75" hidden="false" customHeight="false" outlineLevel="0" collapsed="false">
      <c r="A49" s="100" t="s">
        <v>214</v>
      </c>
      <c r="B49" s="100" t="s">
        <v>216</v>
      </c>
      <c r="C49" s="110" t="n">
        <v>19</v>
      </c>
      <c r="D49" s="111" t="n">
        <v>4193.54</v>
      </c>
      <c r="E49" s="110" t="n">
        <v>12</v>
      </c>
    </row>
    <row r="50" customFormat="false" ht="12.75" hidden="false" customHeight="false" outlineLevel="0" collapsed="false">
      <c r="A50" s="100" t="s">
        <v>214</v>
      </c>
      <c r="B50" s="100" t="s">
        <v>217</v>
      </c>
      <c r="C50" s="110" t="n">
        <v>19</v>
      </c>
      <c r="D50" s="111" t="n">
        <v>1553.997</v>
      </c>
      <c r="E50" s="110" t="n">
        <v>34</v>
      </c>
    </row>
    <row r="51" customFormat="false" ht="12.75" hidden="false" customHeight="false" outlineLevel="0" collapsed="false">
      <c r="A51" s="100" t="s">
        <v>214</v>
      </c>
      <c r="B51" s="100" t="s">
        <v>218</v>
      </c>
      <c r="C51" s="110" t="n">
        <v>4</v>
      </c>
      <c r="D51" s="111" t="n">
        <v>136.049</v>
      </c>
      <c r="E51" s="110" t="n">
        <v>25</v>
      </c>
    </row>
    <row r="52" customFormat="false" ht="12.75" hidden="false" customHeight="false" outlineLevel="0" collapsed="false">
      <c r="A52" s="100" t="s">
        <v>214</v>
      </c>
      <c r="B52" s="100" t="s">
        <v>219</v>
      </c>
      <c r="C52" s="110" t="n">
        <v>10</v>
      </c>
      <c r="D52" s="111" t="n">
        <v>486.738</v>
      </c>
      <c r="E52" s="110" t="n">
        <v>59</v>
      </c>
    </row>
    <row r="53" customFormat="false" ht="12.75" hidden="false" customHeight="false" outlineLevel="0" collapsed="false">
      <c r="A53" s="100" t="s">
        <v>214</v>
      </c>
      <c r="B53" s="100" t="s">
        <v>213</v>
      </c>
      <c r="C53" s="110" t="n">
        <v>14</v>
      </c>
      <c r="D53" s="111" t="n">
        <v>6377.46</v>
      </c>
      <c r="E53" s="110" t="n">
        <v>13</v>
      </c>
    </row>
    <row r="54" customFormat="false" ht="46.5" hidden="false" customHeight="true" outlineLevel="0" collapsed="false">
      <c r="A54" s="100" t="s">
        <v>220</v>
      </c>
      <c r="B54" s="100" t="s">
        <v>221</v>
      </c>
      <c r="C54" s="110" t="n">
        <v>19</v>
      </c>
      <c r="D54" s="111" t="n">
        <v>110.014</v>
      </c>
      <c r="E54" s="110" t="n">
        <v>9</v>
      </c>
    </row>
    <row r="55" customFormat="false" ht="12.75" hidden="false" customHeight="false" outlineLevel="0" collapsed="false">
      <c r="A55" s="100" t="s">
        <v>220</v>
      </c>
      <c r="B55" s="100" t="s">
        <v>222</v>
      </c>
      <c r="C55" s="110" t="n">
        <v>16</v>
      </c>
      <c r="D55" s="111" t="n">
        <v>518.11765</v>
      </c>
      <c r="E55" s="110" t="n">
        <v>17</v>
      </c>
    </row>
    <row r="56" customFormat="false" ht="12.75" hidden="false" customHeight="false" outlineLevel="0" collapsed="false">
      <c r="A56" s="100" t="s">
        <v>220</v>
      </c>
      <c r="B56" s="100" t="s">
        <v>223</v>
      </c>
      <c r="C56" s="110" t="n">
        <v>6</v>
      </c>
      <c r="D56" s="111" t="n">
        <v>109.53</v>
      </c>
      <c r="E56" s="110" t="n">
        <v>23</v>
      </c>
    </row>
    <row r="57" customFormat="false" ht="38.25" hidden="false" customHeight="false" outlineLevel="0" collapsed="false">
      <c r="A57" s="100" t="s">
        <v>220</v>
      </c>
      <c r="B57" s="100" t="s">
        <v>224</v>
      </c>
      <c r="C57" s="110" t="n">
        <v>4</v>
      </c>
      <c r="D57" s="111" t="n">
        <v>21.044</v>
      </c>
      <c r="E57" s="110" t="n">
        <v>1</v>
      </c>
    </row>
    <row r="58" customFormat="false" ht="25.5" hidden="false" customHeight="false" outlineLevel="0" collapsed="false">
      <c r="A58" s="100" t="s">
        <v>220</v>
      </c>
      <c r="B58" s="100" t="s">
        <v>225</v>
      </c>
      <c r="C58" s="110" t="n">
        <v>70</v>
      </c>
      <c r="D58" s="111" t="n">
        <v>4627.29035</v>
      </c>
      <c r="E58" s="110" t="n">
        <v>14</v>
      </c>
    </row>
    <row r="59" customFormat="false" ht="12.75" hidden="false" customHeight="false" outlineLevel="0" collapsed="false">
      <c r="A59" s="100" t="s">
        <v>220</v>
      </c>
      <c r="B59" s="100" t="s">
        <v>213</v>
      </c>
      <c r="C59" s="110" t="n">
        <v>13</v>
      </c>
      <c r="D59" s="111" t="n">
        <v>1619.34</v>
      </c>
      <c r="E59" s="110" t="n">
        <v>8</v>
      </c>
    </row>
    <row r="60" customFormat="false" ht="24" hidden="false" customHeight="true" outlineLevel="0" collapsed="false">
      <c r="A60" s="100" t="s">
        <v>226</v>
      </c>
      <c r="B60" s="100" t="s">
        <v>227</v>
      </c>
      <c r="C60" s="110" t="n">
        <v>9</v>
      </c>
      <c r="D60" s="111" t="n">
        <v>1191.733</v>
      </c>
      <c r="E60" s="110" t="n">
        <v>40</v>
      </c>
    </row>
    <row r="61" customFormat="false" ht="12.75" hidden="false" customHeight="false" outlineLevel="0" collapsed="false">
      <c r="A61" s="100" t="s">
        <v>226</v>
      </c>
      <c r="B61" s="100" t="s">
        <v>228</v>
      </c>
      <c r="C61" s="110" t="n">
        <v>9</v>
      </c>
      <c r="D61" s="111" t="n">
        <v>380.538</v>
      </c>
      <c r="E61" s="110" t="n">
        <v>72</v>
      </c>
    </row>
    <row r="62" customFormat="false" ht="38.25" hidden="false" customHeight="false" outlineLevel="0" collapsed="false">
      <c r="A62" s="100" t="s">
        <v>226</v>
      </c>
      <c r="B62" s="100" t="s">
        <v>229</v>
      </c>
      <c r="C62" s="110" t="n">
        <v>31</v>
      </c>
      <c r="D62" s="111" t="n">
        <v>1579.596</v>
      </c>
      <c r="E62" s="110" t="n">
        <v>12</v>
      </c>
    </row>
    <row r="63" customFormat="false" ht="12.75" hidden="false" customHeight="false" outlineLevel="0" collapsed="false">
      <c r="A63" s="100" t="s">
        <v>226</v>
      </c>
      <c r="B63" s="100" t="s">
        <v>213</v>
      </c>
      <c r="C63" s="110" t="n">
        <v>18</v>
      </c>
      <c r="D63" s="111" t="n">
        <v>1079.0455</v>
      </c>
      <c r="E63" s="110" t="n">
        <v>18</v>
      </c>
    </row>
    <row r="64" customFormat="false" ht="12.75" hidden="false" customHeight="true" outlineLevel="0" collapsed="false">
      <c r="A64" s="100" t="s">
        <v>230</v>
      </c>
      <c r="B64" s="100" t="s">
        <v>231</v>
      </c>
      <c r="C64" s="110" t="n">
        <v>33</v>
      </c>
      <c r="D64" s="111" t="n">
        <v>1687.83115</v>
      </c>
      <c r="E64" s="110" t="n">
        <v>12</v>
      </c>
    </row>
    <row r="65" customFormat="false" ht="25.5" hidden="false" customHeight="false" outlineLevel="0" collapsed="false">
      <c r="A65" s="100" t="s">
        <v>230</v>
      </c>
      <c r="B65" s="100" t="s">
        <v>232</v>
      </c>
      <c r="C65" s="110" t="n">
        <v>28</v>
      </c>
      <c r="D65" s="111" t="n">
        <v>1895.82954</v>
      </c>
      <c r="E65" s="110" t="n">
        <v>8</v>
      </c>
    </row>
    <row r="66" customFormat="false" ht="12.75" hidden="false" customHeight="false" outlineLevel="0" collapsed="false">
      <c r="A66" s="100" t="s">
        <v>230</v>
      </c>
      <c r="B66" s="100" t="s">
        <v>233</v>
      </c>
      <c r="C66" s="110" t="n">
        <v>37</v>
      </c>
      <c r="D66" s="111" t="n">
        <v>5813.02671</v>
      </c>
      <c r="E66" s="110" t="n">
        <v>34</v>
      </c>
    </row>
    <row r="67" customFormat="false" ht="12.75" hidden="false" customHeight="false" outlineLevel="0" collapsed="false">
      <c r="A67" s="100" t="s">
        <v>230</v>
      </c>
      <c r="B67" s="100" t="s">
        <v>213</v>
      </c>
      <c r="C67" s="110" t="n">
        <v>17</v>
      </c>
      <c r="D67" s="111" t="n">
        <v>810.7641</v>
      </c>
      <c r="E67" s="110" t="n">
        <v>27</v>
      </c>
    </row>
    <row r="68" customFormat="false" ht="35.25" hidden="false" customHeight="true" outlineLevel="0" collapsed="false">
      <c r="A68" s="100" t="s">
        <v>160</v>
      </c>
      <c r="B68" s="100" t="s">
        <v>234</v>
      </c>
      <c r="C68" s="110" t="n">
        <v>27</v>
      </c>
      <c r="D68" s="111" t="n">
        <v>1428.299</v>
      </c>
      <c r="E68" s="110" t="n">
        <v>19</v>
      </c>
    </row>
    <row r="69" customFormat="false" ht="51" hidden="false" customHeight="false" outlineLevel="0" collapsed="false">
      <c r="A69" s="100" t="s">
        <v>160</v>
      </c>
      <c r="B69" s="100" t="s">
        <v>235</v>
      </c>
      <c r="C69" s="110" t="n">
        <v>193</v>
      </c>
      <c r="D69" s="111" t="n">
        <v>2635.32</v>
      </c>
      <c r="E69" s="110" t="n">
        <v>16</v>
      </c>
      <c r="F69" s="0" t="n">
        <f aca="false">SUM(D69:D70)</f>
        <v>3892.091</v>
      </c>
    </row>
    <row r="70" customFormat="false" ht="25.5" hidden="false" customHeight="false" outlineLevel="0" collapsed="false">
      <c r="A70" s="100" t="s">
        <v>160</v>
      </c>
      <c r="B70" s="100" t="s">
        <v>236</v>
      </c>
      <c r="C70" s="110" t="n">
        <v>9</v>
      </c>
      <c r="D70" s="111" t="n">
        <v>1256.771</v>
      </c>
      <c r="E70" s="110" t="n">
        <v>20</v>
      </c>
    </row>
    <row r="71" customFormat="false" ht="12.75" hidden="false" customHeight="false" outlineLevel="0" collapsed="false">
      <c r="A71" s="100" t="s">
        <v>160</v>
      </c>
      <c r="B71" s="100" t="s">
        <v>213</v>
      </c>
      <c r="C71" s="110" t="n">
        <v>42</v>
      </c>
      <c r="D71" s="111" t="s">
        <v>191</v>
      </c>
      <c r="E71" s="110" t="n">
        <v>11</v>
      </c>
    </row>
    <row r="74" customFormat="false" ht="243" hidden="false" customHeight="true" outlineLevel="0" collapsed="false">
      <c r="A74" s="107" t="s">
        <v>237</v>
      </c>
      <c r="B74" s="107"/>
      <c r="C74" s="107"/>
      <c r="D74" s="107"/>
      <c r="E74" s="107"/>
    </row>
    <row r="75" customFormat="false" ht="12.75" hidden="false" customHeight="true" outlineLevel="0" collapsed="false">
      <c r="A75" s="94" t="s">
        <v>138</v>
      </c>
      <c r="B75" s="94"/>
      <c r="C75" s="94"/>
      <c r="D75" s="94"/>
      <c r="E75" s="94"/>
    </row>
    <row r="78" customFormat="false" ht="28.5" hidden="false" customHeight="true" outlineLevel="0" collapsed="false">
      <c r="A78" s="76" t="s">
        <v>238</v>
      </c>
      <c r="B78" s="76"/>
      <c r="C78" s="76"/>
      <c r="D78" s="76"/>
      <c r="E78" s="76"/>
      <c r="F78" s="76"/>
      <c r="G78" s="76"/>
    </row>
    <row r="80" customFormat="false" ht="25.5" hidden="false" customHeight="false" outlineLevel="0" collapsed="false">
      <c r="A80" s="78" t="s">
        <v>147</v>
      </c>
      <c r="B80" s="78" t="s">
        <v>239</v>
      </c>
      <c r="C80" s="78" t="s">
        <v>76</v>
      </c>
      <c r="D80" s="78" t="s">
        <v>149</v>
      </c>
      <c r="E80" s="78" t="s">
        <v>150</v>
      </c>
      <c r="F80" s="78" t="s">
        <v>151</v>
      </c>
      <c r="G80" s="78" t="s">
        <v>152</v>
      </c>
    </row>
    <row r="81" customFormat="false" ht="25.5" hidden="false" customHeight="false" outlineLevel="0" collapsed="false">
      <c r="A81" s="98"/>
      <c r="B81" s="98"/>
      <c r="C81" s="98"/>
      <c r="D81" s="98" t="s">
        <v>155</v>
      </c>
      <c r="E81" s="98" t="s">
        <v>156</v>
      </c>
      <c r="F81" s="98" t="s">
        <v>157</v>
      </c>
      <c r="G81" s="98" t="s">
        <v>158</v>
      </c>
    </row>
    <row r="82" customFormat="false" ht="12.75" hidden="false" customHeight="true" outlineLevel="0" collapsed="false">
      <c r="A82" s="100" t="s">
        <v>240</v>
      </c>
      <c r="B82" s="100" t="s">
        <v>241</v>
      </c>
      <c r="C82" s="100" t="s">
        <v>242</v>
      </c>
      <c r="D82" s="112" t="n">
        <v>1096</v>
      </c>
      <c r="E82" s="112" t="n">
        <v>57269.155</v>
      </c>
      <c r="F82" s="112" t="n">
        <v>254393.6636</v>
      </c>
      <c r="G82" s="113" t="n">
        <v>4.44207119172616</v>
      </c>
    </row>
    <row r="83" customFormat="false" ht="12.75" hidden="false" customHeight="false" outlineLevel="0" collapsed="false">
      <c r="A83" s="100" t="s">
        <v>240</v>
      </c>
      <c r="B83" s="100" t="s">
        <v>241</v>
      </c>
      <c r="C83" s="100" t="s">
        <v>243</v>
      </c>
      <c r="D83" s="112" t="n">
        <v>691</v>
      </c>
      <c r="E83" s="112" t="n">
        <v>36773.8744</v>
      </c>
      <c r="F83" s="112" t="n">
        <v>109643.93</v>
      </c>
      <c r="G83" s="113" t="n">
        <v>2.98157134076686</v>
      </c>
    </row>
    <row r="84" customFormat="false" ht="12.75" hidden="false" customHeight="true" outlineLevel="0" collapsed="false">
      <c r="A84" s="100" t="s">
        <v>240</v>
      </c>
      <c r="B84" s="100" t="s">
        <v>244</v>
      </c>
      <c r="C84" s="100" t="s">
        <v>242</v>
      </c>
      <c r="D84" s="112" t="n">
        <v>70</v>
      </c>
      <c r="E84" s="112" t="n">
        <v>3951.105</v>
      </c>
      <c r="F84" s="112" t="n">
        <v>18073.491</v>
      </c>
      <c r="G84" s="113" t="n">
        <v>4.57428769926388</v>
      </c>
    </row>
    <row r="85" customFormat="false" ht="12.75" hidden="false" customHeight="false" outlineLevel="0" collapsed="false">
      <c r="A85" s="100" t="s">
        <v>240</v>
      </c>
      <c r="B85" s="100" t="s">
        <v>244</v>
      </c>
      <c r="C85" s="100" t="s">
        <v>243</v>
      </c>
      <c r="D85" s="112" t="n">
        <v>39</v>
      </c>
      <c r="E85" s="112" t="n">
        <v>2221.605</v>
      </c>
      <c r="F85" s="112" t="n">
        <v>7429.452</v>
      </c>
      <c r="G85" s="113" t="n">
        <v>3.344182246619</v>
      </c>
    </row>
    <row r="86" customFormat="false" ht="12.75" hidden="false" customHeight="true" outlineLevel="0" collapsed="false">
      <c r="A86" s="100" t="s">
        <v>240</v>
      </c>
      <c r="B86" s="100" t="s">
        <v>245</v>
      </c>
      <c r="C86" s="100" t="s">
        <v>243</v>
      </c>
      <c r="D86" s="112" t="n">
        <v>28</v>
      </c>
      <c r="E86" s="112" t="n">
        <v>2249.333</v>
      </c>
      <c r="F86" s="112" t="n">
        <v>8168.969</v>
      </c>
      <c r="G86" s="113" t="n">
        <v>3.63172949492138</v>
      </c>
    </row>
    <row r="87" customFormat="false" ht="12.75" hidden="false" customHeight="false" outlineLevel="0" collapsed="false">
      <c r="A87" s="100" t="s">
        <v>240</v>
      </c>
      <c r="B87" s="100" t="s">
        <v>245</v>
      </c>
      <c r="C87" s="100" t="s">
        <v>242</v>
      </c>
      <c r="D87" s="112" t="n">
        <v>64</v>
      </c>
      <c r="E87" s="112" t="n">
        <v>2234.382</v>
      </c>
      <c r="F87" s="112" t="n">
        <v>7660.555</v>
      </c>
      <c r="G87" s="113" t="n">
        <v>3.42848939885839</v>
      </c>
    </row>
    <row r="88" customFormat="false" ht="12.75" hidden="false" customHeight="true" outlineLevel="0" collapsed="false">
      <c r="A88" s="100" t="s">
        <v>240</v>
      </c>
      <c r="B88" s="100" t="s">
        <v>246</v>
      </c>
      <c r="C88" s="100" t="s">
        <v>242</v>
      </c>
      <c r="D88" s="112" t="n">
        <v>120</v>
      </c>
      <c r="E88" s="112" t="n">
        <v>9204.113</v>
      </c>
      <c r="F88" s="112" t="n">
        <v>42129.312</v>
      </c>
      <c r="G88" s="113" t="n">
        <v>4.57722672461757</v>
      </c>
    </row>
    <row r="89" customFormat="false" ht="12.75" hidden="false" customHeight="false" outlineLevel="0" collapsed="false">
      <c r="A89" s="100" t="s">
        <v>240</v>
      </c>
      <c r="B89" s="100" t="s">
        <v>246</v>
      </c>
      <c r="C89" s="100" t="s">
        <v>243</v>
      </c>
      <c r="D89" s="112" t="n">
        <v>32</v>
      </c>
      <c r="E89" s="112" t="n">
        <v>1281.025</v>
      </c>
      <c r="F89" s="112" t="n">
        <v>4148.57085</v>
      </c>
      <c r="G89" s="113" t="n">
        <v>3.23847766437033</v>
      </c>
    </row>
    <row r="90" customFormat="false" ht="12.75" hidden="false" customHeight="true" outlineLevel="0" collapsed="false">
      <c r="A90" s="100" t="s">
        <v>240</v>
      </c>
      <c r="B90" s="100" t="s">
        <v>247</v>
      </c>
      <c r="C90" s="100" t="s">
        <v>242</v>
      </c>
      <c r="D90" s="112" t="n">
        <v>352</v>
      </c>
      <c r="E90" s="112" t="n">
        <v>6171.8795</v>
      </c>
      <c r="F90" s="112" t="n">
        <v>24562.06</v>
      </c>
      <c r="G90" s="113" t="n">
        <v>3.97967264266906</v>
      </c>
    </row>
    <row r="91" customFormat="false" ht="12.75" hidden="false" customHeight="false" outlineLevel="0" collapsed="false">
      <c r="A91" s="100" t="s">
        <v>240</v>
      </c>
      <c r="B91" s="100" t="s">
        <v>247</v>
      </c>
      <c r="C91" s="100" t="s">
        <v>243</v>
      </c>
      <c r="D91" s="112" t="n">
        <v>156</v>
      </c>
      <c r="E91" s="112" t="n">
        <v>2710.353</v>
      </c>
      <c r="F91" s="112" t="n">
        <v>8221.192</v>
      </c>
      <c r="G91" s="113" t="n">
        <v>3.0332550778441</v>
      </c>
    </row>
    <row r="92" customFormat="false" ht="12.75" hidden="false" customHeight="true" outlineLevel="0" collapsed="false">
      <c r="A92" s="100" t="s">
        <v>240</v>
      </c>
      <c r="B92" s="100" t="s">
        <v>248</v>
      </c>
      <c r="C92" s="100" t="s">
        <v>242</v>
      </c>
      <c r="D92" s="112" t="n">
        <v>28</v>
      </c>
      <c r="E92" s="112" t="n">
        <v>672.488</v>
      </c>
      <c r="F92" s="112" t="n">
        <v>3417.7</v>
      </c>
      <c r="G92" s="113" t="n">
        <v>5.08217246999203</v>
      </c>
    </row>
    <row r="93" customFormat="false" ht="12.75" hidden="false" customHeight="false" outlineLevel="0" collapsed="false">
      <c r="A93" s="100" t="s">
        <v>240</v>
      </c>
      <c r="B93" s="100" t="s">
        <v>248</v>
      </c>
      <c r="C93" s="100" t="s">
        <v>243</v>
      </c>
      <c r="D93" s="112" t="n">
        <v>10</v>
      </c>
      <c r="E93" s="112" t="n">
        <v>145.57</v>
      </c>
      <c r="F93" s="112" t="n">
        <v>642.648</v>
      </c>
      <c r="G93" s="113" t="n">
        <v>4.41470083121522</v>
      </c>
    </row>
    <row r="94" customFormat="false" ht="24" hidden="false" customHeight="true" outlineLevel="0" collapsed="false">
      <c r="A94" s="100" t="s">
        <v>249</v>
      </c>
      <c r="B94" s="100" t="s">
        <v>241</v>
      </c>
      <c r="C94" s="100" t="s">
        <v>242</v>
      </c>
      <c r="D94" s="112" t="n">
        <v>35</v>
      </c>
      <c r="E94" s="112" t="n">
        <v>273.343</v>
      </c>
      <c r="F94" s="112" t="n">
        <v>1791.534</v>
      </c>
      <c r="G94" s="113" t="n">
        <v>6.55416088943196</v>
      </c>
    </row>
    <row r="95" customFormat="false" ht="25.5" hidden="false" customHeight="false" outlineLevel="0" collapsed="false">
      <c r="A95" s="100" t="s">
        <v>249</v>
      </c>
      <c r="B95" s="100" t="s">
        <v>244</v>
      </c>
      <c r="C95" s="100" t="s">
        <v>242</v>
      </c>
      <c r="D95" s="112" t="n">
        <v>29</v>
      </c>
      <c r="E95" s="112" t="n">
        <v>120.07</v>
      </c>
      <c r="F95" s="112" t="n">
        <v>1193.882</v>
      </c>
      <c r="G95" s="113" t="n">
        <v>9.94321645706671</v>
      </c>
    </row>
    <row r="96" customFormat="false" ht="63.75" hidden="false" customHeight="false" outlineLevel="0" collapsed="false">
      <c r="A96" s="100" t="s">
        <v>249</v>
      </c>
      <c r="B96" s="100" t="s">
        <v>245</v>
      </c>
      <c r="C96" s="100" t="s">
        <v>242</v>
      </c>
      <c r="D96" s="112" t="n">
        <v>54</v>
      </c>
      <c r="E96" s="112" t="n">
        <v>758.81</v>
      </c>
      <c r="F96" s="112" t="n">
        <v>2993.969</v>
      </c>
      <c r="G96" s="113" t="n">
        <v>3.94561089073681</v>
      </c>
    </row>
    <row r="97" customFormat="false" ht="25.5" hidden="false" customHeight="false" outlineLevel="0" collapsed="false">
      <c r="A97" s="100" t="s">
        <v>249</v>
      </c>
      <c r="B97" s="100" t="s">
        <v>246</v>
      </c>
      <c r="C97" s="100" t="s">
        <v>242</v>
      </c>
      <c r="D97" s="112" t="n">
        <v>9</v>
      </c>
      <c r="E97" s="112" t="n">
        <v>7.78</v>
      </c>
      <c r="F97" s="112" t="n">
        <v>80.46</v>
      </c>
      <c r="G97" s="113" t="n">
        <v>10.3419023136247</v>
      </c>
    </row>
    <row r="98" customFormat="false" ht="51" hidden="false" customHeight="false" outlineLevel="0" collapsed="false">
      <c r="A98" s="100" t="s">
        <v>249</v>
      </c>
      <c r="B98" s="100" t="s">
        <v>250</v>
      </c>
      <c r="C98" s="100" t="s">
        <v>242</v>
      </c>
      <c r="D98" s="112" t="n">
        <v>43</v>
      </c>
      <c r="E98" s="112" t="n">
        <v>120.258</v>
      </c>
      <c r="F98" s="112" t="n">
        <v>688.367</v>
      </c>
      <c r="G98" s="113" t="n">
        <v>5.72408488416571</v>
      </c>
    </row>
    <row r="99" customFormat="false" ht="12.75" hidden="false" customHeight="false" outlineLevel="0" collapsed="false">
      <c r="A99" s="100" t="s">
        <v>249</v>
      </c>
      <c r="B99" s="100" t="s">
        <v>251</v>
      </c>
      <c r="C99" s="100" t="s">
        <v>243</v>
      </c>
      <c r="D99" s="112" t="n">
        <v>26</v>
      </c>
      <c r="E99" s="112" t="n">
        <v>173.099</v>
      </c>
      <c r="F99" s="112" t="n">
        <v>929.103</v>
      </c>
      <c r="G99" s="113" t="n">
        <v>5.367466016557</v>
      </c>
    </row>
    <row r="100" customFormat="false" ht="12.75" hidden="false" customHeight="true" outlineLevel="0" collapsed="false">
      <c r="A100" s="100" t="s">
        <v>252</v>
      </c>
      <c r="B100" s="100" t="s">
        <v>253</v>
      </c>
      <c r="C100" s="100" t="s">
        <v>242</v>
      </c>
      <c r="D100" s="112" t="n">
        <v>335</v>
      </c>
      <c r="E100" s="112" t="n">
        <v>50786.0362</v>
      </c>
      <c r="F100" s="112" t="n">
        <v>114641.946</v>
      </c>
      <c r="G100" s="113" t="n">
        <v>2.25735171669097</v>
      </c>
    </row>
    <row r="101" customFormat="false" ht="12.75" hidden="false" customHeight="false" outlineLevel="0" collapsed="false">
      <c r="A101" s="100" t="s">
        <v>252</v>
      </c>
      <c r="B101" s="100" t="s">
        <v>253</v>
      </c>
      <c r="C101" s="100" t="s">
        <v>243</v>
      </c>
      <c r="D101" s="112" t="n">
        <v>106</v>
      </c>
      <c r="E101" s="112" t="n">
        <v>7945.9</v>
      </c>
      <c r="F101" s="112" t="n">
        <v>14468.521</v>
      </c>
      <c r="G101" s="113" t="n">
        <v>1.82087881800677</v>
      </c>
    </row>
    <row r="102" customFormat="false" ht="12.75" hidden="false" customHeight="true" outlineLevel="0" collapsed="false">
      <c r="A102" s="100" t="s">
        <v>252</v>
      </c>
      <c r="B102" s="100" t="s">
        <v>248</v>
      </c>
      <c r="C102" s="114" t="s">
        <v>242</v>
      </c>
      <c r="D102" s="115" t="n">
        <v>66</v>
      </c>
      <c r="E102" s="115" t="n">
        <v>3956.863</v>
      </c>
      <c r="F102" s="115" t="n">
        <v>9415.298</v>
      </c>
      <c r="G102" s="116" t="n">
        <v>2.3794854661382</v>
      </c>
    </row>
    <row r="103" customFormat="false" ht="12.75" hidden="false" customHeight="false" outlineLevel="0" collapsed="false">
      <c r="A103" s="100" t="s">
        <v>252</v>
      </c>
      <c r="B103" s="100" t="s">
        <v>248</v>
      </c>
      <c r="C103" s="100" t="s">
        <v>243</v>
      </c>
      <c r="D103" s="112" t="n">
        <v>25</v>
      </c>
      <c r="E103" s="112" t="n">
        <v>2347.313</v>
      </c>
      <c r="F103" s="112" t="n">
        <v>4113.209</v>
      </c>
      <c r="G103" s="113" t="n">
        <v>1.75230529545911</v>
      </c>
    </row>
    <row r="104" customFormat="false" ht="12.75" hidden="false" customHeight="true" outlineLevel="0" collapsed="false">
      <c r="A104" s="100" t="s">
        <v>252</v>
      </c>
      <c r="B104" s="100" t="s">
        <v>254</v>
      </c>
      <c r="C104" s="100" t="s">
        <v>242</v>
      </c>
      <c r="D104" s="112" t="n">
        <v>37</v>
      </c>
      <c r="E104" s="112" t="n">
        <v>353.256</v>
      </c>
      <c r="F104" s="112" t="n">
        <v>977.3826</v>
      </c>
      <c r="G104" s="113" t="n">
        <v>2.76678272980501</v>
      </c>
    </row>
    <row r="105" customFormat="false" ht="12.75" hidden="false" customHeight="false" outlineLevel="0" collapsed="false">
      <c r="A105" s="100" t="s">
        <v>252</v>
      </c>
      <c r="B105" s="100" t="s">
        <v>254</v>
      </c>
      <c r="C105" s="100" t="s">
        <v>243</v>
      </c>
      <c r="D105" s="112" t="n">
        <v>5</v>
      </c>
      <c r="E105" s="112" t="n">
        <v>175.565</v>
      </c>
      <c r="F105" s="112" t="n">
        <v>346.931</v>
      </c>
      <c r="G105" s="113" t="n">
        <v>1.97608293224732</v>
      </c>
    </row>
    <row r="106" customFormat="false" ht="12.75" hidden="false" customHeight="true" outlineLevel="0" collapsed="false">
      <c r="A106" s="100" t="s">
        <v>252</v>
      </c>
      <c r="B106" s="100" t="s">
        <v>247</v>
      </c>
      <c r="C106" s="114" t="s">
        <v>242</v>
      </c>
      <c r="D106" s="115" t="n">
        <v>43</v>
      </c>
      <c r="E106" s="115" t="n">
        <v>293.379</v>
      </c>
      <c r="F106" s="115" t="n">
        <v>610.498</v>
      </c>
      <c r="G106" s="116" t="n">
        <v>2.08091922053044</v>
      </c>
    </row>
    <row r="107" customFormat="false" ht="12.75" hidden="false" customHeight="false" outlineLevel="0" collapsed="false">
      <c r="A107" s="100" t="s">
        <v>252</v>
      </c>
      <c r="B107" s="100" t="s">
        <v>247</v>
      </c>
      <c r="C107" s="100" t="s">
        <v>243</v>
      </c>
      <c r="D107" s="112" t="n">
        <v>8</v>
      </c>
      <c r="E107" s="112" t="n">
        <v>25</v>
      </c>
      <c r="F107" s="112" t="n">
        <v>38.5</v>
      </c>
      <c r="G107" s="113" t="n">
        <v>1.54</v>
      </c>
    </row>
    <row r="108" customFormat="false" ht="12.75" hidden="false" customHeight="true" outlineLevel="0" collapsed="false">
      <c r="A108" s="100" t="s">
        <v>255</v>
      </c>
      <c r="B108" s="100" t="s">
        <v>247</v>
      </c>
      <c r="C108" s="114" t="s">
        <v>242</v>
      </c>
      <c r="D108" s="115" t="n">
        <v>159</v>
      </c>
      <c r="E108" s="117" t="n">
        <v>2362.145</v>
      </c>
      <c r="F108" s="115" t="n">
        <v>5011.053</v>
      </c>
      <c r="G108" s="116" t="n">
        <v>2.12139940604832</v>
      </c>
      <c r="I108" s="0" t="n">
        <f aca="false">E110+E108-300</f>
        <v>5529.957</v>
      </c>
      <c r="J108" s="0" t="s">
        <v>256</v>
      </c>
    </row>
    <row r="109" customFormat="false" ht="12.75" hidden="false" customHeight="false" outlineLevel="0" collapsed="false">
      <c r="A109" s="100" t="s">
        <v>255</v>
      </c>
      <c r="B109" s="100" t="s">
        <v>247</v>
      </c>
      <c r="C109" s="100" t="s">
        <v>243</v>
      </c>
      <c r="D109" s="112" t="n">
        <v>62</v>
      </c>
      <c r="E109" s="112" t="n">
        <v>1231.277</v>
      </c>
      <c r="F109" s="112" t="n">
        <v>1765.129</v>
      </c>
      <c r="G109" s="113" t="n">
        <v>1.43357587285396</v>
      </c>
    </row>
    <row r="110" customFormat="false" ht="12.75" hidden="false" customHeight="true" outlineLevel="0" collapsed="false">
      <c r="A110" s="100" t="s">
        <v>255</v>
      </c>
      <c r="B110" s="100" t="s">
        <v>257</v>
      </c>
      <c r="C110" s="114" t="s">
        <v>242</v>
      </c>
      <c r="D110" s="115" t="n">
        <v>40</v>
      </c>
      <c r="E110" s="115" t="n">
        <v>3467.812</v>
      </c>
      <c r="F110" s="115" t="n">
        <v>7102.973</v>
      </c>
      <c r="G110" s="116" t="n">
        <v>2.04825780636321</v>
      </c>
    </row>
    <row r="111" customFormat="false" ht="12.75" hidden="false" customHeight="false" outlineLevel="0" collapsed="false">
      <c r="A111" s="100" t="s">
        <v>255</v>
      </c>
      <c r="B111" s="100" t="s">
        <v>257</v>
      </c>
      <c r="C111" s="100" t="s">
        <v>243</v>
      </c>
      <c r="D111" s="112" t="n">
        <v>13</v>
      </c>
      <c r="E111" s="112" t="n">
        <v>355.203</v>
      </c>
      <c r="F111" s="112" t="n">
        <v>651.135</v>
      </c>
      <c r="G111" s="113" t="n">
        <v>1.83313485527994</v>
      </c>
    </row>
    <row r="112" customFormat="false" ht="12.75" hidden="false" customHeight="true" outlineLevel="0" collapsed="false">
      <c r="A112" s="100" t="s">
        <v>258</v>
      </c>
      <c r="B112" s="100" t="s">
        <v>251</v>
      </c>
      <c r="C112" s="100" t="s">
        <v>242</v>
      </c>
      <c r="D112" s="112" t="n">
        <v>185</v>
      </c>
      <c r="E112" s="112" t="n">
        <v>919.006</v>
      </c>
      <c r="F112" s="112" t="n">
        <v>7490.5923</v>
      </c>
      <c r="G112" s="113" t="n">
        <v>8.15075451085194</v>
      </c>
    </row>
    <row r="113" customFormat="false" ht="12.75" hidden="false" customHeight="false" outlineLevel="0" collapsed="false">
      <c r="A113" s="100" t="s">
        <v>258</v>
      </c>
      <c r="B113" s="100" t="s">
        <v>251</v>
      </c>
      <c r="C113" s="100" t="s">
        <v>243</v>
      </c>
      <c r="D113" s="112" t="n">
        <v>44</v>
      </c>
      <c r="E113" s="112" t="n">
        <v>383.346</v>
      </c>
      <c r="F113" s="112" t="n">
        <v>2598.65</v>
      </c>
      <c r="G113" s="113" t="n">
        <v>6.77886295931091</v>
      </c>
    </row>
    <row r="114" customFormat="false" ht="12.75" hidden="false" customHeight="false" outlineLevel="0" collapsed="false">
      <c r="A114" s="100" t="s">
        <v>259</v>
      </c>
      <c r="B114" s="100" t="s">
        <v>251</v>
      </c>
      <c r="C114" s="100" t="s">
        <v>242</v>
      </c>
      <c r="D114" s="112" t="n">
        <v>90</v>
      </c>
      <c r="E114" s="112" t="n">
        <v>807.747</v>
      </c>
      <c r="F114" s="112" t="n">
        <v>2666.749</v>
      </c>
      <c r="G114" s="113" t="n">
        <v>3.30146568170479</v>
      </c>
    </row>
    <row r="115" customFormat="false" ht="38.25" hidden="false" customHeight="false" outlineLevel="0" collapsed="false">
      <c r="A115" s="100" t="s">
        <v>260</v>
      </c>
      <c r="B115" s="100" t="s">
        <v>251</v>
      </c>
      <c r="C115" s="100" t="s">
        <v>243</v>
      </c>
      <c r="D115" s="112" t="n">
        <v>37</v>
      </c>
      <c r="E115" s="112" t="n">
        <v>1273.991</v>
      </c>
      <c r="F115" s="112" t="n">
        <v>3522.024</v>
      </c>
      <c r="G115" s="113" t="n">
        <v>2.76455956125279</v>
      </c>
    </row>
    <row r="116" customFormat="false" ht="25.5" hidden="false" customHeight="false" outlineLevel="0" collapsed="false">
      <c r="A116" s="100" t="s">
        <v>176</v>
      </c>
      <c r="B116" s="100" t="s">
        <v>251</v>
      </c>
      <c r="C116" s="100" t="s">
        <v>242</v>
      </c>
      <c r="D116" s="112" t="n">
        <v>73</v>
      </c>
      <c r="E116" s="112" t="n">
        <v>219.097</v>
      </c>
      <c r="F116" s="112" t="n">
        <v>1850.53</v>
      </c>
      <c r="G116" s="113" t="n">
        <v>8.44616767915581</v>
      </c>
    </row>
    <row r="117" customFormat="false" ht="43.5" hidden="false" customHeight="true" outlineLevel="0" collapsed="false">
      <c r="A117" s="107" t="s">
        <v>261</v>
      </c>
      <c r="B117" s="107"/>
      <c r="C117" s="107"/>
      <c r="D117" s="107"/>
      <c r="E117" s="107"/>
      <c r="F117" s="107"/>
      <c r="G117" s="107"/>
    </row>
    <row r="118" customFormat="false" ht="12.75" hidden="false" customHeight="true" outlineLevel="0" collapsed="false">
      <c r="A118" s="94" t="s">
        <v>138</v>
      </c>
      <c r="B118" s="94"/>
      <c r="C118" s="94"/>
      <c r="D118" s="94"/>
      <c r="E118" s="94"/>
      <c r="F118" s="94"/>
      <c r="G118" s="94"/>
    </row>
  </sheetData>
  <mergeCells count="56">
    <mergeCell ref="A3:G3"/>
    <mergeCell ref="J3:L3"/>
    <mergeCell ref="A6:B6"/>
    <mergeCell ref="A7:G7"/>
    <mergeCell ref="J7:L7"/>
    <mergeCell ref="A8:A11"/>
    <mergeCell ref="B8:B9"/>
    <mergeCell ref="A12:A14"/>
    <mergeCell ref="B12:B13"/>
    <mergeCell ref="J14:L14"/>
    <mergeCell ref="A15:A16"/>
    <mergeCell ref="B15:B16"/>
    <mergeCell ref="J15:L15"/>
    <mergeCell ref="A17:G17"/>
    <mergeCell ref="A18:G18"/>
    <mergeCell ref="A20:K20"/>
    <mergeCell ref="A21:K21"/>
    <mergeCell ref="A23:K23"/>
    <mergeCell ref="A24:A26"/>
    <mergeCell ref="A27:A29"/>
    <mergeCell ref="A30:A31"/>
    <mergeCell ref="A32:K32"/>
    <mergeCell ref="A33:K33"/>
    <mergeCell ref="A36:E36"/>
    <mergeCell ref="A39:B39"/>
    <mergeCell ref="A40:E40"/>
    <mergeCell ref="A41:A47"/>
    <mergeCell ref="A48:A53"/>
    <mergeCell ref="A54:A59"/>
    <mergeCell ref="A60:A63"/>
    <mergeCell ref="A64:A67"/>
    <mergeCell ref="A68:A71"/>
    <mergeCell ref="A74:E74"/>
    <mergeCell ref="A75:E75"/>
    <mergeCell ref="A78:G78"/>
    <mergeCell ref="A81:B81"/>
    <mergeCell ref="A82:A93"/>
    <mergeCell ref="B82:B83"/>
    <mergeCell ref="B84:B85"/>
    <mergeCell ref="B86:B87"/>
    <mergeCell ref="B88:B89"/>
    <mergeCell ref="B90:B91"/>
    <mergeCell ref="B92:B93"/>
    <mergeCell ref="A94:A99"/>
    <mergeCell ref="A100:A107"/>
    <mergeCell ref="B100:B101"/>
    <mergeCell ref="B102:B103"/>
    <mergeCell ref="B104:B105"/>
    <mergeCell ref="B106:B107"/>
    <mergeCell ref="A108:A111"/>
    <mergeCell ref="B108:B109"/>
    <mergeCell ref="B110:B111"/>
    <mergeCell ref="A112:A113"/>
    <mergeCell ref="B112:B113"/>
    <mergeCell ref="A117:G117"/>
    <mergeCell ref="A118:G118"/>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LibreOffice/7.5.2.2$Linux_X86_64 LibreOffice_project/53bb9681a964705cf672590721dbc85eb4d0c3a2</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2022-12-20T11:12:01Z</dcterms:created>
  <dc:creator/>
  <dc:description/>
  <dc:language>fr-FR</dc:language>
  <cp:lastModifiedBy/>
  <dcterms:modified xsi:type="dcterms:W3CDTF">2023-05-02T16:39:31Z</dcterms:modified>
  <cp:revision>12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