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ulie\AppData\Local\Temp\tmpc13ull4p\"/>
    </mc:Choice>
  </mc:AlternateContent>
  <xr:revisionPtr revIDLastSave="0" documentId="13_ncr:1_{45A432B9-1533-490A-9A79-588BBA879877}" xr6:coauthVersionLast="47" xr6:coauthVersionMax="47" xr10:uidLastSave="{00000000-0000-0000-0000-000000000000}"/>
  <bookViews>
    <workbookView xWindow="735" yWindow="735" windowWidth="21600" windowHeight="11422" tabRatio="440" activeTab="1" xr2:uid="{00000000-000D-0000-FFFF-FFFF00000000}"/>
  </bookViews>
  <sheets>
    <sheet name="READ ME" sheetId="1" r:id="rId1"/>
    <sheet name="Etiquettes" sheetId="2" r:id="rId2"/>
    <sheet name="Produits" sheetId="3" r:id="rId3"/>
    <sheet name="Secteurs" sheetId="4" r:id="rId4"/>
    <sheet name="Echanges territoires" sheetId="5" r:id="rId5"/>
    <sheet name="Table emplois ressources" sheetId="6" r:id="rId6"/>
    <sheet name="Données" sheetId="7" r:id="rId7"/>
    <sheet name="Résultats" sheetId="8" r:id="rId8"/>
    <sheet name="Analyses des résultats" sheetId="9" r:id="rId9"/>
    <sheet name="Source1" sheetId="10" r:id="rId10"/>
    <sheet name="Source2" sheetId="11" r:id="rId11"/>
    <sheet name="Source3"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 i="12" l="1"/>
  <c r="O8" i="12"/>
  <c r="R7" i="12"/>
  <c r="O7" i="12"/>
  <c r="H82" i="11"/>
  <c r="L23" i="11"/>
  <c r="J48" i="10"/>
  <c r="J46" i="10"/>
  <c r="J44" i="10"/>
  <c r="J43" i="10"/>
  <c r="J42" i="10"/>
  <c r="J41" i="10"/>
  <c r="J40" i="10"/>
  <c r="J39" i="10"/>
  <c r="J38" i="10"/>
  <c r="J49" i="10" s="1"/>
  <c r="K37" i="10"/>
  <c r="J37" i="10"/>
  <c r="I37" i="10"/>
  <c r="I33" i="10"/>
  <c r="K26" i="10"/>
  <c r="I25" i="10"/>
  <c r="N23" i="10"/>
  <c r="N22" i="10"/>
  <c r="J22" i="10"/>
  <c r="J20" i="10"/>
  <c r="N19" i="10"/>
  <c r="N18" i="10"/>
  <c r="N20" i="10" s="1"/>
  <c r="J18" i="10"/>
  <c r="J17" i="10"/>
  <c r="N16" i="10"/>
  <c r="J16" i="10"/>
  <c r="J15" i="10"/>
  <c r="J14" i="10"/>
  <c r="J13" i="10"/>
  <c r="J23" i="10" s="1"/>
  <c r="J12" i="10"/>
  <c r="K11" i="10"/>
  <c r="J11" i="10"/>
  <c r="I11" i="10"/>
  <c r="N10" i="10"/>
  <c r="N24" i="10" s="1"/>
  <c r="I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Arial"/>
            <family val="2"/>
          </rPr>
          <t>Cette colonne permet de lister les différents noms de groupe d'étiquettes                   présents pour présenter de façon différente les données sur les diagrammes de Sankey.</t>
        </r>
      </text>
    </comment>
    <comment ref="B1" authorId="0" shapeId="0" xr:uid="{00000000-0006-0000-0100-000002000000}">
      <text>
        <r>
          <rPr>
            <sz val="10"/>
            <rFont val="Arial"/>
            <family val="2"/>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100-000003000000}">
      <text>
        <r>
          <rPr>
            <sz val="10"/>
            <rFont val="Arial"/>
            <family val="2"/>
          </rPr>
          <t>Cette colonne rassemble toutes les étiquettes appartenant aux groupes                   d'étiquette définis en colonne A. 
 Il faut lister tous les noms d'étiquettes                   en les séparant un double point. 
 Exemple: nom1:nom2:nom3.</t>
        </r>
      </text>
    </comment>
    <comment ref="D1" authorId="0" shapeId="0" xr:uid="{00000000-0006-0000-0100-000004000000}">
      <text>
        <r>
          <rPr>
            <sz val="10"/>
            <rFont val="Arial"/>
            <family val="2"/>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100-000005000000}">
      <text>
        <r>
          <rPr>
            <sz val="10"/>
            <rFont val="Arial"/>
            <family val="2"/>
          </rPr>
          <t>Palette de couleur</t>
        </r>
      </text>
    </comment>
    <comment ref="F1" authorId="0" shapeId="0" xr:uid="{00000000-0006-0000-0100-000006000000}">
      <text>
        <r>
          <rPr>
            <sz val="10"/>
            <rFont val="Arial"/>
            <family val="2"/>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Arial"/>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0"/>
            <rFont val="Arial"/>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0"/>
            <rFont val="Arial"/>
            <family val="2"/>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rFont val="Arial"/>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0"/>
            <rFont val="Arial"/>
            <family val="2"/>
          </rPr>
          <t>Liste des secteurs présents dans l'analyse de flux matière.                     
 Ceux-ci doivent être conformes aux niveaux d'aggrégation donnés sur la colonne de gauche.</t>
        </r>
      </text>
    </comment>
    <comment ref="C1" authorId="0" shapeId="0" xr:uid="{00000000-0006-0000-0300-000003000000}">
      <text>
        <r>
          <rPr>
            <sz val="10"/>
            <rFont val="Arial"/>
            <family val="2"/>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Arial"/>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0"/>
            <rFont val="Arial"/>
            <family val="2"/>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Arial"/>
            <family val="2"/>
          </rPr>
          <t>Origine du flux.
Donnée obligatoire pour réaliser l'AFM.</t>
        </r>
      </text>
    </comment>
    <comment ref="B1" authorId="0" shapeId="0" xr:uid="{00000000-0006-0000-0600-000002000000}">
      <text>
        <r>
          <rPr>
            <sz val="10"/>
            <rFont val="Arial"/>
            <family val="2"/>
          </rPr>
          <t>Destination du flux.
Donnée obligatoire pour réaliser l'AFM.</t>
        </r>
      </text>
    </comment>
    <comment ref="D1" authorId="0" shapeId="0" xr:uid="{00000000-0006-0000-0600-000003000000}">
      <text>
        <r>
          <rPr>
            <sz val="10"/>
            <rFont val="Arial"/>
            <family val="2"/>
          </rPr>
          <t>Valeur du flux dans l'unité de référence de l'AFM.
Donnée                     obligatoire pour réaliser l'AFM.</t>
        </r>
      </text>
    </comment>
    <comment ref="E1" authorId="0" shapeId="0" xr:uid="{00000000-0006-0000-0600-000004000000}">
      <text>
        <r>
          <rPr>
            <sz val="10"/>
            <rFont val="Arial"/>
            <family val="2"/>
          </rPr>
          <t>La quantité naturelle fait référence à la quantité exprimée                        dans l'unité utilisée dans la source de la donnée.</t>
        </r>
      </text>
    </comment>
    <comment ref="F1" authorId="0" shapeId="0" xr:uid="{00000000-0006-0000-0600-000005000000}">
      <text>
        <r>
          <rPr>
            <sz val="10"/>
            <rFont val="Arial"/>
            <family val="2"/>
          </rPr>
          <t>Facteur de conversion</t>
        </r>
      </text>
    </comment>
    <comment ref="G1" authorId="0" shapeId="0" xr:uid="{00000000-0006-0000-0600-000006000000}">
      <text>
        <r>
          <rPr>
            <sz val="10"/>
            <rFont val="Arial"/>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7000000}">
      <text>
        <r>
          <rPr>
            <sz val="10"/>
            <rFont val="Arial"/>
            <family val="2"/>
          </rPr>
          <t>La source peut ici faire référence à une source de données externe                      au fichier Excel, ou à des données recopiées dans                      celui-ci dans les pages annexes à la fin de l'excel.</t>
        </r>
      </text>
    </comment>
    <comment ref="I1" authorId="0" shapeId="0" xr:uid="{00000000-0006-0000-0600-000008000000}">
      <text>
        <r>
          <rPr>
            <sz val="10"/>
            <rFont val="Arial"/>
            <family val="2"/>
          </rPr>
          <t>La colonne hypothèse permet de renseinger les hypothèses prises                          pour obtenir la donnée en unité de référence.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700-000001000000}">
      <text>
        <r>
          <rPr>
            <sz val="10"/>
            <rFont val="Arial"/>
            <family val="2"/>
          </rPr>
          <t>Origine</t>
        </r>
      </text>
    </comment>
    <comment ref="C1" authorId="0" shapeId="0" xr:uid="{00000000-0006-0000-0700-000002000000}">
      <text>
        <r>
          <rPr>
            <sz val="10"/>
            <rFont val="Arial"/>
            <family val="2"/>
          </rPr>
          <t>Destination</t>
        </r>
      </text>
    </comment>
    <comment ref="D1" authorId="0" shapeId="0" xr:uid="{00000000-0006-0000-0700-000003000000}">
      <text>
        <r>
          <rPr>
            <sz val="10"/>
            <rFont val="Arial"/>
            <family val="2"/>
          </rPr>
          <t>Valeur de sortie du modèle</t>
        </r>
      </text>
    </comment>
    <comment ref="E1" authorId="0" shapeId="0" xr:uid="{00000000-0006-0000-0700-000004000000}">
      <text>
        <r>
          <rPr>
            <sz val="10"/>
            <rFont val="Arial"/>
            <family val="2"/>
          </rPr>
          <t>Borne inférieure des variables libres</t>
        </r>
      </text>
    </comment>
    <comment ref="F1" authorId="0" shapeId="0" xr:uid="{00000000-0006-0000-0700-000005000000}">
      <text>
        <r>
          <rPr>
            <sz val="10"/>
            <rFont val="Arial"/>
            <family val="2"/>
          </rPr>
          <t>Borne supérieure des variables libres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800-000001000000}">
      <text>
        <r>
          <rPr>
            <sz val="10"/>
            <rFont val="Arial"/>
            <family val="2"/>
          </rPr>
          <t>Origine</t>
        </r>
      </text>
    </comment>
    <comment ref="C1" authorId="0" shapeId="0" xr:uid="{00000000-0006-0000-0800-000002000000}">
      <text>
        <r>
          <rPr>
            <sz val="10"/>
            <rFont val="Arial"/>
            <family val="2"/>
          </rPr>
          <t>Destination</t>
        </r>
      </text>
    </comment>
    <comment ref="D1" authorId="0" shapeId="0" xr:uid="{00000000-0006-0000-0800-000003000000}">
      <text>
        <r>
          <rPr>
            <sz val="10"/>
            <rFont val="Arial"/>
            <family val="2"/>
          </rPr>
          <t>Valeur de sortie du modèle</t>
        </r>
      </text>
    </comment>
    <comment ref="E1" authorId="0" shapeId="0" xr:uid="{00000000-0006-0000-0800-000004000000}">
      <text>
        <r>
          <rPr>
            <sz val="10"/>
            <rFont val="Arial"/>
            <family val="2"/>
          </rPr>
          <t>Valeur d'entrée</t>
        </r>
      </text>
    </comment>
    <comment ref="F1" authorId="0" shapeId="0" xr:uid="{00000000-0006-0000-0800-000005000000}">
      <text>
        <r>
          <rPr>
            <sz val="10"/>
            <rFont val="Arial"/>
            <family val="2"/>
          </rPr>
          <t>Incertitude d'entrée</t>
        </r>
      </text>
    </comment>
    <comment ref="H1" authorId="0" shapeId="0" xr:uid="{00000000-0006-0000-0800-000006000000}">
      <text>
        <r>
          <rPr>
            <sz val="10"/>
            <rFont val="Arial"/>
            <family val="2"/>
          </rPr>
          <t>Minimum d'entrée</t>
        </r>
      </text>
    </comment>
    <comment ref="I1" authorId="0" shapeId="0" xr:uid="{00000000-0006-0000-0800-000007000000}">
      <text>
        <r>
          <rPr>
            <sz val="10"/>
            <rFont val="Arial"/>
            <family val="2"/>
          </rPr>
          <t>Maximum d'entrée</t>
        </r>
      </text>
    </comment>
    <comment ref="J1" authorId="0" shapeId="0" xr:uid="{00000000-0006-0000-0800-000008000000}">
      <text>
        <r>
          <rPr>
            <sz val="10"/>
            <rFont val="Arial"/>
            <family val="2"/>
          </rPr>
          <t>Ecart entrée/sortie exprimé en nombre d'écart-type</t>
        </r>
      </text>
    </comment>
    <comment ref="K1" authorId="0" shapeId="0" xr:uid="{00000000-0006-0000-0800-000009000000}">
      <text>
        <r>
          <rPr>
            <sz val="10"/>
            <rFont val="Arial"/>
            <family val="2"/>
          </rPr>
          <t>Type de variable</t>
        </r>
      </text>
    </comment>
  </commentList>
</comments>
</file>

<file path=xl/sharedStrings.xml><?xml version="1.0" encoding="utf-8"?>
<sst xmlns="http://schemas.openxmlformats.org/spreadsheetml/2006/main" count="1396" uniqueCount="396">
  <si>
    <t>Informations générales :</t>
  </si>
  <si>
    <t>Ce fichier permet de réaliser l’Analyse de Flux Matière (AFM) pour les huîtres.</t>
  </si>
  <si>
    <t>Périodes considérées : 2020-2021 et moyenne 2020-2021</t>
  </si>
  <si>
    <t>Zone Géographique : Occitanie</t>
  </si>
  <si>
    <t>Dernière Mise à jour : 20/12/2022</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</si>
  <si>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</si>
  <si>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</si>
  <si>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</si>
  <si>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</si>
  <si>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</si>
  <si>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</si>
  <si>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</si>
  <si>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</si>
  <si>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</si>
  <si>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 Les flux inconnus sont notés 0,99.</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</si>
  <si>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</si>
  <si>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</si>
  <si>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</si>
  <si>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</si>
  <si>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</si>
  <si>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</si>
  <si>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</si>
  <si>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</si>
  <si>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</si>
  <si>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</si>
  <si>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</si>
  <si>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basé sur le travail effectué pour le projet bioéconomie bleue</t>
  </si>
  <si>
    <t>Etablissement des données de la filière pour 2020 et 2021 : basé sur les données Enquête annuelle conchylicole et bilan des exportations et importations françaises du kiosque.</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</si>
  <si>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</si>
  <si>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</si>
  <si>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de la production ostréicole en occitanie sont : Enquête annuelle aquaculture, données françaises d’import-export (le kiosque) et données à dire d’expert (dans les hypothèses).</t>
  </si>
  <si>
    <t>Source n°1 : extraction Occitanie des données de l’enquête annuelle aquaculture pour 2020 et 2021</t>
  </si>
  <si>
    <t>Pour ces 2 années, une extraction spécifique des données de l’enquête annuelle aquaculture a été demandée pour la région Occitanie, la production de moules et d’huîtres par destination.  C’est principalement ces données qui sont utilisées.</t>
  </si>
  <si>
    <t>Cela permet de documenter la variétés des circuits de valorisation pour ces productions. Ces données ne sont disponibles qu’en valeur pour les différentes destinations.</t>
  </si>
  <si>
    <t>Des prix moyens par destination ont été estimés de manière à être représentatif du prix moyen global et du volume global qui eux sont connues. Grace à ces prix les volumes par destination ont ensuite été estimés.</t>
  </si>
  <si>
    <t>Source n°2 : Données de l’enquête annuelle aquaculture pour 2020 pour la Mediterranée</t>
  </si>
  <si>
    <t>Ces données permettent de compléter l’extraction spécifique pour l’Occitanie demandée à AGRESTE avec des données de contexte national.</t>
  </si>
  <si>
    <t>Source n°3 : Données d’import export pour 2020 et 2021 pour le code NC8 03071190 - Huîtres, même non séparées de leur coquille, vivantes, fraîches ou réfrigérées (à l'excl. des huîtres plates, vivantes, ne pesant pas, coquille comprise, plus de 40 g pièce)</t>
  </si>
  <si>
    <t>Ces données sont une extraction pour 2020 et 2021 des chiffres d’import-export détaillés, à l’échelle nationale, pour les huîtres vivantes. Elles permettent d’établir les hypothèses pour l’importation d’huîtres.</t>
  </si>
  <si>
    <t>Name</t>
  </si>
  <si>
    <t>Type</t>
  </si>
  <si>
    <t>Tags</t>
  </si>
  <si>
    <t>Palette</t>
  </si>
  <si>
    <t>Colormap</t>
  </si>
  <si>
    <t>Color</t>
  </si>
  <si>
    <t>Etapes</t>
  </si>
  <si>
    <t>nodeTags</t>
  </si>
  <si>
    <t>Pêche:Vente</t>
  </si>
  <si>
    <t>darkblue:blue</t>
  </si>
  <si>
    <t>Type de noeud</t>
  </si>
  <si>
    <t>produit:secteur:échange</t>
  </si>
  <si>
    <t>Années</t>
  </si>
  <si>
    <t>dataTags</t>
  </si>
  <si>
    <t>2020:2021</t>
  </si>
  <si>
    <t>Type de donnée</t>
  </si>
  <si>
    <t>fluxTags</t>
  </si>
  <si>
    <t>Donnée calculée:Donnée collectée</t>
  </si>
  <si>
    <t>Niveau d'aggrégation</t>
  </si>
  <si>
    <t>Noeuds</t>
  </si>
  <si>
    <t>Equilibre matière ?</t>
  </si>
  <si>
    <t>Huître creuses élevées en Occitanie</t>
  </si>
  <si>
    <t>Pêche</t>
  </si>
  <si>
    <t>Huîtres creuses commerciales</t>
  </si>
  <si>
    <t>Vente</t>
  </si>
  <si>
    <t>Production</t>
  </si>
  <si>
    <t>Vente directe</t>
  </si>
  <si>
    <t>Vente en dégustation</t>
  </si>
  <si>
    <t>Vente aux restaurants</t>
  </si>
  <si>
    <t>Vente en poissonnerie</t>
  </si>
  <si>
    <t>Vente en GMS</t>
  </si>
  <si>
    <t>Vente grossistes et autres</t>
  </si>
  <si>
    <t>Vente autres conchyliculteurs</t>
  </si>
  <si>
    <t>Echanges</t>
  </si>
  <si>
    <t>Echanges internationaux</t>
  </si>
  <si>
    <t>Echanges en France</t>
  </si>
  <si>
    <t>Origine</t>
  </si>
  <si>
    <t>Destination</t>
  </si>
  <si>
    <t>Valeur</t>
  </si>
  <si>
    <t>Quantité naturelle</t>
  </si>
  <si>
    <t>Facteur de conversion</t>
  </si>
  <si>
    <t>Incertitude</t>
  </si>
  <si>
    <t>Source</t>
  </si>
  <si>
    <t>Hypothèses</t>
  </si>
  <si>
    <t>unité de référence</t>
  </si>
  <si>
    <t>2020</t>
  </si>
  <si>
    <t>Agreste (source 1)</t>
  </si>
  <si>
    <t>milliers d’euros</t>
  </si>
  <si>
    <t>2021</t>
  </si>
  <si>
    <t>Réestimé à partir de la valeur et d’un prix moyen national pour les exports</t>
  </si>
  <si>
    <t>Il s’agit surtout de vente en gros entre professionnels de la meditterranée, estimé à 80 %</t>
  </si>
  <si>
    <t>Valeur de sortie du modèle</t>
  </si>
  <si>
    <t>Borne inférieure des variables libres</t>
  </si>
  <si>
    <t>Borne supérieure des variables libres</t>
  </si>
  <si>
    <t>Donnée collectée</t>
  </si>
  <si>
    <t>Donnée calculée</t>
  </si>
  <si>
    <t>Valeur d'entrée</t>
  </si>
  <si>
    <t>Incertitude d'entrée</t>
  </si>
  <si>
    <t>sigma in %</t>
  </si>
  <si>
    <t>Minimum d'entrée</t>
  </si>
  <si>
    <t>Maximum d'entrée</t>
  </si>
  <si>
    <t>Ecart entrée/sortie exprimé en nombre d'écart-type</t>
  </si>
  <si>
    <t>Type de variable</t>
  </si>
  <si>
    <t>redondant</t>
  </si>
  <si>
    <t>libre unbounded</t>
  </si>
  <si>
    <t>mesuré</t>
  </si>
  <si>
    <t>SOURCE 1 : Données issues d’un export spécifique de l’enquête annuelle conchylicole pour 2020 et 2021</t>
  </si>
  <si>
    <t>Production conchylicole selon destination des ventes, en Occitanie et dans les autres régions de production en 2020</t>
  </si>
  <si>
    <t>Nous faisons ici l’hypothèse que ces chiffres concernent uniquement la ventilation des huîtres produites dans l’étang de Thau et non ce qui est importé d’ailleurs.</t>
  </si>
  <si>
    <t>en millier d'€</t>
  </si>
  <si>
    <t>Champs calculés</t>
  </si>
  <si>
    <t>Autres régions - Huîtres</t>
  </si>
  <si>
    <t>Occitanie - Huîtres</t>
  </si>
  <si>
    <t>Autres régions - Moules</t>
  </si>
  <si>
    <t>Occitanie - Moules</t>
  </si>
  <si>
    <t>Autres régions - Autres coquillages (coque, palourde...)</t>
  </si>
  <si>
    <t>Occitanie - Autres coquillages (coque, palourde...)</t>
  </si>
  <si>
    <t>Prix moyen Huître</t>
  </si>
  <si>
    <t>Tonnage huîtres (t)</t>
  </si>
  <si>
    <t>Données de production 2021, en t</t>
  </si>
  <si>
    <t>Vente entre conchyliculteurs pour grossissement ou finition</t>
  </si>
  <si>
    <t>Huîtres - Autres régions</t>
  </si>
  <si>
    <t>Huîtres - Occitanie</t>
  </si>
  <si>
    <t>Moules - Autres régions</t>
  </si>
  <si>
    <t>Moules - Occitanie</t>
  </si>
  <si>
    <t>Autres coquillages - Autres régions</t>
  </si>
  <si>
    <t>Autres coquillages - Occitanie</t>
  </si>
  <si>
    <t>France</t>
  </si>
  <si>
    <t>Export</t>
  </si>
  <si>
    <t>Vente à la consommation</t>
  </si>
  <si>
    <t>Indéterminé</t>
  </si>
  <si>
    <t>Calcul prix moyen</t>
  </si>
  <si>
    <t>Données de production 2020, en t</t>
  </si>
  <si>
    <t>Dégustation</t>
  </si>
  <si>
    <t>Autres ventes directes aux particuliers</t>
  </si>
  <si>
    <t>Restaurateur, traiteur</t>
  </si>
  <si>
    <t>Poissonnier, écailler</t>
  </si>
  <si>
    <t>Autre conchyliculteur en achat/revente</t>
  </si>
  <si>
    <t>GMS (grandes et moyennes surfaces)</t>
  </si>
  <si>
    <t>Mareyeur, grossiste, revendeur, courtier</t>
  </si>
  <si>
    <t>En 2020</t>
  </si>
  <si>
    <t>Prix moyen huître Occitanie</t>
  </si>
  <si>
    <t>Export au sein de l'Union Européenne</t>
  </si>
  <si>
    <t>Total</t>
  </si>
  <si>
    <t>Export hors Union Européenne</t>
  </si>
  <si>
    <t>Autres</t>
  </si>
  <si>
    <t>En 2021</t>
  </si>
  <si>
    <t>Note de lecture : Les ventes pour la consommation sont les premières ventes de coquillages après marquage sanitaire. Les ventes entre conchyliculteurs sont des ventes de coquillages non marqués sanitairement.</t>
  </si>
  <si>
    <t>Pourcentage export</t>
  </si>
  <si>
    <t>Source : Agreste - Enquête aquaculture 2020</t>
  </si>
  <si>
    <t>Champ : France métropolitaine</t>
  </si>
  <si>
    <t>Production conchylicole selon destination des ventes, en Occitanie et dans les autres régions de production en 2021</t>
  </si>
  <si>
    <t>Verif prix moyen</t>
  </si>
  <si>
    <t>Verif tonnage</t>
  </si>
  <si>
    <t>Source : Agreste - enquête aquaculture 2021</t>
  </si>
  <si>
    <t>SOURCE 2 : Données issues des enquêtes annuelles conchylicoles pour 2020</t>
  </si>
  <si>
    <t>Ventes entre professionnels et pour la consommation en conchyliculture en 2020, par région du siège l'entreprise, par espèce, hors écloserie/nurserie (naissain)</t>
  </si>
  <si>
    <t>Volumes d'huîtres (creuses et plates) vendues à la consommation selon l'origine du naissain</t>
  </si>
  <si>
    <t>Espèce</t>
  </si>
  <si>
    <t>Stade d'élevage</t>
  </si>
  <si>
    <t>Entreprises avec des ventes</t>
  </si>
  <si>
    <t>Volume</t>
  </si>
  <si>
    <t>Prix unitaire</t>
  </si>
  <si>
    <t>Huîtres (en tonne)</t>
  </si>
  <si>
    <t>Pourcentage</t>
  </si>
  <si>
    <t>nombre d'entreprises</t>
  </si>
  <si>
    <t>tonne</t>
  </si>
  <si>
    <t>millier d'€</t>
  </si>
  <si>
    <t>€ / kg</t>
  </si>
  <si>
    <t>%</t>
  </si>
  <si>
    <t>Méditerranée</t>
  </si>
  <si>
    <t>Huîtres</t>
  </si>
  <si>
    <t>Adulte</t>
  </si>
  <si>
    <t>Consommateur</t>
  </si>
  <si>
    <t>Gisement naturel</t>
  </si>
  <si>
    <t>Autre conchyliculteur</t>
  </si>
  <si>
    <t>Captage</t>
  </si>
  <si>
    <t>Demi-élevage (2 ans)</t>
  </si>
  <si>
    <t>Ecloserie diploïde</t>
  </si>
  <si>
    <t>Prégrossissement (18 mois)</t>
  </si>
  <si>
    <t>Ecloserie triploïde</t>
  </si>
  <si>
    <t>Moules</t>
  </si>
  <si>
    <t>Autre ou origine inconnue</t>
  </si>
  <si>
    <t>Ensemble Méditerranée</t>
  </si>
  <si>
    <t>Prégrossissement</t>
  </si>
  <si>
    <t>Note : les ventes pour la consommation sont les premières ventes des coquillages après marquage sanitaire.</t>
  </si>
  <si>
    <t>Autres coquillages</t>
  </si>
  <si>
    <t>Note : une entreprise qui produit plusieurs espèces sera comptée plusieurs fois.
Toutes les ventes sont indiquées au siège social de l'entreprise même si l'entreprise a vendu des coquillages produits (par elle ou d'autres entreprises) dans d'autres régions.
Les ventes pour la consommation sont les premières ventes des coquillages après marquage sanitaire. Les ventes entre professionnels sont des ventes de coquillages non marqués sanitairement.
Les autres coquillages sont essentiellement des coques, palourdes et ormeaux.
Lecture : 142 entreprises dont le siège est en région `Normandie - Mer du Nord` ont produit et vendu des huîtres de taille marchande en vente finale pour un volume de 9 736 tonnes.</t>
  </si>
  <si>
    <t>Ventes à la consommation et entre professionnels des entreprises conchylicoles par région du siège et par région d'élevage (hors naissain)</t>
  </si>
  <si>
    <t>En tonne</t>
  </si>
  <si>
    <t xml:space="preserve"> </t>
  </si>
  <si>
    <t xml:space="preserve">  </t>
  </si>
  <si>
    <t>Région d’élevage</t>
  </si>
  <si>
    <t>Norm. - M.d.N.</t>
  </si>
  <si>
    <t>B. Nord</t>
  </si>
  <si>
    <t>B. Sud</t>
  </si>
  <si>
    <t>P.d.L</t>
  </si>
  <si>
    <t>Char.-Marit.</t>
  </si>
  <si>
    <t>Arc. Aquit.</t>
  </si>
  <si>
    <t>Méd.</t>
  </si>
  <si>
    <t>Conso.</t>
  </si>
  <si>
    <t>s</t>
  </si>
  <si>
    <t>Pro.</t>
  </si>
  <si>
    <t>Prégrossi</t>
  </si>
  <si>
    <t>Tous</t>
  </si>
  <si>
    <t>Production de moules en Aquitaine</t>
  </si>
  <si>
    <t>Pas d’import d’autres bassin pour les ventes aux professionnels</t>
  </si>
  <si>
    <t>Palourde, coque, ormeau et autres coquillages</t>
  </si>
  <si>
    <t>Attention erreur dans les intitulés de ligne initiaux</t>
  </si>
  <si>
    <t>Lecture : les entreprises dont le siège est en région Normandie - Mer du Nord ont produit et vendu aux consommateurs 9 736 tonnes d'huître, dont 9 412 ont été élevées en Normandie - Mer du Nord, et le reste en Bretagne Nord, en Bretagne Sud et en Arcachon-Aquitaine.</t>
  </si>
  <si>
    <t>Vente de coquillages selon la localisation de la production, hors écloserie/nurserie</t>
  </si>
  <si>
    <t>Région de production</t>
  </si>
  <si>
    <t>Zone de production</t>
  </si>
  <si>
    <t>Nombre d'entreprises</t>
  </si>
  <si>
    <t>Perte estimée</t>
  </si>
  <si>
    <t>Huîtres - adulte - ventes aux consommateurs et aux professionnels</t>
  </si>
  <si>
    <t>Normandie - Mer du Nord</t>
  </si>
  <si>
    <t>Baie de Somme + Nord - Pas de Calais + Asnelles-Meuvaines + Côte d'Albatre</t>
  </si>
  <si>
    <t>Baie des Veys : Utah-beach</t>
  </si>
  <si>
    <t>Côte Est</t>
  </si>
  <si>
    <t>Gouville-Agon</t>
  </si>
  <si>
    <t>Grandcamp-Isigny</t>
  </si>
  <si>
    <t>Portbail-Pirou</t>
  </si>
  <si>
    <t>Sud-Sienne</t>
  </si>
  <si>
    <t>Zones non définies</t>
  </si>
  <si>
    <t>Bretagne Nord</t>
  </si>
  <si>
    <t>Baie de Saint-Brieuc + Fresnaye-Arguenon</t>
  </si>
  <si>
    <t>Baie de Cancale et du Mont Saint-Michel</t>
  </si>
  <si>
    <t>Morlaix - Penze</t>
  </si>
  <si>
    <t>Pays des abers</t>
  </si>
  <si>
    <t>Rade de Brest</t>
  </si>
  <si>
    <t>Tréguier Jaudy</t>
  </si>
  <si>
    <t>Bretagne Sud</t>
  </si>
  <si>
    <t>Baie de Pont Mahé + Traict du Croisic</t>
  </si>
  <si>
    <t>Baie de Plouharnel</t>
  </si>
  <si>
    <t>Baie de Quiberon</t>
  </si>
  <si>
    <t>Finistère Sud</t>
  </si>
  <si>
    <t>Golfe du Morbihan et rivière d'Auray</t>
  </si>
  <si>
    <t>Pénestin + Traict de Pen Bé</t>
  </si>
  <si>
    <t>Ria d'Etel</t>
  </si>
  <si>
    <t>Rivière de Pénef</t>
  </si>
  <si>
    <t>Rivières de Crach et de Saint-Philibert</t>
  </si>
  <si>
    <t>Pays de la Loire</t>
  </si>
  <si>
    <t>Baie de Bourgneuf</t>
  </si>
  <si>
    <t>Estuaire du Lay</t>
  </si>
  <si>
    <t>Estuaire du Payre</t>
  </si>
  <si>
    <t>Île de Noirmoutier</t>
  </si>
  <si>
    <t>Secteur de la Plaine-sur-mer</t>
  </si>
  <si>
    <t>Charente-Maritime</t>
  </si>
  <si>
    <t>Île de Ré</t>
  </si>
  <si>
    <t>Marennes-Oléron</t>
  </si>
  <si>
    <t>Pertuis Breton</t>
  </si>
  <si>
    <t>Pertuis d'Antioche</t>
  </si>
  <si>
    <t>Arcachon Aquitaine</t>
  </si>
  <si>
    <t>Bassin d'Arcachon + Lac d'Hossegor</t>
  </si>
  <si>
    <t>Pointe du Médoc</t>
  </si>
  <si>
    <t>Anse de Carteau</t>
  </si>
  <si>
    <t>Baie du Lazaret + Corse</t>
  </si>
  <si>
    <t>Lagune de Thau et façades maritimes de Sète Marseillan et des Aresquiers</t>
  </si>
  <si>
    <t>Leucate + Gruissan + Fleury Vendres</t>
  </si>
  <si>
    <t>Dans le questionnaire les entreprises répartissent leurs ventes selon la zone d'élevage et le stade de vente.
Toutes les ventes de l'entreprise sont réparties que ce soient des ventes à la consommation ou des ventes entre professionnels.
Les ventes entre professionnels étant comptabilisées, un même coquillage pourra être compté plusieurs fois : une fois par l'entreprise réalisant une vente vers un autre conchyliculteur, une fois par ce dernier en vente à la consommation.",
Ex : un producteur déclare des 16 tonnes d'huîtres creuses entre professionnels et 64 tonnes à la consommation. Il répartit sa production selon les zones d'élevage : en grossissement/finition il a produit 60% à "Morlaix - Penze" et 40% dans le "Golfe du Morbihan". Dans le tableau l'ensemble de ses ventes sont comptées soit 64 + 16 = 80 tonnes. Ses ventes sont réparties en 60%*80 = 48 tonnes sont "sorties" de "Morlaix - Penze" et 60%*80=32 tonnes sont "sorties" de  "Golfe du Morbihan". ",
Lecture : 26 entreprises ont vendu 2 374 tonnes d'huîtres à d'autres professionnels ou à la consommation issues de leur production en Baie des Ves : Utah-beach, avec 34% de pertes estimées.</t>
  </si>
  <si>
    <t>SOURCE 3 : Données d’import export en NC8 issue du site https://lekiosque.finances.gouv.fr</t>
  </si>
  <si>
    <t>03071190 - Huîtres, même non séparées de leur coquille, vivantes, fraîches ou réfrigérées (à l'excl. des huîtres plates, vivantes, ne pesant pas, coquille comprise, plus de 40 g pièce)</t>
  </si>
  <si>
    <t>Résultats  annuels  et des 12 derniers mois cumulés (octobre 2021 - septembre 2022)</t>
  </si>
  <si>
    <t>Données brutes, CAF-FAB hors matériel militaire, non estimées des données sous le seuil de collecte et des données tardives</t>
  </si>
  <si>
    <t xml:space="preserve">Pour les données annuelles : Valeurs en euros, masse en kilogrammes, pas de quantités disponibles pour ce produit </t>
  </si>
  <si>
    <t xml:space="preserve">Pour les données mensuelles : Valeurs en euros, masse en kilogrammes, pas de quantités disponibles pour ce produit </t>
  </si>
  <si>
    <t>Prix moyen 2020 Export</t>
  </si>
  <si>
    <t>Prix moyen 2020 Import</t>
  </si>
  <si>
    <t>Source : Lekiosque.finances.gouv.fr - Données extraites le : 20/12/2022</t>
  </si>
  <si>
    <t>Prix moyen 2021 Export</t>
  </si>
  <si>
    <t>Prix moyen 2021 Import</t>
  </si>
  <si>
    <t>Les données annuelles</t>
  </si>
  <si>
    <t>Exportations</t>
  </si>
  <si>
    <t>Zone - Pays</t>
  </si>
  <si>
    <t>Valeur 2020</t>
  </si>
  <si>
    <t>Masse 2020</t>
  </si>
  <si>
    <t>Quantités 2020</t>
  </si>
  <si>
    <t>Valeur 2021</t>
  </si>
  <si>
    <t>Masse 2021</t>
  </si>
  <si>
    <t>Quantités 2021</t>
  </si>
  <si>
    <t>Valeur Cumul des 12 derniers mois (octobre 2021 - septembre 2022)</t>
  </si>
  <si>
    <t>Masse Cumul des 12 derniers mois (octobre 2021 - septembre 2022)</t>
  </si>
  <si>
    <t>Quantités Cumul des 12 derniers mois (octobre 2021 - septembre 2022)</t>
  </si>
  <si>
    <t>Europe</t>
  </si>
  <si>
    <t>UE(27)</t>
  </si>
  <si>
    <t>UE14</t>
  </si>
  <si>
    <t>Zone Euro</t>
  </si>
  <si>
    <t>NEM</t>
  </si>
  <si>
    <t>Afrique</t>
  </si>
  <si>
    <t>Amérique</t>
  </si>
  <si>
    <t>Proche et Moyen-Orient</t>
  </si>
  <si>
    <t>Asie</t>
  </si>
  <si>
    <t>Divers non classifiés ailleurs</t>
  </si>
  <si>
    <t>Europe hors UE</t>
  </si>
  <si>
    <t>Italie</t>
  </si>
  <si>
    <t>Chine</t>
  </si>
  <si>
    <t>Espagne</t>
  </si>
  <si>
    <t>Pays-Bas</t>
  </si>
  <si>
    <t>Hong-Kong</t>
  </si>
  <si>
    <t>Suisse</t>
  </si>
  <si>
    <t>Irlande</t>
  </si>
  <si>
    <t>Allemagne</t>
  </si>
  <si>
    <t>Belgique</t>
  </si>
  <si>
    <t>Danemark</t>
  </si>
  <si>
    <t>Ukraine</t>
  </si>
  <si>
    <t>Royaume-Uni</t>
  </si>
  <si>
    <t>Autres pays</t>
  </si>
  <si>
    <t>Importations</t>
  </si>
  <si>
    <t>Portugal</t>
  </si>
  <si>
    <t>Les données mensuelles</t>
  </si>
  <si>
    <t>Flux</t>
  </si>
  <si>
    <t>Variable quantitative</t>
  </si>
  <si>
    <t>Libelle pays</t>
  </si>
  <si>
    <t xml:space="preserve">09.2021                  </t>
  </si>
  <si>
    <t xml:space="preserve">10.2021                  </t>
  </si>
  <si>
    <t xml:space="preserve">11.2021                  </t>
  </si>
  <si>
    <t xml:space="preserve">12.2021                  </t>
  </si>
  <si>
    <t xml:space="preserve">01.2022                  </t>
  </si>
  <si>
    <t xml:space="preserve">02.2022                  </t>
  </si>
  <si>
    <t xml:space="preserve">03.2022                  </t>
  </si>
  <si>
    <t xml:space="preserve">04.2022                  </t>
  </si>
  <si>
    <t xml:space="preserve">05.2022                  </t>
  </si>
  <si>
    <t xml:space="preserve">06.2022                  </t>
  </si>
  <si>
    <t xml:space="preserve">07.2022                  </t>
  </si>
  <si>
    <t xml:space="preserve">08.2022                  </t>
  </si>
  <si>
    <t xml:space="preserve">09.2022                  </t>
  </si>
  <si>
    <t>Exportation</t>
  </si>
  <si>
    <t>Valeur en euros</t>
  </si>
  <si>
    <t>Thaïlande</t>
  </si>
  <si>
    <t>Emirats Arabes Unis</t>
  </si>
  <si>
    <t>Suède</t>
  </si>
  <si>
    <t>Singapour</t>
  </si>
  <si>
    <t>Taïwan</t>
  </si>
  <si>
    <t>Macao</t>
  </si>
  <si>
    <t>Luxembourg</t>
  </si>
  <si>
    <t>Lettonie</t>
  </si>
  <si>
    <t>Autriche</t>
  </si>
  <si>
    <t>Roumanie</t>
  </si>
  <si>
    <t>Chypre</t>
  </si>
  <si>
    <t>République tchèque</t>
  </si>
  <si>
    <t>Kazakhstan</t>
  </si>
  <si>
    <t>Turquie</t>
  </si>
  <si>
    <t>Estonie</t>
  </si>
  <si>
    <t>Lituanie</t>
  </si>
  <si>
    <t>Norvège (yc Svalbard)</t>
  </si>
  <si>
    <t>Malte</t>
  </si>
  <si>
    <t>Grèce</t>
  </si>
  <si>
    <t>Hongrie</t>
  </si>
  <si>
    <t>Pologne</t>
  </si>
  <si>
    <t>Bulgarie</t>
  </si>
  <si>
    <t>Malaysie</t>
  </si>
  <si>
    <t>Vietnam</t>
  </si>
  <si>
    <t>Croatie</t>
  </si>
  <si>
    <t>Andorre</t>
  </si>
  <si>
    <t>Ouzbékistan</t>
  </si>
  <si>
    <t>Philippines</t>
  </si>
  <si>
    <t>Qatar</t>
  </si>
  <si>
    <t>Koweit</t>
  </si>
  <si>
    <t>Nouvelle Calédonie</t>
  </si>
  <si>
    <t>Saint Martin</t>
  </si>
  <si>
    <t>Maurice</t>
  </si>
  <si>
    <t>Côte d Ivoire</t>
  </si>
  <si>
    <t>Maldives</t>
  </si>
  <si>
    <t>Congo (République)</t>
  </si>
  <si>
    <t>Etats-Unis d Amérique</t>
  </si>
  <si>
    <t>Finlande</t>
  </si>
  <si>
    <t>Polynésie française</t>
  </si>
  <si>
    <t>Djibouti</t>
  </si>
  <si>
    <t>Saint Barthelemy</t>
  </si>
  <si>
    <t>Canada</t>
  </si>
  <si>
    <t>Cameroun</t>
  </si>
  <si>
    <t>Géorgie</t>
  </si>
  <si>
    <t>Guinée équatoriale</t>
  </si>
  <si>
    <t>Indonésie</t>
  </si>
  <si>
    <t>Bahreïn</t>
  </si>
  <si>
    <t>Bénin</t>
  </si>
  <si>
    <t>Tunisie</t>
  </si>
  <si>
    <t>Russie</t>
  </si>
  <si>
    <t>Mexique</t>
  </si>
  <si>
    <t>Togo</t>
  </si>
  <si>
    <t>Pérou</t>
  </si>
  <si>
    <t>Slovénie</t>
  </si>
  <si>
    <t>Nigéria</t>
  </si>
  <si>
    <t>Liban</t>
  </si>
  <si>
    <t>Maroc</t>
  </si>
  <si>
    <t>Mali</t>
  </si>
  <si>
    <t>Myanmar</t>
  </si>
  <si>
    <t>Arménie</t>
  </si>
  <si>
    <t>Algérie</t>
  </si>
  <si>
    <t>Egypte</t>
  </si>
  <si>
    <t>Cambodge</t>
  </si>
  <si>
    <t>Masse en kilogramme</t>
  </si>
  <si>
    <t>Importation</t>
  </si>
  <si>
    <t>Retour France</t>
  </si>
  <si>
    <t>Iran</t>
  </si>
  <si>
    <t>Fin de fichier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</si>
</sst>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0.0"/>
  </numFmts>
  <fonts count="26">
    <font>
      <sz val="10"/>
      <name val="Arial"/>
      <family val="2"/>
    </font>
    <font>
      <b/>
      <u/>
      <sz val="12"/>
      <color rgb="FF1F497D"/>
      <name val="Verdana"/>
      <family val="2"/>
    </font>
    <font>
      <sz val="12"/>
      <color rgb="FF000000"/>
      <name val="Calibri"/>
      <family val="2"/>
    </font>
    <font>
      <b/>
      <sz val="11"/>
      <color rgb="FF000000"/>
      <name val="Calibri"/>
      <family val="2"/>
    </font>
    <font>
      <b/>
      <sz val="12"/>
      <color rgb="FF4F81BD"/>
      <name val="Calibri"/>
      <family val="2"/>
    </font>
    <font>
      <sz val="11"/>
      <color rgb="FF000000"/>
      <name val="Calibri"/>
      <family val="2"/>
    </font>
    <font>
      <b/>
      <sz val="12"/>
      <color rgb="FF9BBB59"/>
      <name val="Calibri"/>
      <family val="2"/>
    </font>
    <font>
      <b/>
      <sz val="10"/>
      <color rgb="FF1F497D"/>
      <name val="Verdana"/>
      <family val="2"/>
    </font>
    <font>
      <b/>
      <sz val="12"/>
      <color rgb="FF8064A2"/>
      <name val="Calibri"/>
      <family val="2"/>
    </font>
    <font>
      <b/>
      <sz val="12"/>
      <color rgb="FF1F497D"/>
      <name val="Verdana"/>
      <family val="2"/>
    </font>
    <font>
      <b/>
      <sz val="12"/>
      <color rgb="FF4BACC6"/>
      <name val="Calibri"/>
      <family val="2"/>
    </font>
    <font>
      <b/>
      <u/>
      <sz val="12"/>
      <name val="Calibri"/>
      <family val="2"/>
    </font>
    <font>
      <b/>
      <sz val="12"/>
      <name val="Arial"/>
      <family val="2"/>
    </font>
    <font>
      <sz val="10"/>
      <color rgb="FF303030"/>
      <name val="Ubuntu"/>
      <family val="2"/>
    </font>
    <font>
      <b/>
      <sz val="14"/>
      <color rgb="FFFFFFFF"/>
      <name val="Arial"/>
      <family val="2"/>
    </font>
    <font>
      <b/>
      <sz val="11"/>
      <color rgb="FF000000"/>
      <name val="Marianne"/>
    </font>
    <font>
      <i/>
      <sz val="10"/>
      <color rgb="FF000000"/>
      <name val="Marianne"/>
    </font>
    <font>
      <b/>
      <sz val="10"/>
      <color rgb="FF000000"/>
      <name val="Marianne"/>
    </font>
    <font>
      <b/>
      <sz val="10"/>
      <name val="Arial"/>
      <family val="2"/>
    </font>
    <font>
      <sz val="10"/>
      <color rgb="FF000000"/>
      <name val="Marianne"/>
    </font>
    <font>
      <b/>
      <sz val="11"/>
      <name val="Arial"/>
      <family val="2"/>
    </font>
    <font>
      <i/>
      <sz val="9"/>
      <color rgb="FF000000"/>
      <name val="Marianne"/>
    </font>
    <font>
      <sz val="9"/>
      <color rgb="FF000000"/>
      <name val="Marianne"/>
    </font>
    <font>
      <b/>
      <sz val="10"/>
      <name val="Arial"/>
    </font>
    <font>
      <b/>
      <sz val="10"/>
      <color rgb="FFFFFFFF"/>
      <name val="Arial"/>
    </font>
    <font>
      <b/>
      <sz val="10"/>
      <color rgb="FF000000"/>
      <name val="Arial"/>
    </font>
  </fonts>
  <fills count="13">
    <fill>
      <patternFill patternType="none"/>
    </fill>
    <fill>
      <patternFill patternType="gray125"/>
    </fill>
    <fill>
      <patternFill patternType="solid">
        <fgColor rgb="FFFFFFFF"/>
        <bgColor rgb="FFFFFFCC"/>
      </patternFill>
    </fill>
    <fill>
      <patternFill patternType="solid">
        <fgColor rgb="FF4BACC6"/>
        <bgColor rgb="FF59C5C7"/>
      </patternFill>
    </fill>
    <fill>
      <patternFill patternType="solid">
        <fgColor rgb="FFFCD3C1"/>
        <bgColor rgb="FFFFCCCC"/>
      </patternFill>
    </fill>
    <fill>
      <patternFill patternType="solid">
        <fgColor rgb="FFFF8D7E"/>
        <bgColor rgb="FFFF9900"/>
      </patternFill>
    </fill>
    <fill>
      <patternFill patternType="solid">
        <fgColor rgb="FFFFFBCC"/>
        <bgColor rgb="FFFFFFCC"/>
      </patternFill>
    </fill>
    <fill>
      <patternFill patternType="solid">
        <fgColor rgb="FF9BBB59"/>
      </patternFill>
    </fill>
    <fill>
      <patternFill patternType="solid">
        <fgColor rgb="FF4F81BD"/>
      </patternFill>
    </fill>
    <fill>
      <patternFill patternType="solid">
        <fgColor rgb="FFFFFFFF"/>
      </patternFill>
    </fill>
    <fill>
      <patternFill patternType="solid">
        <fgColor rgb="FF366092"/>
      </patternFill>
    </fill>
    <fill>
      <patternFill patternType="solid">
        <fgColor rgb="FF87A9D2"/>
      </patternFill>
    </fill>
    <fill>
      <patternFill patternType="solid">
        <fgColor rgb="FF8064A2"/>
      </patternFill>
    </fill>
  </fills>
  <borders count="12">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style="thin">
        <color auto="1"/>
      </top>
      <bottom/>
      <diagonal/>
    </border>
    <border>
      <left style="thin">
        <color rgb="FF000080"/>
      </left>
      <right style="thin">
        <color rgb="FF000080"/>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dashDot">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64">
    <xf numFmtId="0" fontId="0" fillId="0" borderId="0" xfId="0"/>
    <xf numFmtId="0" fontId="19" fillId="0" borderId="1" xfId="0" applyFont="1" applyBorder="1" applyAlignment="1">
      <alignment horizontal="left" vertical="center" wrapText="1"/>
    </xf>
    <xf numFmtId="0" fontId="16" fillId="0" borderId="1" xfId="0" applyFont="1" applyBorder="1" applyAlignment="1">
      <alignment horizontal="center" vertical="center" wrapText="1"/>
    </xf>
    <xf numFmtId="0" fontId="1" fillId="2" borderId="0" xfId="0" applyFont="1" applyFill="1" applyAlignment="1">
      <alignment horizontal="left"/>
    </xf>
    <xf numFmtId="0" fontId="2" fillId="2" borderId="0" xfId="0" applyFont="1" applyFill="1"/>
    <xf numFmtId="0" fontId="0" fillId="2" borderId="0" xfId="0" applyFill="1"/>
    <xf numFmtId="0" fontId="3" fillId="2" borderId="0" xfId="0" applyFont="1"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applyAlignment="1">
      <alignment horizontal="left"/>
    </xf>
    <xf numFmtId="0" fontId="8" fillId="2" borderId="0" xfId="0" applyFont="1" applyFill="1"/>
    <xf numFmtId="0" fontId="9" fillId="2" borderId="0" xfId="0" applyFont="1" applyFill="1" applyAlignment="1">
      <alignment horizontal="left"/>
    </xf>
    <xf numFmtId="0" fontId="10" fillId="2" borderId="0" xfId="0" applyFont="1" applyFill="1"/>
    <xf numFmtId="0" fontId="11" fillId="2" borderId="0" xfId="0" applyFont="1" applyFill="1"/>
    <xf numFmtId="0" fontId="12" fillId="0" borderId="0" xfId="0" applyFont="1"/>
    <xf numFmtId="0" fontId="13" fillId="0" borderId="0" xfId="0" applyFont="1"/>
    <xf numFmtId="0" fontId="14" fillId="3" borderId="0" xfId="0" applyFont="1" applyFill="1"/>
    <xf numFmtId="0" fontId="0" fillId="4" borderId="0" xfId="0" applyFill="1"/>
    <xf numFmtId="0" fontId="17" fillId="5" borderId="2" xfId="0" applyFont="1" applyFill="1" applyBorder="1" applyAlignment="1">
      <alignment horizontal="center"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right" vertical="center" wrapText="1" indent="2"/>
    </xf>
    <xf numFmtId="0" fontId="18" fillId="0" borderId="0" xfId="0" applyFont="1"/>
    <xf numFmtId="0" fontId="18" fillId="0" borderId="0" xfId="0" applyFont="1" applyAlignment="1">
      <alignment wrapText="1"/>
    </xf>
    <xf numFmtId="0" fontId="19" fillId="0" borderId="1" xfId="0" applyFont="1" applyBorder="1" applyAlignment="1">
      <alignment horizontal="left" vertical="center" wrapText="1" indent="2"/>
    </xf>
    <xf numFmtId="4" fontId="19" fillId="0" borderId="1" xfId="0" applyNumberFormat="1" applyFont="1" applyBorder="1" applyAlignment="1">
      <alignment horizontal="right" vertical="center" wrapText="1" indent="2"/>
    </xf>
    <xf numFmtId="0" fontId="0" fillId="0" borderId="0" xfId="0" applyAlignment="1">
      <alignment wrapText="1"/>
    </xf>
    <xf numFmtId="0" fontId="20" fillId="0" borderId="0" xfId="0" applyFont="1"/>
    <xf numFmtId="0" fontId="17" fillId="5" borderId="2" xfId="0" applyFont="1" applyFill="1" applyBorder="1" applyAlignment="1">
      <alignment horizontal="left" vertical="center" wrapText="1"/>
    </xf>
    <xf numFmtId="4" fontId="17" fillId="5" borderId="2" xfId="0" applyNumberFormat="1" applyFont="1" applyFill="1" applyBorder="1" applyAlignment="1">
      <alignment horizontal="right" vertical="center" wrapText="1" indent="2"/>
    </xf>
    <xf numFmtId="49" fontId="14" fillId="3" borderId="0" xfId="0" applyNumberFormat="1" applyFont="1" applyFill="1"/>
    <xf numFmtId="0" fontId="0" fillId="3" borderId="0" xfId="0" applyFill="1"/>
    <xf numFmtId="3" fontId="19" fillId="0" borderId="1" xfId="0" applyNumberFormat="1" applyFont="1" applyBorder="1" applyAlignment="1">
      <alignment horizontal="right" vertical="center" wrapText="1" indent="2"/>
    </xf>
    <xf numFmtId="166" fontId="19" fillId="0" borderId="1" xfId="0" applyNumberFormat="1" applyFont="1" applyBorder="1" applyAlignment="1">
      <alignment horizontal="right" vertical="center" wrapText="1" indent="2"/>
    </xf>
    <xf numFmtId="3" fontId="19" fillId="6" borderId="1" xfId="0" applyNumberFormat="1" applyFont="1" applyFill="1" applyBorder="1" applyAlignment="1">
      <alignment horizontal="right" vertical="center" wrapText="1" indent="2"/>
    </xf>
    <xf numFmtId="3" fontId="17" fillId="0" borderId="1" xfId="0" applyNumberFormat="1" applyFont="1" applyBorder="1" applyAlignment="1">
      <alignment horizontal="right" vertical="center" wrapText="1" indent="2"/>
    </xf>
    <xf numFmtId="3" fontId="19" fillId="6" borderId="5" xfId="0" applyNumberFormat="1" applyFont="1" applyFill="1" applyBorder="1" applyAlignment="1">
      <alignment horizontal="right" vertical="center" wrapText="1" indent="2"/>
    </xf>
    <xf numFmtId="0" fontId="24" fillId="7" borderId="8" xfId="0" applyFont="1" applyFill="1" applyBorder="1" applyAlignment="1">
      <alignment vertical="top" wrapText="1" shrinkToFit="1"/>
    </xf>
    <xf numFmtId="0" fontId="0" fillId="0" borderId="9" xfId="0" applyBorder="1" applyAlignment="1">
      <alignment horizontal="center" vertical="center"/>
    </xf>
    <xf numFmtId="0" fontId="24" fillId="8" borderId="8" xfId="0" applyFont="1" applyFill="1" applyBorder="1" applyAlignment="1">
      <alignment vertical="top" wrapText="1" shrinkToFit="1"/>
    </xf>
    <xf numFmtId="0" fontId="0" fillId="9" borderId="11" xfId="0" applyFill="1" applyBorder="1" applyAlignment="1">
      <alignment horizontal="center" vertical="center"/>
    </xf>
    <xf numFmtId="0" fontId="0" fillId="10" borderId="10" xfId="0" applyFill="1" applyBorder="1" applyAlignment="1">
      <alignment horizontal="center" vertical="center"/>
    </xf>
    <xf numFmtId="0" fontId="0" fillId="10" borderId="9" xfId="0" applyFill="1" applyBorder="1" applyAlignment="1">
      <alignment horizontal="center" vertical="center"/>
    </xf>
    <xf numFmtId="0" fontId="0" fillId="0" borderId="0" xfId="0" applyAlignment="1">
      <alignment horizontal="left" textRotation="90"/>
    </xf>
    <xf numFmtId="0" fontId="25" fillId="9" borderId="8" xfId="0" applyFont="1" applyFill="1" applyBorder="1" applyAlignment="1">
      <alignment horizontal="left" textRotation="90"/>
    </xf>
    <xf numFmtId="0" fontId="25" fillId="9" borderId="8" xfId="0" applyFont="1" applyFill="1" applyBorder="1" applyAlignment="1">
      <alignment horizontal="center" vertical="top"/>
    </xf>
    <xf numFmtId="0" fontId="23" fillId="0" borderId="8" xfId="0" applyFont="1" applyBorder="1" applyAlignment="1">
      <alignment horizontal="center" vertical="top"/>
    </xf>
    <xf numFmtId="0" fontId="24" fillId="11" borderId="0" xfId="0" applyFont="1" applyFill="1"/>
    <xf numFmtId="0" fontId="24" fillId="12" borderId="8" xfId="0" applyFont="1" applyFill="1" applyBorder="1" applyAlignment="1">
      <alignment vertical="top" wrapText="1" shrinkToFit="1"/>
    </xf>
    <xf numFmtId="0" fontId="21" fillId="0" borderId="0" xfId="0" applyFont="1" applyAlignment="1">
      <alignment vertical="center" wrapText="1"/>
    </xf>
    <xf numFmtId="0" fontId="0" fillId="0" borderId="0" xfId="0"/>
    <xf numFmtId="0" fontId="16" fillId="0" borderId="0" xfId="0" applyFont="1" applyAlignment="1">
      <alignment horizontal="right" vertical="center" wrapText="1" indent="2"/>
    </xf>
    <xf numFmtId="0" fontId="15" fillId="0" borderId="0" xfId="0" applyFont="1" applyAlignment="1">
      <alignment horizontal="left" vertical="center" wrapText="1"/>
    </xf>
    <xf numFmtId="0" fontId="19" fillId="0" borderId="1" xfId="0" applyFont="1" applyBorder="1" applyAlignment="1">
      <alignment horizontal="left" vertical="center" wrapText="1"/>
    </xf>
    <xf numFmtId="0" fontId="0" fillId="0" borderId="1" xfId="0" applyBorder="1"/>
    <xf numFmtId="0" fontId="22" fillId="0" borderId="4" xfId="0" applyFont="1" applyBorder="1" applyAlignment="1">
      <alignment vertical="center" wrapText="1"/>
    </xf>
    <xf numFmtId="0" fontId="0" fillId="0" borderId="4" xfId="0" applyBorder="1"/>
    <xf numFmtId="0" fontId="16" fillId="0" borderId="1" xfId="0" applyFont="1" applyBorder="1" applyAlignment="1">
      <alignment horizontal="center" vertical="center" wrapText="1"/>
    </xf>
    <xf numFmtId="0" fontId="0" fillId="0" borderId="3" xfId="0" applyBorder="1"/>
    <xf numFmtId="0" fontId="17" fillId="2" borderId="2" xfId="0" applyFont="1" applyFill="1" applyBorder="1" applyAlignment="1">
      <alignment horizontal="center" vertical="center" wrapText="1"/>
    </xf>
    <xf numFmtId="0" fontId="0" fillId="0" borderId="6" xfId="0" applyBorder="1"/>
    <xf numFmtId="0" fontId="0" fillId="0" borderId="7" xfId="0" applyBorder="1"/>
    <xf numFmtId="0" fontId="15" fillId="0" borderId="0" xfId="0" applyFont="1" applyAlignment="1">
      <alignment horizontal="center" vertical="center" wrapText="1"/>
    </xf>
    <xf numFmtId="0" fontId="16" fillId="0" borderId="0" xfId="0" applyFont="1" applyAlignment="1">
      <alignment horizontal="right" vertical="center" wrapTex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C0C0C0"/>
      <rgbColor rgb="FF808080"/>
      <rgbColor rgb="FF87A9D2"/>
      <rgbColor rgb="FF993366"/>
      <rgbColor rgb="FFFFFFCC"/>
      <rgbColor rgb="FFDDDDDD"/>
      <rgbColor rgb="FF660066"/>
      <rgbColor rgb="FFFF8D7E"/>
      <rgbColor rgb="FF0066CC"/>
      <rgbColor rgb="FFD1DEEE"/>
      <rgbColor rgb="FF000080"/>
      <rgbColor rgb="FFFF00FF"/>
      <rgbColor rgb="FFFFFF00"/>
      <rgbColor rgb="FF00FFFF"/>
      <rgbColor rgb="FF800080"/>
      <rgbColor rgb="FF800000"/>
      <rgbColor rgb="FF008080"/>
      <rgbColor rgb="FF0000FF"/>
      <rgbColor rgb="FF00CCFF"/>
      <rgbColor rgb="FFCCFFFF"/>
      <rgbColor rgb="FFCCFFCC"/>
      <rgbColor rgb="FFFFFBCC"/>
      <rgbColor rgb="FFCCCCCC"/>
      <rgbColor rgb="FFFFCCCC"/>
      <rgbColor rgb="FFCC99FF"/>
      <rgbColor rgb="FFFCD3C1"/>
      <rgbColor rgb="FF4F81BD"/>
      <rgbColor rgb="FF59C5C7"/>
      <rgbColor rgb="FF9BBB59"/>
      <rgbColor rgb="FFFFCC00"/>
      <rgbColor rgb="FFFF9900"/>
      <rgbColor rgb="FFFF6600"/>
      <rgbColor rgb="FF8064A2"/>
      <rgbColor rgb="FF799939"/>
      <rgbColor rgb="FF003366"/>
      <rgbColor rgb="FF4BACC6"/>
      <rgbColor rgb="FF003300"/>
      <rgbColor rgb="FF30303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hyperlink" Target="https://lekiosque.finances.gouv.fr/"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7"/>
  <sheetViews>
    <sheetView topLeftCell="A10" zoomScaleNormal="100" workbookViewId="0">
      <selection activeCell="A21" sqref="A21"/>
    </sheetView>
  </sheetViews>
  <sheetFormatPr baseColWidth="10" defaultColWidth="9.06640625" defaultRowHeight="12.75"/>
  <cols>
    <col min="1" max="1025" width="11.53125" customWidth="1"/>
  </cols>
  <sheetData>
    <row r="1" spans="1:1" ht="14.65" customHeight="1">
      <c r="A1" s="3" t="s">
        <v>0</v>
      </c>
    </row>
    <row r="3" spans="1:1" ht="15.75" customHeight="1">
      <c r="A3" s="4" t="s">
        <v>1</v>
      </c>
    </row>
    <row r="4" spans="1:1" ht="15.75" customHeight="1">
      <c r="A4" s="4" t="s">
        <v>2</v>
      </c>
    </row>
    <row r="5" spans="1:1" ht="15.75" customHeight="1">
      <c r="A5" s="4" t="s">
        <v>3</v>
      </c>
    </row>
    <row r="6" spans="1:1" ht="15.75" customHeight="1">
      <c r="A6" s="4" t="s">
        <v>4</v>
      </c>
    </row>
    <row r="7" spans="1:1">
      <c r="A7" s="5"/>
    </row>
    <row r="8" spans="1:1" ht="14.65" customHeight="1">
      <c r="A8" s="3" t="s">
        <v>5</v>
      </c>
    </row>
    <row r="9" spans="1:1">
      <c r="A9" s="5"/>
    </row>
    <row r="10" spans="1:1" ht="14.25" customHeight="1">
      <c r="A10" s="6" t="s">
        <v>6</v>
      </c>
    </row>
    <row r="11" spans="1:1">
      <c r="A11" s="5"/>
    </row>
    <row r="12" spans="1:1" ht="14.25" customHeight="1">
      <c r="A12" s="6" t="s">
        <v>7</v>
      </c>
    </row>
    <row r="13" spans="1:1">
      <c r="A13" s="5"/>
    </row>
    <row r="14" spans="1:1" ht="15.75" customHeight="1">
      <c r="A14" s="7" t="s">
        <v>8</v>
      </c>
    </row>
    <row r="15" spans="1:1" ht="15.75" customHeight="1">
      <c r="A15" s="4" t="s">
        <v>9</v>
      </c>
    </row>
    <row r="16" spans="1:1" ht="15.75" customHeight="1">
      <c r="A16" s="4" t="s">
        <v>10</v>
      </c>
    </row>
    <row r="17" spans="1:1" ht="15.75" customHeight="1">
      <c r="A17" s="4" t="s">
        <v>11</v>
      </c>
    </row>
    <row r="18" spans="1:1" ht="15.75" customHeight="1">
      <c r="A18" s="4" t="s">
        <v>12</v>
      </c>
    </row>
    <row r="19" spans="1:1" ht="14.25" customHeight="1">
      <c r="A19" s="8"/>
    </row>
    <row r="20" spans="1:1" ht="15.75" customHeight="1">
      <c r="A20" s="9" t="s">
        <v>13</v>
      </c>
    </row>
    <row r="21" spans="1:1" ht="15.75" customHeight="1">
      <c r="A21" s="4" t="s">
        <v>14</v>
      </c>
    </row>
    <row r="22" spans="1:1" ht="15.75" customHeight="1">
      <c r="A22" s="4" t="s">
        <v>15</v>
      </c>
    </row>
    <row r="23" spans="1:1" ht="15.75" customHeight="1">
      <c r="A23" s="4" t="s">
        <v>16</v>
      </c>
    </row>
    <row r="24" spans="1:1" ht="15.75" customHeight="1">
      <c r="A24" s="9" t="s">
        <v>17</v>
      </c>
    </row>
    <row r="25" spans="1:1" ht="15.75" customHeight="1">
      <c r="A25" s="9" t="s">
        <v>18</v>
      </c>
    </row>
    <row r="26" spans="1:1">
      <c r="A26" s="10"/>
    </row>
    <row r="27" spans="1:1" ht="15.75" customHeight="1">
      <c r="A27" s="11" t="s">
        <v>19</v>
      </c>
    </row>
    <row r="28" spans="1:1" ht="15.75" customHeight="1">
      <c r="A28" s="4" t="s">
        <v>20</v>
      </c>
    </row>
    <row r="29" spans="1:1" ht="15.75" customHeight="1">
      <c r="A29" s="4" t="s">
        <v>21</v>
      </c>
    </row>
    <row r="30" spans="1:1" ht="15.75" customHeight="1">
      <c r="A30" s="4" t="s">
        <v>22</v>
      </c>
    </row>
    <row r="31" spans="1:1" ht="15.75" customHeight="1">
      <c r="A31" s="4" t="s">
        <v>23</v>
      </c>
    </row>
    <row r="32" spans="1:1" ht="14.65" customHeight="1">
      <c r="A32" s="12"/>
    </row>
    <row r="33" spans="1:1" ht="15.75" customHeight="1">
      <c r="A33" s="13" t="s">
        <v>24</v>
      </c>
    </row>
    <row r="34" spans="1:1">
      <c r="A34" s="10"/>
    </row>
    <row r="35" spans="1:1" ht="14.65" customHeight="1">
      <c r="A35" s="3" t="s">
        <v>25</v>
      </c>
    </row>
    <row r="36" spans="1:1">
      <c r="A36" s="5"/>
    </row>
    <row r="37" spans="1:1" ht="15.75" customHeight="1">
      <c r="A37" s="4" t="s">
        <v>26</v>
      </c>
    </row>
    <row r="38" spans="1:1" ht="15.75" customHeight="1">
      <c r="A38" s="4" t="s">
        <v>27</v>
      </c>
    </row>
    <row r="39" spans="1:1" ht="15.75" customHeight="1">
      <c r="A39" s="4" t="s">
        <v>28</v>
      </c>
    </row>
    <row r="40" spans="1:1" ht="15.75" customHeight="1">
      <c r="A40" s="14"/>
    </row>
    <row r="41" spans="1:1" ht="14.65" customHeight="1">
      <c r="A41" s="3" t="s">
        <v>29</v>
      </c>
    </row>
    <row r="43" spans="1:1" ht="15.75" customHeight="1">
      <c r="A43" s="4" t="s">
        <v>30</v>
      </c>
    </row>
    <row r="45" spans="1:1" ht="15" customHeight="1">
      <c r="A45" s="15" t="s">
        <v>31</v>
      </c>
    </row>
    <row r="47" spans="1:1">
      <c r="A47" t="s">
        <v>32</v>
      </c>
    </row>
    <row r="48" spans="1:1">
      <c r="A48" s="16" t="s">
        <v>33</v>
      </c>
    </row>
    <row r="49" spans="1:1">
      <c r="A49" t="s">
        <v>34</v>
      </c>
    </row>
    <row r="51" spans="1:1" ht="15" customHeight="1">
      <c r="A51" s="15" t="s">
        <v>35</v>
      </c>
    </row>
    <row r="53" spans="1:1">
      <c r="A53" t="s">
        <v>36</v>
      </c>
    </row>
    <row r="55" spans="1:1" ht="15" customHeight="1">
      <c r="A55" s="15" t="s">
        <v>37</v>
      </c>
    </row>
    <row r="57" spans="1:1">
      <c r="A57" t="s">
        <v>38</v>
      </c>
    </row>
  </sheetData>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59C5C7"/>
  </sheetPr>
  <dimension ref="A1:R53"/>
  <sheetViews>
    <sheetView topLeftCell="A25" zoomScaleNormal="100" workbookViewId="0">
      <selection activeCell="J51" sqref="J51"/>
    </sheetView>
  </sheetViews>
  <sheetFormatPr baseColWidth="10" defaultColWidth="9.06640625" defaultRowHeight="12.75"/>
  <cols>
    <col min="1" max="1" width="11.53125" customWidth="1"/>
    <col min="2" max="2" width="23.59765625" customWidth="1"/>
    <col min="3" max="3" width="17.796875" customWidth="1"/>
    <col min="4" max="4" width="15.3984375" customWidth="1"/>
    <col min="5" max="6" width="18.46484375" customWidth="1"/>
    <col min="7" max="7" width="24.33203125" customWidth="1"/>
    <col min="8" max="8" width="44.73046875" customWidth="1"/>
    <col min="9" max="9" width="19.1328125" customWidth="1"/>
    <col min="10" max="10" width="14.86328125" customWidth="1"/>
    <col min="11" max="11" width="11.53125" customWidth="1"/>
    <col min="12" max="12" width="27.19921875" customWidth="1"/>
    <col min="13" max="13" width="20.3984375" customWidth="1"/>
    <col min="14" max="1025" width="11.53125" customWidth="1"/>
  </cols>
  <sheetData>
    <row r="1" spans="1:18" s="17" customFormat="1" ht="17.649999999999999" customHeight="1">
      <c r="A1" s="17" t="s">
        <v>105</v>
      </c>
    </row>
    <row r="2" spans="1:18" ht="23.1" customHeight="1"/>
    <row r="3" spans="1:18" ht="14.95" customHeight="1">
      <c r="B3" s="52" t="s">
        <v>106</v>
      </c>
      <c r="C3" s="50"/>
      <c r="D3" s="50"/>
      <c r="E3" s="50"/>
      <c r="F3" s="50"/>
      <c r="G3" s="50"/>
      <c r="H3" s="50"/>
    </row>
    <row r="4" spans="1:18">
      <c r="B4" t="s">
        <v>107</v>
      </c>
    </row>
    <row r="5" spans="1:18" ht="12.85" customHeight="1">
      <c r="B5" s="51" t="s">
        <v>108</v>
      </c>
      <c r="C5" s="50"/>
      <c r="D5" s="50"/>
      <c r="E5" s="50"/>
      <c r="F5" s="50"/>
      <c r="G5" s="50"/>
      <c r="H5" s="50"/>
      <c r="I5" s="18" t="s">
        <v>109</v>
      </c>
      <c r="J5" s="18"/>
    </row>
    <row r="6" spans="1:18" ht="39.4" customHeight="1">
      <c r="B6" s="19" t="s">
        <v>76</v>
      </c>
      <c r="C6" s="19" t="s">
        <v>110</v>
      </c>
      <c r="D6" s="19" t="s">
        <v>111</v>
      </c>
      <c r="E6" s="19" t="s">
        <v>112</v>
      </c>
      <c r="F6" s="19" t="s">
        <v>113</v>
      </c>
      <c r="G6" s="19" t="s">
        <v>114</v>
      </c>
      <c r="H6" s="19" t="s">
        <v>115</v>
      </c>
      <c r="I6" s="18" t="s">
        <v>116</v>
      </c>
      <c r="J6" s="18" t="s">
        <v>117</v>
      </c>
      <c r="L6" t="s">
        <v>118</v>
      </c>
    </row>
    <row r="7" spans="1:18" ht="53.75" customHeight="1">
      <c r="B7" s="20" t="s">
        <v>119</v>
      </c>
      <c r="C7" s="21">
        <v>132145.87985</v>
      </c>
      <c r="D7" s="21">
        <v>6948.4049999999997</v>
      </c>
      <c r="E7" s="21">
        <v>19939.407999999999</v>
      </c>
      <c r="F7" s="21">
        <v>1444.0170000000001</v>
      </c>
      <c r="G7" s="21">
        <v>4987.4489999999996</v>
      </c>
      <c r="H7" s="21">
        <v>0</v>
      </c>
      <c r="I7">
        <f>D7/N14</f>
        <v>2.8407215862632871</v>
      </c>
      <c r="L7" s="22"/>
      <c r="M7" s="23" t="s">
        <v>120</v>
      </c>
      <c r="N7" s="23" t="s">
        <v>121</v>
      </c>
      <c r="O7" s="23" t="s">
        <v>122</v>
      </c>
      <c r="P7" s="23" t="s">
        <v>123</v>
      </c>
      <c r="Q7" s="23" t="s">
        <v>124</v>
      </c>
      <c r="R7" s="23" t="s">
        <v>125</v>
      </c>
    </row>
    <row r="8" spans="1:18" ht="39.4" customHeight="1">
      <c r="B8" s="24" t="s">
        <v>126</v>
      </c>
      <c r="C8" s="25">
        <v>122699.42862760001</v>
      </c>
      <c r="D8" s="25">
        <v>6948.4049999999997</v>
      </c>
      <c r="E8" s="25">
        <v>19644.8360474</v>
      </c>
      <c r="F8" s="25">
        <v>1444.0170000000001</v>
      </c>
      <c r="G8" s="25">
        <v>2541.9225328000002</v>
      </c>
      <c r="H8" s="25"/>
      <c r="L8" s="23" t="s">
        <v>119</v>
      </c>
      <c r="M8" s="26">
        <v>43585</v>
      </c>
      <c r="N8" s="26">
        <v>2249</v>
      </c>
      <c r="O8" s="26">
        <v>9764</v>
      </c>
      <c r="P8" s="26">
        <v>687</v>
      </c>
      <c r="Q8" s="26">
        <v>1252</v>
      </c>
      <c r="R8" s="26">
        <v>1</v>
      </c>
    </row>
    <row r="9" spans="1:18" ht="13.15" customHeight="1">
      <c r="B9" s="24" t="s">
        <v>127</v>
      </c>
      <c r="C9" s="25">
        <v>3826.9613724000001</v>
      </c>
      <c r="D9" s="25"/>
      <c r="E9" s="25">
        <v>294.57195259999997</v>
      </c>
      <c r="F9" s="25"/>
      <c r="G9" s="25">
        <v>2445.5264671999998</v>
      </c>
      <c r="H9" s="25"/>
      <c r="L9" s="23" t="s">
        <v>128</v>
      </c>
      <c r="M9" s="26">
        <v>75860</v>
      </c>
      <c r="N9" s="26">
        <v>5051</v>
      </c>
      <c r="O9" s="26">
        <v>63648</v>
      </c>
      <c r="P9" s="26">
        <v>2673</v>
      </c>
      <c r="Q9" s="26">
        <v>2033</v>
      </c>
      <c r="R9" s="26">
        <v>109</v>
      </c>
    </row>
    <row r="10" spans="1:18">
      <c r="B10" s="24" t="s">
        <v>129</v>
      </c>
      <c r="C10" s="25">
        <v>5619.4898499999999</v>
      </c>
      <c r="D10" s="25"/>
      <c r="E10" s="25"/>
      <c r="F10" s="25"/>
      <c r="G10" s="25"/>
      <c r="H10" s="25"/>
      <c r="K10" t="s">
        <v>130</v>
      </c>
      <c r="N10">
        <f>N9+N8</f>
        <v>7300</v>
      </c>
    </row>
    <row r="11" spans="1:18" ht="13.15" customHeight="1">
      <c r="B11" s="20" t="s">
        <v>128</v>
      </c>
      <c r="C11" s="21">
        <v>337973.94559999998</v>
      </c>
      <c r="D11" s="21">
        <v>18901.930950000002</v>
      </c>
      <c r="E11" s="21">
        <v>129810.6596</v>
      </c>
      <c r="F11" s="21">
        <v>7944.1109999999999</v>
      </c>
      <c r="G11" s="21">
        <v>11573.5913</v>
      </c>
      <c r="H11" s="21">
        <v>400.05599999999998</v>
      </c>
      <c r="I11">
        <f>D11/N15</f>
        <v>4.104653843648209</v>
      </c>
      <c r="J11">
        <f>N15</f>
        <v>4605</v>
      </c>
      <c r="K11">
        <f>D12/D11*I12+D13/D11*I13+D15/D11*I15+D16/D11*I16+D17/D11*I17+D20/D11*I20+D22/D11*I22+D14/D11*I14+D18/D11*I18</f>
        <v>4.197928059249417</v>
      </c>
      <c r="L11" t="s">
        <v>131</v>
      </c>
    </row>
    <row r="12" spans="1:18">
      <c r="B12" s="24" t="s">
        <v>132</v>
      </c>
      <c r="C12" s="25">
        <v>8233.1382300000005</v>
      </c>
      <c r="D12" s="25">
        <v>1425.3774900000001</v>
      </c>
      <c r="E12" s="25">
        <v>637.30129999999997</v>
      </c>
      <c r="F12" s="25">
        <v>345.85028999999997</v>
      </c>
      <c r="G12" s="25">
        <v>63.70608</v>
      </c>
      <c r="H12" s="25">
        <v>21.276250000000001</v>
      </c>
      <c r="I12">
        <v>7</v>
      </c>
      <c r="J12">
        <f t="shared" ref="J12:J18" si="0">D12/I12</f>
        <v>203.62535571428572</v>
      </c>
    </row>
    <row r="13" spans="1:18" ht="44" customHeight="1">
      <c r="B13" s="24" t="s">
        <v>133</v>
      </c>
      <c r="C13" s="25">
        <v>78520.273454199996</v>
      </c>
      <c r="D13" s="25">
        <v>8100.9068799999995</v>
      </c>
      <c r="E13" s="25">
        <v>6068.61438</v>
      </c>
      <c r="F13" s="25">
        <v>3249.4554699999999</v>
      </c>
      <c r="G13" s="25">
        <v>1197.6738700000001</v>
      </c>
      <c r="H13" s="25">
        <v>351.08375000000001</v>
      </c>
      <c r="I13">
        <v>4.3</v>
      </c>
      <c r="J13">
        <f t="shared" si="0"/>
        <v>1883.9318325581396</v>
      </c>
      <c r="L13" s="22"/>
      <c r="M13" s="23" t="s">
        <v>120</v>
      </c>
      <c r="N13" s="23" t="s">
        <v>121</v>
      </c>
      <c r="O13" s="23" t="s">
        <v>122</v>
      </c>
      <c r="P13" s="23" t="s">
        <v>123</v>
      </c>
      <c r="Q13" s="23" t="s">
        <v>124</v>
      </c>
      <c r="R13" s="23" t="s">
        <v>125</v>
      </c>
    </row>
    <row r="14" spans="1:18" ht="35.85" customHeight="1">
      <c r="B14" s="24" t="s">
        <v>134</v>
      </c>
      <c r="C14" s="25">
        <v>15919.484961</v>
      </c>
      <c r="D14" s="25">
        <v>2906.1399500000002</v>
      </c>
      <c r="E14" s="25">
        <v>6981.6508700000004</v>
      </c>
      <c r="F14" s="25">
        <v>1295.44838</v>
      </c>
      <c r="G14" s="25">
        <v>1032.3216950000001</v>
      </c>
      <c r="H14" s="25">
        <v>6.4480000000000004</v>
      </c>
      <c r="I14">
        <v>3.7</v>
      </c>
      <c r="J14">
        <f t="shared" si="0"/>
        <v>785.44322972972975</v>
      </c>
      <c r="L14" s="23" t="s">
        <v>119</v>
      </c>
      <c r="M14" s="26">
        <v>43109</v>
      </c>
      <c r="N14" s="26">
        <v>2446</v>
      </c>
      <c r="O14" s="26">
        <v>11064</v>
      </c>
      <c r="P14" s="26">
        <v>1016</v>
      </c>
      <c r="Q14" s="26">
        <v>1639</v>
      </c>
      <c r="R14" s="26">
        <v>18</v>
      </c>
    </row>
    <row r="15" spans="1:18" ht="17.95" customHeight="1">
      <c r="B15" s="24" t="s">
        <v>135</v>
      </c>
      <c r="C15" s="25">
        <v>18238.4287902</v>
      </c>
      <c r="D15" s="25">
        <v>910.48815000000002</v>
      </c>
      <c r="E15" s="25">
        <v>7676.7030889999996</v>
      </c>
      <c r="F15" s="25">
        <v>275.62031999999999</v>
      </c>
      <c r="G15" s="25">
        <v>963.37302199999999</v>
      </c>
      <c r="H15" s="25">
        <v>4.9279999999999999</v>
      </c>
      <c r="I15">
        <v>3.5</v>
      </c>
      <c r="J15">
        <f t="shared" si="0"/>
        <v>260.13947142857143</v>
      </c>
      <c r="L15" s="23" t="s">
        <v>128</v>
      </c>
      <c r="M15" s="26">
        <v>76179</v>
      </c>
      <c r="N15" s="26">
        <v>4605</v>
      </c>
      <c r="O15" s="26">
        <v>57561</v>
      </c>
      <c r="P15" s="26">
        <v>3658</v>
      </c>
      <c r="Q15" s="26">
        <v>1912</v>
      </c>
      <c r="R15" s="26">
        <v>34</v>
      </c>
    </row>
    <row r="16" spans="1:18" ht="28.35" customHeight="1">
      <c r="B16" s="24" t="s">
        <v>136</v>
      </c>
      <c r="C16" s="25">
        <v>17801.668772000001</v>
      </c>
      <c r="D16" s="25">
        <v>537.19605999999999</v>
      </c>
      <c r="E16" s="25">
        <v>7961.1894300000004</v>
      </c>
      <c r="F16" s="25">
        <v>32.675550000000001</v>
      </c>
      <c r="G16" s="25"/>
      <c r="H16" s="25"/>
      <c r="I16">
        <v>3.5</v>
      </c>
      <c r="J16">
        <f t="shared" si="0"/>
        <v>153.48458857142856</v>
      </c>
      <c r="N16">
        <f>SUM(N14:N15)</f>
        <v>7051</v>
      </c>
    </row>
    <row r="17" spans="2:14" ht="38.1" customHeight="1">
      <c r="B17" s="24" t="s">
        <v>137</v>
      </c>
      <c r="C17" s="25">
        <v>112247.06613409999</v>
      </c>
      <c r="D17" s="25">
        <v>3693.1183500000002</v>
      </c>
      <c r="E17" s="25">
        <v>32606.7236142</v>
      </c>
      <c r="F17" s="25">
        <v>2243.17416</v>
      </c>
      <c r="G17" s="25">
        <v>658.87902699999995</v>
      </c>
      <c r="H17" s="25">
        <v>16.32</v>
      </c>
      <c r="I17">
        <v>3.5</v>
      </c>
      <c r="J17">
        <f t="shared" si="0"/>
        <v>1055.1766714285716</v>
      </c>
    </row>
    <row r="18" spans="2:14" ht="39.6" customHeight="1">
      <c r="B18" s="24" t="s">
        <v>138</v>
      </c>
      <c r="C18" s="25">
        <v>47653.480177500001</v>
      </c>
      <c r="D18" s="25">
        <v>626.89675999999997</v>
      </c>
      <c r="E18" s="25">
        <v>58952.258349999996</v>
      </c>
      <c r="F18" s="25">
        <v>488.36682999999999</v>
      </c>
      <c r="G18" s="25">
        <v>4670.4772540000004</v>
      </c>
      <c r="H18" s="25"/>
      <c r="I18">
        <v>3.5</v>
      </c>
      <c r="J18">
        <f t="shared" si="0"/>
        <v>179.11336</v>
      </c>
      <c r="K18" t="s">
        <v>139</v>
      </c>
      <c r="L18" s="27" t="s">
        <v>140</v>
      </c>
      <c r="M18" s="23" t="s">
        <v>119</v>
      </c>
      <c r="N18">
        <f>D7/N14</f>
        <v>2.8407215862632871</v>
      </c>
    </row>
    <row r="19" spans="2:14" ht="26.25" customHeight="1">
      <c r="B19" s="24" t="s">
        <v>127</v>
      </c>
      <c r="C19" s="25"/>
      <c r="D19" s="25"/>
      <c r="E19" s="25"/>
      <c r="F19" s="25"/>
      <c r="G19" s="25">
        <v>2987.1603519999999</v>
      </c>
      <c r="H19" s="25"/>
      <c r="M19" s="23" t="s">
        <v>128</v>
      </c>
      <c r="N19">
        <f>D11/N15</f>
        <v>4.104653843648209</v>
      </c>
    </row>
    <row r="20" spans="2:14" ht="35.1" customHeight="1">
      <c r="B20" s="24" t="s">
        <v>141</v>
      </c>
      <c r="C20" s="25">
        <v>13553.675119</v>
      </c>
      <c r="D20" s="25">
        <v>456.56531000000001</v>
      </c>
      <c r="E20" s="25">
        <v>1713.50442</v>
      </c>
      <c r="F20" s="25"/>
      <c r="G20" s="25"/>
      <c r="H20" s="25"/>
      <c r="I20">
        <v>6</v>
      </c>
      <c r="J20">
        <f>D20/I20</f>
        <v>76.09421833333333</v>
      </c>
      <c r="M20" t="s">
        <v>142</v>
      </c>
      <c r="N20">
        <f>N18*N14/N16+N19*N15/N16</f>
        <v>3.6661942915898456</v>
      </c>
    </row>
    <row r="21" spans="2:14" ht="29.85" customHeight="1">
      <c r="B21" s="24" t="s">
        <v>143</v>
      </c>
      <c r="C21" s="25">
        <v>9123.3539899999996</v>
      </c>
      <c r="D21" s="25"/>
      <c r="E21" s="25">
        <v>894.13149999999996</v>
      </c>
      <c r="F21" s="25"/>
      <c r="G21" s="25"/>
      <c r="H21" s="25"/>
    </row>
    <row r="22" spans="2:14" ht="52.5" customHeight="1">
      <c r="B22" s="24" t="s">
        <v>144</v>
      </c>
      <c r="C22" s="25">
        <v>16683.375972000002</v>
      </c>
      <c r="D22" s="25">
        <v>245.24199999999999</v>
      </c>
      <c r="E22" s="25">
        <v>6318.5826467999996</v>
      </c>
      <c r="F22" s="25">
        <v>13.52</v>
      </c>
      <c r="G22" s="25"/>
      <c r="H22" s="25"/>
      <c r="I22">
        <v>3.5</v>
      </c>
      <c r="J22">
        <f>D22/I22</f>
        <v>70.06914285714285</v>
      </c>
      <c r="K22" t="s">
        <v>145</v>
      </c>
      <c r="L22" s="27" t="s">
        <v>140</v>
      </c>
      <c r="M22" s="23" t="s">
        <v>119</v>
      </c>
      <c r="N22">
        <f>D33/N14</f>
        <v>2.6746072581871587</v>
      </c>
    </row>
    <row r="23" spans="2:14" ht="26.25" customHeight="1">
      <c r="B23" s="28" t="s">
        <v>142</v>
      </c>
      <c r="C23" s="29">
        <v>470119.82545</v>
      </c>
      <c r="D23" s="29">
        <v>25850.335950000001</v>
      </c>
      <c r="E23" s="29">
        <v>149750.06760000001</v>
      </c>
      <c r="F23" s="29">
        <v>9388.1280000000006</v>
      </c>
      <c r="G23" s="29">
        <v>16561.040300000001</v>
      </c>
      <c r="H23" s="29">
        <v>400.05599999999998</v>
      </c>
      <c r="J23">
        <f>SUM(J12:J22)</f>
        <v>4667.0778706212031</v>
      </c>
      <c r="M23" s="23" t="s">
        <v>128</v>
      </c>
      <c r="N23">
        <f>D37/N15</f>
        <v>5.2373897040129425</v>
      </c>
    </row>
    <row r="24" spans="2:14">
      <c r="M24" t="s">
        <v>142</v>
      </c>
      <c r="N24">
        <f>N22*N8/N10+N23*N9/N10</f>
        <v>4.4478420710455193</v>
      </c>
    </row>
    <row r="25" spans="2:14" ht="22.35" customHeight="1">
      <c r="B25" s="49" t="s">
        <v>146</v>
      </c>
      <c r="C25" s="50"/>
      <c r="D25" s="50"/>
      <c r="E25" s="50"/>
      <c r="F25" s="50"/>
      <c r="G25" s="50"/>
      <c r="H25" s="50"/>
      <c r="I25">
        <f>D22+D20+D18+D17+D16+D15+D14+D13+D12</f>
        <v>18901.930949999998</v>
      </c>
      <c r="K25" t="s">
        <v>147</v>
      </c>
    </row>
    <row r="26" spans="2:14" ht="12.85" customHeight="1">
      <c r="B26" s="49" t="s">
        <v>148</v>
      </c>
      <c r="C26" s="50"/>
      <c r="D26" s="50"/>
      <c r="E26" s="50"/>
      <c r="F26" s="50"/>
      <c r="G26" s="50"/>
      <c r="H26" s="50"/>
      <c r="K26">
        <f>D20/(C20+D20)</f>
        <v>3.2587971085417555E-2</v>
      </c>
    </row>
    <row r="27" spans="2:14" ht="12.85" customHeight="1">
      <c r="B27" s="49" t="s">
        <v>149</v>
      </c>
      <c r="C27" s="50"/>
      <c r="D27" s="50"/>
      <c r="E27" s="50"/>
      <c r="F27" s="50"/>
      <c r="G27" s="50"/>
      <c r="H27" s="50"/>
    </row>
    <row r="29" spans="2:14" ht="14.95" customHeight="1">
      <c r="B29" s="52" t="s">
        <v>150</v>
      </c>
      <c r="C29" s="50"/>
      <c r="D29" s="50"/>
      <c r="E29" s="50"/>
      <c r="F29" s="50"/>
      <c r="G29" s="50"/>
      <c r="H29" s="50"/>
    </row>
    <row r="31" spans="2:14" ht="12.85" customHeight="1">
      <c r="B31" s="51" t="s">
        <v>108</v>
      </c>
      <c r="C31" s="50"/>
      <c r="D31" s="50"/>
      <c r="E31" s="50"/>
      <c r="F31" s="50"/>
      <c r="G31" s="50"/>
      <c r="H31" s="50"/>
      <c r="I31" s="18" t="s">
        <v>109</v>
      </c>
      <c r="J31" s="18"/>
    </row>
    <row r="32" spans="2:14" ht="39.4" customHeight="1">
      <c r="B32" s="19" t="s">
        <v>76</v>
      </c>
      <c r="C32" s="19" t="s">
        <v>110</v>
      </c>
      <c r="D32" s="19" t="s">
        <v>111</v>
      </c>
      <c r="E32" s="19" t="s">
        <v>112</v>
      </c>
      <c r="F32" s="19" t="s">
        <v>113</v>
      </c>
      <c r="G32" s="19" t="s">
        <v>114</v>
      </c>
      <c r="H32" s="19" t="s">
        <v>115</v>
      </c>
      <c r="I32" s="18" t="s">
        <v>116</v>
      </c>
      <c r="J32" s="18" t="s">
        <v>117</v>
      </c>
    </row>
    <row r="33" spans="2:11" ht="39.4" customHeight="1">
      <c r="B33" s="20" t="s">
        <v>119</v>
      </c>
      <c r="C33" s="21">
        <v>126560.211</v>
      </c>
      <c r="D33" s="21">
        <v>6542.0893535257901</v>
      </c>
      <c r="E33" s="21">
        <v>15940.08</v>
      </c>
      <c r="F33" s="21">
        <v>1069.9280000000001</v>
      </c>
      <c r="G33" s="21">
        <v>4904.2860000000001</v>
      </c>
      <c r="H33" s="21">
        <v>4.2300000000000004</v>
      </c>
      <c r="I33">
        <f>D33/N8</f>
        <v>2.9088881073925257</v>
      </c>
    </row>
    <row r="34" spans="2:11">
      <c r="B34" s="24" t="s">
        <v>126</v>
      </c>
      <c r="C34" s="25">
        <v>119135.41609509999</v>
      </c>
      <c r="D34" s="25">
        <v>6496.1493535257896</v>
      </c>
      <c r="E34" s="25">
        <v>15596.7484276</v>
      </c>
      <c r="F34" s="25">
        <v>1069.9280000000001</v>
      </c>
      <c r="G34" s="25">
        <v>2712.6018423</v>
      </c>
      <c r="H34" s="25">
        <v>4.2300000000000004</v>
      </c>
    </row>
    <row r="35" spans="2:11">
      <c r="B35" s="24" t="s">
        <v>127</v>
      </c>
      <c r="C35" s="25">
        <v>2997.5569049000001</v>
      </c>
      <c r="D35" s="25">
        <v>45.94</v>
      </c>
      <c r="E35" s="25">
        <v>343.33157240000003</v>
      </c>
      <c r="F35" s="25"/>
      <c r="G35" s="25">
        <v>2191.6841577</v>
      </c>
      <c r="H35" s="25"/>
    </row>
    <row r="36" spans="2:11">
      <c r="B36" s="24" t="s">
        <v>129</v>
      </c>
      <c r="C36" s="25">
        <v>4427.2380000000003</v>
      </c>
      <c r="D36" s="25"/>
      <c r="E36" s="25"/>
      <c r="F36" s="25"/>
      <c r="G36" s="25"/>
      <c r="H36" s="25"/>
      <c r="K36" t="s">
        <v>151</v>
      </c>
    </row>
    <row r="37" spans="2:11" ht="13.15" customHeight="1">
      <c r="B37" s="20" t="s">
        <v>128</v>
      </c>
      <c r="C37" s="21">
        <v>379687.69864498399</v>
      </c>
      <c r="D37" s="21">
        <v>24118.179586979601</v>
      </c>
      <c r="E37" s="21">
        <v>143807.450626217</v>
      </c>
      <c r="F37" s="21">
        <v>5662.5780000000004</v>
      </c>
      <c r="G37" s="21">
        <v>11617.345359369399</v>
      </c>
      <c r="H37" s="21">
        <v>238.05775</v>
      </c>
      <c r="I37">
        <f>D37/N9</f>
        <v>4.7749316149236982</v>
      </c>
      <c r="J37">
        <f>N41</f>
        <v>0</v>
      </c>
      <c r="K37">
        <f>D38/D37*I38+D39/D37*I39+D41/D37*I41+D42/D37*I42+D43/D37*I43+D46/D37*I46+D48/D37*I48+D40/D37*I40+D44/D37*I44</f>
        <v>4.9532244478702836</v>
      </c>
    </row>
    <row r="38" spans="2:11">
      <c r="B38" s="24" t="s">
        <v>132</v>
      </c>
      <c r="C38" s="25">
        <v>7388.7393529999999</v>
      </c>
      <c r="D38" s="25">
        <v>2146.6656034898201</v>
      </c>
      <c r="E38" s="25">
        <v>306.70035000000001</v>
      </c>
      <c r="F38" s="25">
        <v>209.18350000000001</v>
      </c>
      <c r="G38" s="25">
        <v>55.517899999999997</v>
      </c>
      <c r="H38" s="25"/>
      <c r="I38">
        <v>8</v>
      </c>
      <c r="J38">
        <f t="shared" ref="J38:J44" si="1">D38/I38</f>
        <v>268.33320043622751</v>
      </c>
    </row>
    <row r="39" spans="2:11" ht="25.5" customHeight="1">
      <c r="B39" s="24" t="s">
        <v>133</v>
      </c>
      <c r="C39" s="25">
        <v>79677.002690371402</v>
      </c>
      <c r="D39" s="25">
        <v>10759.679271543901</v>
      </c>
      <c r="E39" s="25">
        <v>7476.2766799999999</v>
      </c>
      <c r="F39" s="25">
        <v>1875.4535000000001</v>
      </c>
      <c r="G39" s="25">
        <v>1463.49612936938</v>
      </c>
      <c r="H39" s="25">
        <v>224.60274999999999</v>
      </c>
      <c r="I39">
        <v>5.15</v>
      </c>
      <c r="J39">
        <f t="shared" si="1"/>
        <v>2089.2581109793982</v>
      </c>
    </row>
    <row r="40" spans="2:11">
      <c r="B40" s="24" t="s">
        <v>134</v>
      </c>
      <c r="C40" s="25">
        <v>13894.9637699</v>
      </c>
      <c r="D40" s="25">
        <v>2853.6332484</v>
      </c>
      <c r="E40" s="25">
        <v>10933.1369966</v>
      </c>
      <c r="F40" s="25">
        <v>1222.1232500000001</v>
      </c>
      <c r="G40" s="25">
        <v>368.44586099999998</v>
      </c>
      <c r="H40" s="25"/>
      <c r="I40">
        <v>4.5</v>
      </c>
      <c r="J40">
        <f t="shared" si="1"/>
        <v>634.14072186666669</v>
      </c>
    </row>
    <row r="41" spans="2:11">
      <c r="B41" s="24" t="s">
        <v>135</v>
      </c>
      <c r="C41" s="25">
        <v>17625.3221209</v>
      </c>
      <c r="D41" s="25">
        <v>753.31868199999997</v>
      </c>
      <c r="E41" s="25">
        <v>9695.9849090000007</v>
      </c>
      <c r="F41" s="25">
        <v>132.07345000000001</v>
      </c>
      <c r="G41" s="25">
        <v>279.66969119999999</v>
      </c>
      <c r="H41" s="25"/>
      <c r="I41">
        <v>4</v>
      </c>
      <c r="J41">
        <f t="shared" si="1"/>
        <v>188.32967049999999</v>
      </c>
    </row>
    <row r="42" spans="2:11" ht="25.5" customHeight="1">
      <c r="B42" s="24" t="s">
        <v>136</v>
      </c>
      <c r="C42" s="25">
        <v>30997.006759799999</v>
      </c>
      <c r="D42" s="25">
        <v>566.27071004592904</v>
      </c>
      <c r="E42" s="25">
        <v>8538.4719000000005</v>
      </c>
      <c r="F42" s="25">
        <v>220.221</v>
      </c>
      <c r="G42" s="25"/>
      <c r="H42" s="25"/>
      <c r="I42">
        <v>4</v>
      </c>
      <c r="J42">
        <f t="shared" si="1"/>
        <v>141.56767751148226</v>
      </c>
    </row>
    <row r="43" spans="2:11" ht="25.5" customHeight="1">
      <c r="B43" s="24" t="s">
        <v>137</v>
      </c>
      <c r="C43" s="25">
        <v>84083.185924899997</v>
      </c>
      <c r="D43" s="25">
        <v>3967.36067</v>
      </c>
      <c r="E43" s="25">
        <v>23182.834034399999</v>
      </c>
      <c r="F43" s="25">
        <v>1652.2233000000001</v>
      </c>
      <c r="G43" s="25">
        <v>809.26723260000006</v>
      </c>
      <c r="H43" s="25"/>
      <c r="I43">
        <v>4</v>
      </c>
      <c r="J43">
        <f t="shared" si="1"/>
        <v>991.84016750000001</v>
      </c>
    </row>
    <row r="44" spans="2:11" ht="25.5" customHeight="1">
      <c r="B44" s="24" t="s">
        <v>138</v>
      </c>
      <c r="C44" s="25">
        <v>43147.913325399997</v>
      </c>
      <c r="D44" s="25">
        <v>2507.6636414999998</v>
      </c>
      <c r="E44" s="25">
        <v>62033.565110000003</v>
      </c>
      <c r="F44" s="25">
        <v>351.3</v>
      </c>
      <c r="G44" s="25">
        <v>6323.8430758000004</v>
      </c>
      <c r="H44" s="25">
        <v>13.455</v>
      </c>
      <c r="I44">
        <v>4</v>
      </c>
      <c r="J44">
        <f t="shared" si="1"/>
        <v>626.91591037499995</v>
      </c>
    </row>
    <row r="45" spans="2:11">
      <c r="B45" s="24" t="s">
        <v>127</v>
      </c>
      <c r="C45" s="25"/>
      <c r="D45" s="25"/>
      <c r="E45" s="25"/>
      <c r="F45" s="25"/>
      <c r="G45" s="25">
        <v>2317.1054693999999</v>
      </c>
      <c r="H45" s="25"/>
    </row>
    <row r="46" spans="2:11" ht="25.5" customHeight="1">
      <c r="B46" s="24" t="s">
        <v>141</v>
      </c>
      <c r="C46" s="25">
        <v>17685.702394</v>
      </c>
      <c r="D46" s="25">
        <v>301.46411000000001</v>
      </c>
      <c r="E46" s="25">
        <v>297.90714000000003</v>
      </c>
      <c r="F46" s="25"/>
      <c r="G46" s="25"/>
      <c r="H46" s="25"/>
      <c r="I46">
        <v>6</v>
      </c>
      <c r="J46">
        <f>D46/I46</f>
        <v>50.244018333333337</v>
      </c>
    </row>
    <row r="47" spans="2:11" ht="25.5" customHeight="1">
      <c r="B47" s="24" t="s">
        <v>143</v>
      </c>
      <c r="C47" s="25">
        <v>8754.2541679999995</v>
      </c>
      <c r="D47" s="25"/>
      <c r="E47" s="25"/>
      <c r="F47" s="25"/>
      <c r="G47" s="25"/>
      <c r="H47" s="25"/>
    </row>
    <row r="48" spans="2:11">
      <c r="B48" s="24" t="s">
        <v>144</v>
      </c>
      <c r="C48" s="25">
        <v>76433.608138712807</v>
      </c>
      <c r="D48" s="25">
        <v>262.12365</v>
      </c>
      <c r="E48" s="25">
        <v>21342.573506217101</v>
      </c>
      <c r="F48" s="25"/>
      <c r="G48" s="25"/>
      <c r="H48" s="25"/>
      <c r="I48">
        <v>4</v>
      </c>
      <c r="J48">
        <f>D48/I48</f>
        <v>65.530912499999999</v>
      </c>
    </row>
    <row r="49" spans="2:10" ht="13.15" customHeight="1">
      <c r="B49" s="28" t="s">
        <v>142</v>
      </c>
      <c r="C49" s="29">
        <v>506247.909644984</v>
      </c>
      <c r="D49" s="29">
        <v>30660.268940505401</v>
      </c>
      <c r="E49" s="29">
        <v>159747.53062621699</v>
      </c>
      <c r="F49" s="29">
        <v>6732.5060000000003</v>
      </c>
      <c r="G49" s="29">
        <v>16521.631359369399</v>
      </c>
      <c r="H49" s="29">
        <v>242.28774999999999</v>
      </c>
      <c r="J49">
        <f>SUM(J38:J48)</f>
        <v>5056.1603900021082</v>
      </c>
    </row>
    <row r="50" spans="2:10">
      <c r="J50" t="s">
        <v>152</v>
      </c>
    </row>
    <row r="51" spans="2:10" ht="22.35" customHeight="1">
      <c r="B51" s="49" t="s">
        <v>146</v>
      </c>
      <c r="C51" s="50"/>
      <c r="D51" s="50"/>
      <c r="E51" s="50"/>
      <c r="F51" s="50"/>
      <c r="G51" s="50"/>
      <c r="H51" s="50"/>
    </row>
    <row r="52" spans="2:10" ht="12.85" customHeight="1">
      <c r="B52" s="49" t="s">
        <v>153</v>
      </c>
      <c r="C52" s="50"/>
      <c r="D52" s="50"/>
      <c r="E52" s="50"/>
      <c r="F52" s="50"/>
      <c r="G52" s="50"/>
      <c r="H52" s="50"/>
    </row>
    <row r="53" spans="2:10" ht="12.85" customHeight="1">
      <c r="B53" s="49" t="s">
        <v>149</v>
      </c>
      <c r="C53" s="50"/>
      <c r="D53" s="50"/>
      <c r="E53" s="50"/>
      <c r="F53" s="50"/>
      <c r="G53" s="50"/>
      <c r="H53" s="50"/>
    </row>
  </sheetData>
  <mergeCells count="10">
    <mergeCell ref="B3:H3"/>
    <mergeCell ref="B51:H51"/>
    <mergeCell ref="B31:H31"/>
    <mergeCell ref="B26:H26"/>
    <mergeCell ref="B27:H27"/>
    <mergeCell ref="B52:H52"/>
    <mergeCell ref="B53:H53"/>
    <mergeCell ref="B5:H5"/>
    <mergeCell ref="B29:H29"/>
    <mergeCell ref="B25:H25"/>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59C5C7"/>
  </sheetPr>
  <dimension ref="A1:M88"/>
  <sheetViews>
    <sheetView topLeftCell="A16" zoomScaleNormal="100" workbookViewId="0">
      <selection activeCell="H25" sqref="H25"/>
    </sheetView>
  </sheetViews>
  <sheetFormatPr baseColWidth="10" defaultColWidth="9.06640625" defaultRowHeight="12.75"/>
  <cols>
    <col min="1" max="1" width="12.9296875" customWidth="1"/>
    <col min="2" max="2" width="19.73046875" customWidth="1"/>
    <col min="3" max="3" width="17.6640625" customWidth="1"/>
    <col min="4" max="4" width="15.6640625" customWidth="1"/>
    <col min="5" max="5" width="15.265625" customWidth="1"/>
    <col min="6" max="9" width="11.53125" customWidth="1"/>
    <col min="10" max="10" width="15" customWidth="1"/>
    <col min="11" max="12" width="17.33203125" customWidth="1"/>
    <col min="13" max="1025" width="11.53125" customWidth="1"/>
  </cols>
  <sheetData>
    <row r="1" spans="1:12" s="31" customFormat="1" ht="17.649999999999999" customHeight="1">
      <c r="A1" s="30" t="s">
        <v>154</v>
      </c>
    </row>
    <row r="3" spans="1:12" ht="41.75" customHeight="1">
      <c r="A3" s="52" t="s">
        <v>155</v>
      </c>
      <c r="B3" s="50"/>
      <c r="C3" s="50"/>
      <c r="D3" s="50"/>
      <c r="E3" s="50"/>
      <c r="F3" s="50"/>
      <c r="G3" s="50"/>
      <c r="J3" s="62" t="s">
        <v>156</v>
      </c>
      <c r="K3" s="50"/>
      <c r="L3" s="50"/>
    </row>
    <row r="5" spans="1:12" ht="26.25" customHeight="1">
      <c r="A5" s="19" t="s">
        <v>157</v>
      </c>
      <c r="B5" s="19" t="s">
        <v>158</v>
      </c>
      <c r="C5" s="19" t="s">
        <v>76</v>
      </c>
      <c r="D5" s="19" t="s">
        <v>159</v>
      </c>
      <c r="E5" s="19" t="s">
        <v>160</v>
      </c>
      <c r="F5" s="19" t="s">
        <v>77</v>
      </c>
      <c r="G5" s="19" t="s">
        <v>161</v>
      </c>
      <c r="J5" s="19" t="s">
        <v>75</v>
      </c>
      <c r="K5" s="19" t="s">
        <v>162</v>
      </c>
      <c r="L5" s="19" t="s">
        <v>163</v>
      </c>
    </row>
    <row r="6" spans="1:12" ht="25.5" customHeight="1">
      <c r="A6" s="57"/>
      <c r="B6" s="58"/>
      <c r="C6" s="2"/>
      <c r="D6" s="2" t="s">
        <v>164</v>
      </c>
      <c r="E6" s="2" t="s">
        <v>165</v>
      </c>
      <c r="F6" s="2" t="s">
        <v>166</v>
      </c>
      <c r="G6" s="2" t="s">
        <v>167</v>
      </c>
      <c r="J6" s="2"/>
      <c r="K6" s="2" t="s">
        <v>165</v>
      </c>
      <c r="L6" s="2" t="s">
        <v>168</v>
      </c>
    </row>
    <row r="7" spans="1:12" ht="12.85" customHeight="1">
      <c r="A7" s="59" t="s">
        <v>169</v>
      </c>
      <c r="B7" s="60"/>
      <c r="C7" s="60"/>
      <c r="D7" s="60"/>
      <c r="E7" s="60"/>
      <c r="F7" s="60"/>
      <c r="G7" s="61"/>
      <c r="J7" s="59" t="s">
        <v>169</v>
      </c>
      <c r="K7" s="60"/>
      <c r="L7" s="61"/>
    </row>
    <row r="8" spans="1:12" ht="24" customHeight="1">
      <c r="A8" s="53" t="s">
        <v>170</v>
      </c>
      <c r="B8" s="53" t="s">
        <v>171</v>
      </c>
      <c r="C8" s="1" t="s">
        <v>172</v>
      </c>
      <c r="D8" s="32">
        <v>358</v>
      </c>
      <c r="E8" s="32">
        <v>4944.2235000000001</v>
      </c>
      <c r="F8" s="32">
        <v>20825.274000000001</v>
      </c>
      <c r="G8" s="33">
        <v>4.2120413852650502</v>
      </c>
      <c r="J8" s="1" t="s">
        <v>173</v>
      </c>
      <c r="K8" s="32">
        <v>1012.41</v>
      </c>
      <c r="L8" s="32">
        <v>20.476622871114099</v>
      </c>
    </row>
    <row r="9" spans="1:12" ht="25.5" customHeight="1">
      <c r="A9" s="54"/>
      <c r="B9" s="54"/>
      <c r="C9" s="1" t="s">
        <v>174</v>
      </c>
      <c r="D9" s="32">
        <v>162</v>
      </c>
      <c r="E9" s="32">
        <v>2544.0390000000002</v>
      </c>
      <c r="F9" s="32">
        <v>7464.37</v>
      </c>
      <c r="G9" s="33">
        <v>2.9340627246673501</v>
      </c>
      <c r="J9" s="1" t="s">
        <v>175</v>
      </c>
      <c r="K9" s="32">
        <v>491.99009999999998</v>
      </c>
      <c r="L9" s="32">
        <v>9.9508062287232804</v>
      </c>
    </row>
    <row r="10" spans="1:12" ht="25.5" customHeight="1">
      <c r="A10" s="54"/>
      <c r="B10" s="1" t="s">
        <v>176</v>
      </c>
      <c r="C10" s="1" t="s">
        <v>174</v>
      </c>
      <c r="D10" s="32">
        <v>7</v>
      </c>
      <c r="E10" s="32">
        <v>37.6</v>
      </c>
      <c r="F10" s="32">
        <v>171.5</v>
      </c>
      <c r="G10" s="33">
        <v>4.5611702127659601</v>
      </c>
      <c r="J10" s="1" t="s">
        <v>177</v>
      </c>
      <c r="K10" s="32">
        <v>1146.1066499999999</v>
      </c>
      <c r="L10" s="32">
        <v>23.180720895808999</v>
      </c>
    </row>
    <row r="11" spans="1:12" ht="25.5" customHeight="1">
      <c r="A11" s="54"/>
      <c r="B11" s="1" t="s">
        <v>178</v>
      </c>
      <c r="C11" s="1" t="s">
        <v>174</v>
      </c>
      <c r="D11" s="32">
        <v>22</v>
      </c>
      <c r="E11" s="32">
        <v>193.27</v>
      </c>
      <c r="F11" s="32">
        <v>819.71500000000003</v>
      </c>
      <c r="G11" s="33">
        <v>4.2412945620116904</v>
      </c>
      <c r="J11" s="1" t="s">
        <v>179</v>
      </c>
      <c r="K11" s="32">
        <v>1762.95525</v>
      </c>
      <c r="L11" s="32">
        <v>35.656868060272799</v>
      </c>
    </row>
    <row r="12" spans="1:12" ht="35.25" customHeight="1">
      <c r="A12" s="53" t="s">
        <v>180</v>
      </c>
      <c r="B12" s="53" t="s">
        <v>171</v>
      </c>
      <c r="C12" s="1" t="s">
        <v>172</v>
      </c>
      <c r="D12" s="32">
        <v>211</v>
      </c>
      <c r="E12" s="34">
        <v>5538.9129999999996</v>
      </c>
      <c r="F12" s="32">
        <v>11430.103999999999</v>
      </c>
      <c r="G12" s="33">
        <v>2.0636005656705598</v>
      </c>
      <c r="J12" s="1" t="s">
        <v>181</v>
      </c>
      <c r="K12" s="32">
        <v>530.76149999999996</v>
      </c>
      <c r="L12" s="32">
        <v>10.734981944080801</v>
      </c>
    </row>
    <row r="13" spans="1:12" ht="26.25" customHeight="1">
      <c r="A13" s="54"/>
      <c r="B13" s="54"/>
      <c r="C13" s="1" t="s">
        <v>174</v>
      </c>
      <c r="D13" s="32">
        <v>76</v>
      </c>
      <c r="E13" s="34">
        <v>1356.127</v>
      </c>
      <c r="F13" s="32">
        <v>1938.3240000000001</v>
      </c>
      <c r="G13" s="33">
        <v>1.4293086119515399</v>
      </c>
      <c r="J13" s="20" t="s">
        <v>182</v>
      </c>
      <c r="K13" s="35">
        <v>4944.2235000000001</v>
      </c>
      <c r="L13" s="35">
        <v>100</v>
      </c>
    </row>
    <row r="14" spans="1:12" ht="35.25" customHeight="1">
      <c r="A14" s="54"/>
      <c r="B14" s="1" t="s">
        <v>183</v>
      </c>
      <c r="C14" s="1" t="s">
        <v>174</v>
      </c>
      <c r="D14" s="32">
        <v>11</v>
      </c>
      <c r="E14" s="32">
        <v>64.739999999999995</v>
      </c>
      <c r="F14" s="32">
        <v>45.735999999999997</v>
      </c>
      <c r="G14" s="33">
        <v>0.70645659561322205</v>
      </c>
      <c r="J14" s="55" t="s">
        <v>184</v>
      </c>
      <c r="K14" s="56"/>
      <c r="L14" s="56"/>
    </row>
    <row r="15" spans="1:12" ht="24" customHeight="1">
      <c r="A15" s="53" t="s">
        <v>185</v>
      </c>
      <c r="B15" s="53" t="s">
        <v>171</v>
      </c>
      <c r="C15" s="1" t="s">
        <v>172</v>
      </c>
      <c r="D15" s="32">
        <v>51</v>
      </c>
      <c r="E15" s="32">
        <v>74.94</v>
      </c>
      <c r="F15" s="32">
        <v>741.89400000000001</v>
      </c>
      <c r="G15" s="33">
        <v>9.8998398718975196</v>
      </c>
      <c r="J15" s="49" t="s">
        <v>148</v>
      </c>
      <c r="K15" s="50"/>
      <c r="L15" s="50"/>
    </row>
    <row r="16" spans="1:12" ht="25.5" customHeight="1">
      <c r="A16" s="54"/>
      <c r="B16" s="54"/>
      <c r="C16" s="1" t="s">
        <v>174</v>
      </c>
      <c r="D16" s="32">
        <v>18</v>
      </c>
      <c r="E16" s="32">
        <v>22.838999999999999</v>
      </c>
      <c r="F16" s="32">
        <v>191.85400000000001</v>
      </c>
      <c r="G16" s="33">
        <v>8.4002802224265505</v>
      </c>
    </row>
    <row r="17" spans="1:13" ht="138" customHeight="1">
      <c r="A17" s="55" t="s">
        <v>186</v>
      </c>
      <c r="B17" s="56"/>
      <c r="C17" s="56"/>
      <c r="D17" s="56"/>
      <c r="E17" s="56"/>
      <c r="F17" s="56"/>
      <c r="G17" s="56"/>
    </row>
    <row r="18" spans="1:13" ht="12.85" customHeight="1">
      <c r="A18" s="49" t="s">
        <v>148</v>
      </c>
      <c r="B18" s="50"/>
      <c r="C18" s="50"/>
      <c r="D18" s="50"/>
      <c r="E18" s="50"/>
      <c r="F18" s="50"/>
      <c r="G18" s="50"/>
    </row>
    <row r="20" spans="1:13" ht="28.5" customHeight="1">
      <c r="A20" s="52" t="s">
        <v>187</v>
      </c>
      <c r="B20" s="50"/>
      <c r="C20" s="50"/>
      <c r="D20" s="50"/>
      <c r="E20" s="50"/>
      <c r="F20" s="50"/>
      <c r="G20" s="50"/>
      <c r="H20" s="50"/>
      <c r="I20" s="50"/>
      <c r="J20" s="50"/>
      <c r="K20" s="50"/>
    </row>
    <row r="21" spans="1:13" ht="12.85" customHeight="1">
      <c r="A21" s="63" t="s">
        <v>188</v>
      </c>
      <c r="B21" s="50"/>
      <c r="C21" s="50"/>
      <c r="D21" s="50"/>
      <c r="E21" s="50"/>
      <c r="F21" s="50"/>
      <c r="G21" s="50"/>
      <c r="H21" s="50"/>
      <c r="I21" s="50"/>
      <c r="J21" s="50"/>
      <c r="K21" s="50"/>
    </row>
    <row r="22" spans="1:13" ht="13.15" customHeight="1">
      <c r="A22" s="19" t="s">
        <v>189</v>
      </c>
      <c r="B22" s="19" t="s">
        <v>190</v>
      </c>
      <c r="C22" s="19" t="s">
        <v>191</v>
      </c>
      <c r="D22" s="19" t="s">
        <v>192</v>
      </c>
      <c r="E22" s="19" t="s">
        <v>193</v>
      </c>
      <c r="F22" s="19" t="s">
        <v>194</v>
      </c>
      <c r="G22" s="19" t="s">
        <v>195</v>
      </c>
      <c r="H22" s="19" t="s">
        <v>196</v>
      </c>
      <c r="I22" s="19" t="s">
        <v>197</v>
      </c>
      <c r="J22" s="19" t="s">
        <v>198</v>
      </c>
      <c r="K22" s="19" t="s">
        <v>142</v>
      </c>
    </row>
    <row r="23" spans="1:13" ht="12.85" customHeight="1">
      <c r="A23" s="59" t="s">
        <v>169</v>
      </c>
      <c r="B23" s="60"/>
      <c r="C23" s="60"/>
      <c r="D23" s="60"/>
      <c r="E23" s="60"/>
      <c r="F23" s="60"/>
      <c r="G23" s="60"/>
      <c r="H23" s="60"/>
      <c r="I23" s="60"/>
      <c r="J23" s="60"/>
      <c r="K23" s="61"/>
      <c r="L23">
        <f>J26+J25</f>
        <v>7340.6644999999999</v>
      </c>
    </row>
    <row r="24" spans="1:13" ht="12.85" customHeight="1">
      <c r="A24" s="53" t="s">
        <v>170</v>
      </c>
      <c r="B24" s="1" t="s">
        <v>171</v>
      </c>
      <c r="C24" s="1" t="s">
        <v>199</v>
      </c>
      <c r="D24" s="32"/>
      <c r="E24" s="32"/>
      <c r="F24" s="32"/>
      <c r="G24" s="32"/>
      <c r="H24" s="32"/>
      <c r="I24" s="32">
        <v>5.4</v>
      </c>
      <c r="J24" s="32"/>
      <c r="K24" s="32">
        <v>5.4</v>
      </c>
    </row>
    <row r="25" spans="1:13">
      <c r="A25" s="54"/>
      <c r="B25" s="1" t="s">
        <v>171</v>
      </c>
      <c r="C25" s="1" t="s">
        <v>199</v>
      </c>
      <c r="D25" s="32" t="s">
        <v>200</v>
      </c>
      <c r="E25" s="32"/>
      <c r="F25" s="32"/>
      <c r="G25" s="32" t="s">
        <v>200</v>
      </c>
      <c r="H25" s="32">
        <v>9.43</v>
      </c>
      <c r="I25" s="32">
        <v>61.091000000000001</v>
      </c>
      <c r="J25" s="32">
        <v>4854.1655000000001</v>
      </c>
      <c r="K25" s="32">
        <v>4944.2235000000001</v>
      </c>
    </row>
    <row r="26" spans="1:13">
      <c r="A26" s="54"/>
      <c r="B26" s="1" t="s">
        <v>171</v>
      </c>
      <c r="C26" s="1" t="s">
        <v>201</v>
      </c>
      <c r="D26" s="32"/>
      <c r="E26" s="32"/>
      <c r="F26" s="32"/>
      <c r="G26" s="32" t="s">
        <v>200</v>
      </c>
      <c r="H26" s="32">
        <v>29.4</v>
      </c>
      <c r="I26" s="32" t="s">
        <v>200</v>
      </c>
      <c r="J26" s="32">
        <v>2486.4989999999998</v>
      </c>
      <c r="K26" s="32">
        <v>2544.0390000000002</v>
      </c>
    </row>
    <row r="27" spans="1:13" ht="12.85" customHeight="1">
      <c r="A27" s="53" t="s">
        <v>180</v>
      </c>
      <c r="B27" s="1" t="s">
        <v>202</v>
      </c>
      <c r="C27" s="1" t="s">
        <v>203</v>
      </c>
      <c r="D27" s="32" t="s">
        <v>200</v>
      </c>
      <c r="E27" s="32"/>
      <c r="F27" s="32"/>
      <c r="G27" s="32"/>
      <c r="H27" s="32"/>
      <c r="I27" s="32" t="s">
        <v>200</v>
      </c>
      <c r="J27" s="32" t="s">
        <v>200</v>
      </c>
      <c r="K27" s="32" t="s">
        <v>200</v>
      </c>
    </row>
    <row r="28" spans="1:13">
      <c r="A28" s="54"/>
      <c r="B28" s="1" t="s">
        <v>171</v>
      </c>
      <c r="C28" s="1" t="s">
        <v>199</v>
      </c>
      <c r="D28" s="32"/>
      <c r="E28" s="32"/>
      <c r="F28" s="32"/>
      <c r="G28" s="32"/>
      <c r="H28" s="32"/>
      <c r="I28" s="32" t="s">
        <v>200</v>
      </c>
      <c r="J28" s="32" t="s">
        <v>200</v>
      </c>
      <c r="K28" s="36">
        <v>5538.9129999999996</v>
      </c>
      <c r="L28" t="s">
        <v>204</v>
      </c>
    </row>
    <row r="29" spans="1:13">
      <c r="A29" s="54"/>
      <c r="B29" s="1" t="s">
        <v>171</v>
      </c>
      <c r="C29" s="1" t="s">
        <v>201</v>
      </c>
      <c r="D29" s="32"/>
      <c r="E29" s="32"/>
      <c r="F29" s="32"/>
      <c r="G29" s="32"/>
      <c r="H29" s="32"/>
      <c r="I29" s="32"/>
      <c r="J29" s="32">
        <v>1356.127</v>
      </c>
      <c r="K29" s="36">
        <v>1356.127</v>
      </c>
      <c r="L29" t="s">
        <v>205</v>
      </c>
    </row>
    <row r="30" spans="1:13" ht="12.85" customHeight="1">
      <c r="A30" s="53" t="s">
        <v>206</v>
      </c>
      <c r="B30" s="1" t="s">
        <v>202</v>
      </c>
      <c r="C30" s="1" t="s">
        <v>203</v>
      </c>
      <c r="D30" s="32"/>
      <c r="E30" s="32"/>
      <c r="F30" s="32"/>
      <c r="G30" s="32"/>
      <c r="H30" s="32"/>
      <c r="I30" s="32"/>
      <c r="J30" s="32" t="s">
        <v>200</v>
      </c>
      <c r="K30" s="32" t="s">
        <v>200</v>
      </c>
    </row>
    <row r="31" spans="1:13" ht="39" customHeight="1">
      <c r="A31" s="54"/>
      <c r="B31" s="1" t="s">
        <v>171</v>
      </c>
      <c r="C31" s="1" t="s">
        <v>199</v>
      </c>
      <c r="D31" s="32" t="s">
        <v>200</v>
      </c>
      <c r="E31" s="32" t="s">
        <v>200</v>
      </c>
      <c r="F31" s="32" t="s">
        <v>200</v>
      </c>
      <c r="G31" s="32"/>
      <c r="H31" s="32"/>
      <c r="I31" s="32"/>
      <c r="J31" s="32">
        <v>69.790000000000006</v>
      </c>
      <c r="K31" s="32">
        <v>74.94</v>
      </c>
      <c r="M31" t="s">
        <v>207</v>
      </c>
    </row>
    <row r="32" spans="1:13" ht="22.5" customHeight="1">
      <c r="A32" s="55" t="s">
        <v>208</v>
      </c>
      <c r="B32" s="56"/>
      <c r="C32" s="56"/>
      <c r="D32" s="56"/>
      <c r="E32" s="56"/>
      <c r="F32" s="56"/>
      <c r="G32" s="56"/>
      <c r="H32" s="56"/>
      <c r="I32" s="56"/>
      <c r="J32" s="56"/>
      <c r="K32" s="56"/>
    </row>
    <row r="33" spans="1:11" ht="12.85" customHeight="1">
      <c r="A33" s="49" t="s">
        <v>148</v>
      </c>
      <c r="B33" s="50"/>
      <c r="C33" s="50"/>
      <c r="D33" s="50"/>
      <c r="E33" s="50"/>
      <c r="F33" s="50"/>
      <c r="G33" s="50"/>
      <c r="H33" s="50"/>
      <c r="I33" s="50"/>
      <c r="J33" s="50"/>
      <c r="K33" s="50"/>
    </row>
    <row r="36" spans="1:11" ht="28.5" customHeight="1">
      <c r="A36" s="52" t="s">
        <v>209</v>
      </c>
      <c r="B36" s="50"/>
      <c r="C36" s="50"/>
      <c r="D36" s="50"/>
      <c r="E36" s="50"/>
    </row>
    <row r="38" spans="1:11" ht="26.25" customHeight="1">
      <c r="A38" s="19" t="s">
        <v>210</v>
      </c>
      <c r="B38" s="19" t="s">
        <v>211</v>
      </c>
      <c r="C38" s="19" t="s">
        <v>212</v>
      </c>
      <c r="D38" s="19" t="s">
        <v>160</v>
      </c>
      <c r="E38" s="19" t="s">
        <v>213</v>
      </c>
    </row>
    <row r="39" spans="1:11">
      <c r="A39" s="57"/>
      <c r="B39" s="58"/>
      <c r="C39" s="2"/>
      <c r="D39" s="2" t="s">
        <v>165</v>
      </c>
      <c r="E39" s="2" t="s">
        <v>168</v>
      </c>
    </row>
    <row r="40" spans="1:11" ht="24" customHeight="1">
      <c r="A40" s="59" t="s">
        <v>214</v>
      </c>
      <c r="B40" s="60"/>
      <c r="C40" s="60"/>
      <c r="D40" s="60"/>
      <c r="E40" s="61"/>
    </row>
    <row r="41" spans="1:11" ht="91.5" customHeight="1">
      <c r="A41" s="53" t="s">
        <v>215</v>
      </c>
      <c r="B41" s="1" t="s">
        <v>216</v>
      </c>
      <c r="C41" s="32">
        <v>29</v>
      </c>
      <c r="D41" s="33">
        <v>1363.9049500000001</v>
      </c>
      <c r="E41" s="32">
        <v>25</v>
      </c>
    </row>
    <row r="42" spans="1:11" ht="25.5" customHeight="1">
      <c r="A42" s="54"/>
      <c r="B42" s="1" t="s">
        <v>217</v>
      </c>
      <c r="C42" s="32">
        <v>26</v>
      </c>
      <c r="D42" s="33">
        <v>2373.9944</v>
      </c>
      <c r="E42" s="32">
        <v>34</v>
      </c>
    </row>
    <row r="43" spans="1:11">
      <c r="A43" s="54"/>
      <c r="B43" s="1" t="s">
        <v>218</v>
      </c>
      <c r="C43" s="32">
        <v>35</v>
      </c>
      <c r="D43" s="33">
        <v>3980.1433000000002</v>
      </c>
      <c r="E43" s="32">
        <v>34</v>
      </c>
    </row>
    <row r="44" spans="1:11">
      <c r="A44" s="54"/>
      <c r="B44" s="1" t="s">
        <v>219</v>
      </c>
      <c r="C44" s="32">
        <v>88</v>
      </c>
      <c r="D44" s="33">
        <v>9368.7463499999994</v>
      </c>
      <c r="E44" s="32">
        <v>19</v>
      </c>
    </row>
    <row r="45" spans="1:11">
      <c r="A45" s="54"/>
      <c r="B45" s="1" t="s">
        <v>220</v>
      </c>
      <c r="C45" s="32">
        <v>49</v>
      </c>
      <c r="D45" s="33">
        <v>4616.2510499999999</v>
      </c>
      <c r="E45" s="32">
        <v>26</v>
      </c>
    </row>
    <row r="46" spans="1:11">
      <c r="A46" s="54"/>
      <c r="B46" s="1" t="s">
        <v>221</v>
      </c>
      <c r="C46" s="32">
        <v>30</v>
      </c>
      <c r="D46" s="33">
        <v>1389.4057499999999</v>
      </c>
      <c r="E46" s="32">
        <v>25</v>
      </c>
    </row>
    <row r="47" spans="1:11">
      <c r="A47" s="54"/>
      <c r="B47" s="1" t="s">
        <v>222</v>
      </c>
      <c r="C47" s="32">
        <v>14</v>
      </c>
      <c r="D47" s="33">
        <v>819.79300000000001</v>
      </c>
      <c r="E47" s="32">
        <v>68</v>
      </c>
    </row>
    <row r="48" spans="1:11">
      <c r="A48" s="54"/>
      <c r="B48" s="1" t="s">
        <v>223</v>
      </c>
      <c r="C48" s="32">
        <v>24</v>
      </c>
      <c r="D48" s="33">
        <v>3256.2154999999998</v>
      </c>
      <c r="E48" s="32">
        <v>21</v>
      </c>
    </row>
    <row r="49" spans="1:5" ht="57.75" customHeight="1">
      <c r="A49" s="53" t="s">
        <v>224</v>
      </c>
      <c r="B49" s="1" t="s">
        <v>225</v>
      </c>
      <c r="C49" s="32">
        <v>37</v>
      </c>
      <c r="D49" s="33">
        <v>1566.5966000000001</v>
      </c>
      <c r="E49" s="32">
        <v>26</v>
      </c>
    </row>
    <row r="50" spans="1:5" ht="25.5" customHeight="1">
      <c r="A50" s="54"/>
      <c r="B50" s="1" t="s">
        <v>226</v>
      </c>
      <c r="C50" s="32">
        <v>92</v>
      </c>
      <c r="D50" s="33">
        <v>6249.3834500000003</v>
      </c>
      <c r="E50" s="32">
        <v>39</v>
      </c>
    </row>
    <row r="51" spans="1:5">
      <c r="A51" s="54"/>
      <c r="B51" s="1" t="s">
        <v>227</v>
      </c>
      <c r="C51" s="32">
        <v>63</v>
      </c>
      <c r="D51" s="33">
        <v>5506.7403000000004</v>
      </c>
      <c r="E51" s="32">
        <v>28</v>
      </c>
    </row>
    <row r="52" spans="1:5">
      <c r="A52" s="54"/>
      <c r="B52" s="1" t="s">
        <v>228</v>
      </c>
      <c r="C52" s="32">
        <v>10</v>
      </c>
      <c r="D52" s="33">
        <v>698.26874999999995</v>
      </c>
      <c r="E52" s="32">
        <v>46</v>
      </c>
    </row>
    <row r="53" spans="1:5">
      <c r="A53" s="54"/>
      <c r="B53" s="1" t="s">
        <v>229</v>
      </c>
      <c r="C53" s="32">
        <v>17</v>
      </c>
      <c r="D53" s="33">
        <v>981.77757999999994</v>
      </c>
      <c r="E53" s="32">
        <v>19</v>
      </c>
    </row>
    <row r="54" spans="1:5">
      <c r="A54" s="54"/>
      <c r="B54" s="1" t="s">
        <v>230</v>
      </c>
      <c r="C54" s="32">
        <v>15</v>
      </c>
      <c r="D54" s="33">
        <v>1182.289</v>
      </c>
      <c r="E54" s="32">
        <v>25</v>
      </c>
    </row>
    <row r="55" spans="1:5">
      <c r="A55" s="54"/>
      <c r="B55" s="1" t="s">
        <v>223</v>
      </c>
      <c r="C55" s="32">
        <v>60</v>
      </c>
      <c r="D55" s="33">
        <v>3846.56862</v>
      </c>
      <c r="E55" s="32">
        <v>23</v>
      </c>
    </row>
    <row r="56" spans="1:5" ht="46.5" customHeight="1">
      <c r="A56" s="53" t="s">
        <v>231</v>
      </c>
      <c r="B56" s="1" t="s">
        <v>232</v>
      </c>
      <c r="C56" s="32">
        <v>6</v>
      </c>
      <c r="D56" s="33">
        <v>169.27699999999999</v>
      </c>
      <c r="E56" s="32">
        <v>19</v>
      </c>
    </row>
    <row r="57" spans="1:5">
      <c r="A57" s="54"/>
      <c r="B57" s="1" t="s">
        <v>233</v>
      </c>
      <c r="C57" s="32">
        <v>30</v>
      </c>
      <c r="D57" s="33">
        <v>605.47649999999999</v>
      </c>
      <c r="E57" s="32">
        <v>22</v>
      </c>
    </row>
    <row r="58" spans="1:5">
      <c r="A58" s="54"/>
      <c r="B58" s="1" t="s">
        <v>234</v>
      </c>
      <c r="C58" s="32">
        <v>47</v>
      </c>
      <c r="D58" s="33">
        <v>2175.0954900000002</v>
      </c>
      <c r="E58" s="32">
        <v>36</v>
      </c>
    </row>
    <row r="59" spans="1:5">
      <c r="A59" s="54"/>
      <c r="B59" s="1" t="s">
        <v>235</v>
      </c>
      <c r="C59" s="32">
        <v>16</v>
      </c>
      <c r="D59" s="33">
        <v>208.733</v>
      </c>
      <c r="E59" s="32">
        <v>23</v>
      </c>
    </row>
    <row r="60" spans="1:5" ht="25.5" customHeight="1">
      <c r="A60" s="54"/>
      <c r="B60" s="1" t="s">
        <v>236</v>
      </c>
      <c r="C60" s="32">
        <v>151</v>
      </c>
      <c r="D60" s="33">
        <v>6900.4994999999999</v>
      </c>
      <c r="E60" s="32">
        <v>20</v>
      </c>
    </row>
    <row r="61" spans="1:5" ht="25.5" customHeight="1">
      <c r="A61" s="54"/>
      <c r="B61" s="1" t="s">
        <v>237</v>
      </c>
      <c r="C61" s="32">
        <v>15</v>
      </c>
      <c r="D61" s="33">
        <v>177.87899999999999</v>
      </c>
      <c r="E61" s="32">
        <v>23</v>
      </c>
    </row>
    <row r="62" spans="1:5">
      <c r="A62" s="54"/>
      <c r="B62" s="1" t="s">
        <v>238</v>
      </c>
      <c r="C62" s="32">
        <v>67</v>
      </c>
      <c r="D62" s="33">
        <v>2359.3321000000001</v>
      </c>
      <c r="E62" s="32">
        <v>8</v>
      </c>
    </row>
    <row r="63" spans="1:5">
      <c r="A63" s="54"/>
      <c r="B63" s="1" t="s">
        <v>239</v>
      </c>
      <c r="C63" s="32">
        <v>42</v>
      </c>
      <c r="D63" s="33">
        <v>1808.432</v>
      </c>
      <c r="E63" s="32">
        <v>29</v>
      </c>
    </row>
    <row r="64" spans="1:5" ht="25.5" customHeight="1">
      <c r="A64" s="54"/>
      <c r="B64" s="1" t="s">
        <v>240</v>
      </c>
      <c r="C64" s="32">
        <v>38</v>
      </c>
      <c r="D64" s="33">
        <v>1238.4477099999999</v>
      </c>
      <c r="E64" s="32">
        <v>22</v>
      </c>
    </row>
    <row r="65" spans="1:5">
      <c r="A65" s="54"/>
      <c r="B65" s="1" t="s">
        <v>223</v>
      </c>
      <c r="C65" s="32">
        <v>33</v>
      </c>
      <c r="D65" s="33">
        <v>2147.6559999999999</v>
      </c>
      <c r="E65" s="32">
        <v>20</v>
      </c>
    </row>
    <row r="66" spans="1:5" ht="24" customHeight="1">
      <c r="A66" s="53" t="s">
        <v>241</v>
      </c>
      <c r="B66" s="1" t="s">
        <v>242</v>
      </c>
      <c r="C66" s="32">
        <v>126</v>
      </c>
      <c r="D66" s="33">
        <v>3931.1192000000001</v>
      </c>
      <c r="E66" s="32">
        <v>39</v>
      </c>
    </row>
    <row r="67" spans="1:5">
      <c r="A67" s="54"/>
      <c r="B67" s="1" t="s">
        <v>243</v>
      </c>
      <c r="C67" s="32">
        <v>7</v>
      </c>
      <c r="D67" s="33">
        <v>121.8</v>
      </c>
      <c r="E67" s="32">
        <v>28</v>
      </c>
    </row>
    <row r="68" spans="1:5">
      <c r="A68" s="54"/>
      <c r="B68" s="1" t="s">
        <v>244</v>
      </c>
      <c r="C68" s="32">
        <v>11</v>
      </c>
      <c r="D68" s="33">
        <v>204.65199999999999</v>
      </c>
      <c r="E68" s="32">
        <v>20</v>
      </c>
    </row>
    <row r="69" spans="1:5">
      <c r="A69" s="54"/>
      <c r="B69" s="1" t="s">
        <v>245</v>
      </c>
      <c r="C69" s="32">
        <v>26</v>
      </c>
      <c r="D69" s="33">
        <v>2001.0264999999999</v>
      </c>
      <c r="E69" s="32">
        <v>32</v>
      </c>
    </row>
    <row r="70" spans="1:5" ht="25.5" customHeight="1">
      <c r="A70" s="54"/>
      <c r="B70" s="1" t="s">
        <v>246</v>
      </c>
      <c r="C70" s="32">
        <v>4</v>
      </c>
      <c r="D70" s="33">
        <v>95.2</v>
      </c>
      <c r="E70" s="32">
        <v>1</v>
      </c>
    </row>
    <row r="71" spans="1:5">
      <c r="A71" s="54"/>
      <c r="B71" s="1" t="s">
        <v>223</v>
      </c>
      <c r="C71" s="32">
        <v>25</v>
      </c>
      <c r="D71" s="33">
        <v>2086.6149999999998</v>
      </c>
      <c r="E71" s="32">
        <v>27</v>
      </c>
    </row>
    <row r="72" spans="1:5" ht="12.85" customHeight="1">
      <c r="A72" s="53" t="s">
        <v>247</v>
      </c>
      <c r="B72" s="1" t="s">
        <v>248</v>
      </c>
      <c r="C72" s="32">
        <v>99</v>
      </c>
      <c r="D72" s="33">
        <v>2791.4303</v>
      </c>
      <c r="E72" s="32">
        <v>24</v>
      </c>
    </row>
    <row r="73" spans="1:5">
      <c r="A73" s="54"/>
      <c r="B73" s="1" t="s">
        <v>249</v>
      </c>
      <c r="C73" s="32">
        <v>374</v>
      </c>
      <c r="D73" s="33">
        <v>30611.287199999999</v>
      </c>
      <c r="E73" s="32">
        <v>18</v>
      </c>
    </row>
    <row r="74" spans="1:5">
      <c r="A74" s="54"/>
      <c r="B74" s="1" t="s">
        <v>250</v>
      </c>
      <c r="C74" s="32">
        <v>10</v>
      </c>
      <c r="D74" s="33">
        <v>830.5</v>
      </c>
      <c r="E74" s="32">
        <v>1</v>
      </c>
    </row>
    <row r="75" spans="1:5">
      <c r="A75" s="54"/>
      <c r="B75" s="1" t="s">
        <v>251</v>
      </c>
      <c r="C75" s="32">
        <v>30</v>
      </c>
      <c r="D75" s="33">
        <v>2144.9593</v>
      </c>
      <c r="E75" s="32">
        <v>24</v>
      </c>
    </row>
    <row r="76" spans="1:5">
      <c r="A76" s="54"/>
      <c r="B76" s="1" t="s">
        <v>223</v>
      </c>
      <c r="C76" s="32">
        <v>63</v>
      </c>
      <c r="D76" s="33">
        <v>4169.2950000000001</v>
      </c>
      <c r="E76" s="32">
        <v>16</v>
      </c>
    </row>
    <row r="77" spans="1:5" ht="46.5" customHeight="1">
      <c r="A77" s="53" t="s">
        <v>252</v>
      </c>
      <c r="B77" s="1" t="s">
        <v>253</v>
      </c>
      <c r="C77" s="32">
        <v>211</v>
      </c>
      <c r="D77" s="33">
        <v>4390.6629999999996</v>
      </c>
      <c r="E77" s="32">
        <v>39</v>
      </c>
    </row>
    <row r="78" spans="1:5">
      <c r="A78" s="54"/>
      <c r="B78" s="1" t="s">
        <v>254</v>
      </c>
      <c r="C78" s="32">
        <v>4</v>
      </c>
      <c r="D78" s="33">
        <v>78.8</v>
      </c>
      <c r="E78" s="32">
        <v>5</v>
      </c>
    </row>
    <row r="79" spans="1:5">
      <c r="A79" s="54"/>
      <c r="B79" s="1" t="s">
        <v>223</v>
      </c>
      <c r="C79" s="32">
        <v>29</v>
      </c>
      <c r="D79" s="33">
        <v>535.07399999999996</v>
      </c>
      <c r="E79" s="32">
        <v>31</v>
      </c>
    </row>
    <row r="80" spans="1:5" ht="24" customHeight="1">
      <c r="A80" s="53" t="s">
        <v>169</v>
      </c>
      <c r="B80" s="1" t="s">
        <v>255</v>
      </c>
      <c r="C80" s="32">
        <v>22</v>
      </c>
      <c r="D80" s="33">
        <v>203.173</v>
      </c>
      <c r="E80" s="32">
        <v>30</v>
      </c>
    </row>
    <row r="81" spans="1:8" ht="25.5" customHeight="1">
      <c r="A81" s="54"/>
      <c r="B81" s="1" t="s">
        <v>256</v>
      </c>
      <c r="C81" s="32">
        <v>7</v>
      </c>
      <c r="D81" s="33">
        <v>40.877000000000002</v>
      </c>
      <c r="E81" s="32">
        <v>21</v>
      </c>
    </row>
    <row r="82" spans="1:8" ht="69.75" customHeight="1">
      <c r="A82" s="54"/>
      <c r="B82" s="1" t="s">
        <v>257</v>
      </c>
      <c r="C82" s="32">
        <v>353</v>
      </c>
      <c r="D82" s="33">
        <v>6350.7865000000002</v>
      </c>
      <c r="E82" s="32">
        <v>36</v>
      </c>
      <c r="H82">
        <f>D82+D83+D84</f>
        <v>7110.8644999999997</v>
      </c>
    </row>
    <row r="83" spans="1:8" ht="25.5" customHeight="1">
      <c r="A83" s="54"/>
      <c r="B83" s="1" t="s">
        <v>258</v>
      </c>
      <c r="C83" s="32">
        <v>24</v>
      </c>
      <c r="D83" s="33">
        <v>466.30200000000002</v>
      </c>
      <c r="E83" s="32">
        <v>26</v>
      </c>
    </row>
    <row r="84" spans="1:8">
      <c r="A84" s="54"/>
      <c r="B84" s="1" t="s">
        <v>223</v>
      </c>
      <c r="C84" s="32">
        <v>30</v>
      </c>
      <c r="D84" s="33">
        <v>293.77600000000001</v>
      </c>
      <c r="E84" s="32">
        <v>33</v>
      </c>
    </row>
    <row r="87" spans="1:8" ht="243" customHeight="1">
      <c r="A87" s="55" t="s">
        <v>259</v>
      </c>
      <c r="B87" s="56"/>
      <c r="C87" s="56"/>
      <c r="D87" s="56"/>
      <c r="E87" s="56"/>
    </row>
    <row r="88" spans="1:8" ht="12.85" customHeight="1">
      <c r="A88" s="49" t="s">
        <v>148</v>
      </c>
      <c r="B88" s="50"/>
      <c r="C88" s="50"/>
      <c r="D88" s="50"/>
      <c r="E88" s="50"/>
    </row>
  </sheetData>
  <mergeCells count="35">
    <mergeCell ref="J3:L3"/>
    <mergeCell ref="B15:B16"/>
    <mergeCell ref="A21:K21"/>
    <mergeCell ref="A8:A11"/>
    <mergeCell ref="A33:K33"/>
    <mergeCell ref="A7:G7"/>
    <mergeCell ref="A32:K32"/>
    <mergeCell ref="A23:K23"/>
    <mergeCell ref="J14:L14"/>
    <mergeCell ref="A18:G18"/>
    <mergeCell ref="A20:K20"/>
    <mergeCell ref="A3:G3"/>
    <mergeCell ref="A15:A16"/>
    <mergeCell ref="A27:A29"/>
    <mergeCell ref="A30:A31"/>
    <mergeCell ref="J15:L15"/>
    <mergeCell ref="A72:A76"/>
    <mergeCell ref="A88:E88"/>
    <mergeCell ref="A6:B6"/>
    <mergeCell ref="J7:L7"/>
    <mergeCell ref="A87:E87"/>
    <mergeCell ref="A77:A79"/>
    <mergeCell ref="A41:A48"/>
    <mergeCell ref="A24:A26"/>
    <mergeCell ref="A66:A71"/>
    <mergeCell ref="A49:A55"/>
    <mergeCell ref="A56:A65"/>
    <mergeCell ref="A80:A84"/>
    <mergeCell ref="A40:E40"/>
    <mergeCell ref="A39:B39"/>
    <mergeCell ref="A12:A14"/>
    <mergeCell ref="A17:G17"/>
    <mergeCell ref="B12:B13"/>
    <mergeCell ref="B8:B9"/>
    <mergeCell ref="A36:E36"/>
  </mergeCell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59C5C7"/>
  </sheetPr>
  <dimension ref="A1:R237"/>
  <sheetViews>
    <sheetView zoomScaleNormal="100" workbookViewId="0">
      <selection activeCell="I1" sqref="I1"/>
    </sheetView>
  </sheetViews>
  <sheetFormatPr baseColWidth="10" defaultColWidth="9.06640625" defaultRowHeight="12.75"/>
  <cols>
    <col min="1" max="1" width="11.53125" customWidth="1"/>
    <col min="2" max="2" width="17.796875" customWidth="1"/>
    <col min="3" max="1025" width="11.53125" customWidth="1"/>
  </cols>
  <sheetData>
    <row r="1" spans="1:18" s="17" customFormat="1" ht="17.649999999999999" customHeight="1">
      <c r="A1" s="17" t="s">
        <v>260</v>
      </c>
    </row>
    <row r="3" spans="1:18">
      <c r="A3" t="s">
        <v>261</v>
      </c>
    </row>
    <row r="4" spans="1:18">
      <c r="A4" t="s">
        <v>262</v>
      </c>
    </row>
    <row r="5" spans="1:18">
      <c r="A5" t="s">
        <v>263</v>
      </c>
    </row>
    <row r="6" spans="1:18">
      <c r="A6" t="s">
        <v>264</v>
      </c>
    </row>
    <row r="7" spans="1:18">
      <c r="A7" t="s">
        <v>265</v>
      </c>
      <c r="M7" t="s">
        <v>266</v>
      </c>
      <c r="O7">
        <f>B14/C14</f>
        <v>7.097324713381246</v>
      </c>
      <c r="P7" t="s">
        <v>267</v>
      </c>
      <c r="R7">
        <f>B42/C42</f>
        <v>4.2982242157303974</v>
      </c>
    </row>
    <row r="8" spans="1:18">
      <c r="A8" t="s">
        <v>268</v>
      </c>
      <c r="M8" t="s">
        <v>269</v>
      </c>
      <c r="O8">
        <f>E14/F14</f>
        <v>7.4113055099438991</v>
      </c>
      <c r="P8" t="s">
        <v>270</v>
      </c>
      <c r="R8">
        <f>E42/F42</f>
        <v>4.4393082594600024</v>
      </c>
    </row>
    <row r="10" spans="1:18">
      <c r="A10" t="s">
        <v>271</v>
      </c>
    </row>
    <row r="12" spans="1:18">
      <c r="A12" t="s">
        <v>272</v>
      </c>
    </row>
    <row r="13" spans="1:18">
      <c r="A13" t="s">
        <v>273</v>
      </c>
      <c r="B13" t="s">
        <v>274</v>
      </c>
      <c r="C13" t="s">
        <v>275</v>
      </c>
      <c r="D13" t="s">
        <v>276</v>
      </c>
      <c r="E13" t="s">
        <v>277</v>
      </c>
      <c r="F13" t="s">
        <v>278</v>
      </c>
      <c r="G13" t="s">
        <v>279</v>
      </c>
      <c r="H13" t="s">
        <v>280</v>
      </c>
      <c r="I13" t="s">
        <v>281</v>
      </c>
      <c r="J13" t="s">
        <v>282</v>
      </c>
    </row>
    <row r="14" spans="1:18">
      <c r="A14" t="s">
        <v>142</v>
      </c>
      <c r="B14">
        <v>71671851</v>
      </c>
      <c r="C14">
        <v>10098432</v>
      </c>
      <c r="D14">
        <v>0</v>
      </c>
      <c r="E14">
        <v>104772581</v>
      </c>
      <c r="F14">
        <v>14136859</v>
      </c>
      <c r="G14">
        <v>0</v>
      </c>
      <c r="H14">
        <v>120972642</v>
      </c>
      <c r="I14">
        <v>15313299</v>
      </c>
      <c r="J14">
        <v>0</v>
      </c>
    </row>
    <row r="15" spans="1:18">
      <c r="A15" t="s">
        <v>283</v>
      </c>
      <c r="B15">
        <v>49588104</v>
      </c>
      <c r="C15">
        <v>7580622</v>
      </c>
      <c r="D15">
        <v>0</v>
      </c>
      <c r="E15">
        <v>74751062</v>
      </c>
      <c r="F15">
        <v>10687237</v>
      </c>
      <c r="G15">
        <v>0</v>
      </c>
      <c r="H15">
        <v>89594001</v>
      </c>
      <c r="I15">
        <v>11954886</v>
      </c>
      <c r="J15">
        <v>0</v>
      </c>
    </row>
    <row r="16" spans="1:18">
      <c r="A16" t="s">
        <v>284</v>
      </c>
      <c r="B16">
        <v>40483375</v>
      </c>
      <c r="C16">
        <v>6536833</v>
      </c>
      <c r="D16">
        <v>0</v>
      </c>
      <c r="E16">
        <v>61367420</v>
      </c>
      <c r="F16">
        <v>9104811</v>
      </c>
      <c r="G16">
        <v>0</v>
      </c>
      <c r="H16">
        <v>77888145</v>
      </c>
      <c r="I16">
        <v>10738992</v>
      </c>
      <c r="J16">
        <v>0</v>
      </c>
    </row>
    <row r="17" spans="1:10">
      <c r="A17" t="s">
        <v>285</v>
      </c>
      <c r="B17">
        <v>39422295</v>
      </c>
      <c r="C17">
        <v>6414787</v>
      </c>
      <c r="D17">
        <v>0</v>
      </c>
      <c r="E17">
        <v>59832266</v>
      </c>
      <c r="F17">
        <v>8916242</v>
      </c>
      <c r="G17">
        <v>0</v>
      </c>
      <c r="H17">
        <v>75861193</v>
      </c>
      <c r="I17">
        <v>10489657</v>
      </c>
      <c r="J17">
        <v>0</v>
      </c>
    </row>
    <row r="18" spans="1:10">
      <c r="A18" t="s">
        <v>286</v>
      </c>
      <c r="B18">
        <v>38788799</v>
      </c>
      <c r="C18">
        <v>6328889</v>
      </c>
      <c r="D18">
        <v>0</v>
      </c>
      <c r="E18">
        <v>58023492</v>
      </c>
      <c r="F18">
        <v>8674296</v>
      </c>
      <c r="G18">
        <v>0</v>
      </c>
      <c r="H18">
        <v>73478283</v>
      </c>
      <c r="I18">
        <v>10190424</v>
      </c>
      <c r="J18">
        <v>0</v>
      </c>
    </row>
    <row r="19" spans="1:10">
      <c r="A19" t="s">
        <v>287</v>
      </c>
      <c r="B19">
        <v>1061080</v>
      </c>
      <c r="C19">
        <v>122046</v>
      </c>
      <c r="D19">
        <v>0</v>
      </c>
      <c r="E19">
        <v>1535154</v>
      </c>
      <c r="F19">
        <v>188569</v>
      </c>
      <c r="G19">
        <v>0</v>
      </c>
      <c r="H19">
        <v>2026952</v>
      </c>
      <c r="I19">
        <v>249335</v>
      </c>
      <c r="J19">
        <v>0</v>
      </c>
    </row>
    <row r="20" spans="1:10">
      <c r="A20" t="s">
        <v>288</v>
      </c>
      <c r="B20">
        <v>433365</v>
      </c>
      <c r="C20">
        <v>84328</v>
      </c>
      <c r="D20">
        <v>0</v>
      </c>
      <c r="E20">
        <v>514467</v>
      </c>
      <c r="F20">
        <v>92496</v>
      </c>
      <c r="G20">
        <v>0</v>
      </c>
      <c r="H20">
        <v>433795</v>
      </c>
      <c r="I20">
        <v>62319</v>
      </c>
      <c r="J20">
        <v>0</v>
      </c>
    </row>
    <row r="21" spans="1:10">
      <c r="A21" t="s">
        <v>289</v>
      </c>
      <c r="B21">
        <v>67298</v>
      </c>
      <c r="C21">
        <v>7607</v>
      </c>
      <c r="D21">
        <v>0</v>
      </c>
      <c r="E21">
        <v>128772</v>
      </c>
      <c r="F21">
        <v>14004</v>
      </c>
      <c r="G21">
        <v>0</v>
      </c>
      <c r="H21">
        <v>124857</v>
      </c>
      <c r="I21">
        <v>13933</v>
      </c>
      <c r="J21">
        <v>0</v>
      </c>
    </row>
    <row r="22" spans="1:10">
      <c r="A22" t="s">
        <v>290</v>
      </c>
      <c r="B22">
        <v>869301</v>
      </c>
      <c r="C22">
        <v>96073</v>
      </c>
      <c r="D22">
        <v>0</v>
      </c>
      <c r="E22">
        <v>1508301</v>
      </c>
      <c r="F22">
        <v>157471</v>
      </c>
      <c r="G22">
        <v>0</v>
      </c>
      <c r="H22">
        <v>1586962</v>
      </c>
      <c r="I22">
        <v>144999</v>
      </c>
      <c r="J22">
        <v>0</v>
      </c>
    </row>
    <row r="23" spans="1:10">
      <c r="A23" t="s">
        <v>291</v>
      </c>
      <c r="B23">
        <v>20596214</v>
      </c>
      <c r="C23">
        <v>2313060</v>
      </c>
      <c r="D23">
        <v>0</v>
      </c>
      <c r="E23">
        <v>27829097</v>
      </c>
      <c r="F23">
        <v>3181793</v>
      </c>
      <c r="G23">
        <v>0</v>
      </c>
      <c r="H23">
        <v>29207837</v>
      </c>
      <c r="I23">
        <v>3134583</v>
      </c>
      <c r="J23">
        <v>0</v>
      </c>
    </row>
    <row r="24" spans="1:10">
      <c r="A24" t="s">
        <v>292</v>
      </c>
      <c r="B24">
        <v>117569</v>
      </c>
      <c r="C24">
        <v>16742</v>
      </c>
      <c r="D24">
        <v>0</v>
      </c>
      <c r="E24">
        <v>40882</v>
      </c>
      <c r="F24">
        <v>3858</v>
      </c>
      <c r="G24">
        <v>0</v>
      </c>
      <c r="H24">
        <v>25190</v>
      </c>
      <c r="I24">
        <v>2579</v>
      </c>
      <c r="J24">
        <v>0</v>
      </c>
    </row>
    <row r="25" spans="1:10">
      <c r="A25" t="s">
        <v>293</v>
      </c>
      <c r="B25">
        <v>9104729</v>
      </c>
      <c r="C25">
        <v>1043789</v>
      </c>
      <c r="D25">
        <v>0</v>
      </c>
      <c r="E25">
        <v>13383642</v>
      </c>
      <c r="F25">
        <v>1582426</v>
      </c>
      <c r="G25">
        <v>0</v>
      </c>
      <c r="H25">
        <v>11705856</v>
      </c>
      <c r="I25">
        <v>1215894</v>
      </c>
      <c r="J25">
        <v>0</v>
      </c>
    </row>
    <row r="26" spans="1:10">
      <c r="A26" t="s">
        <v>294</v>
      </c>
      <c r="B26">
        <v>17671097</v>
      </c>
      <c r="C26">
        <v>3670877</v>
      </c>
      <c r="D26">
        <v>0</v>
      </c>
      <c r="E26">
        <v>26379689</v>
      </c>
      <c r="F26">
        <v>4564475</v>
      </c>
      <c r="G26">
        <v>0</v>
      </c>
      <c r="H26">
        <v>34111478</v>
      </c>
      <c r="I26">
        <v>5150471</v>
      </c>
      <c r="J26">
        <v>0</v>
      </c>
    </row>
    <row r="27" spans="1:10">
      <c r="A27" t="s">
        <v>295</v>
      </c>
      <c r="B27">
        <v>12551639</v>
      </c>
      <c r="C27">
        <v>1330913</v>
      </c>
      <c r="D27">
        <v>0</v>
      </c>
      <c r="E27">
        <v>16704267</v>
      </c>
      <c r="F27">
        <v>1866659</v>
      </c>
      <c r="G27">
        <v>0</v>
      </c>
      <c r="H27">
        <v>16463414</v>
      </c>
      <c r="I27">
        <v>1684948</v>
      </c>
      <c r="J27">
        <v>0</v>
      </c>
    </row>
    <row r="28" spans="1:10">
      <c r="A28" t="s">
        <v>296</v>
      </c>
      <c r="B28">
        <v>4593579</v>
      </c>
      <c r="C28">
        <v>630018</v>
      </c>
      <c r="D28">
        <v>0</v>
      </c>
      <c r="E28">
        <v>7991734</v>
      </c>
      <c r="F28">
        <v>975804</v>
      </c>
      <c r="G28">
        <v>0</v>
      </c>
      <c r="H28">
        <v>11662615</v>
      </c>
      <c r="I28">
        <v>1271537</v>
      </c>
      <c r="J28">
        <v>0</v>
      </c>
    </row>
    <row r="29" spans="1:10">
      <c r="A29" t="s">
        <v>297</v>
      </c>
      <c r="B29">
        <v>5342815</v>
      </c>
      <c r="C29">
        <v>997250</v>
      </c>
      <c r="D29">
        <v>0</v>
      </c>
      <c r="E29">
        <v>8644170</v>
      </c>
      <c r="F29">
        <v>1643873</v>
      </c>
      <c r="G29">
        <v>0</v>
      </c>
      <c r="H29">
        <v>11646499</v>
      </c>
      <c r="I29">
        <v>2159165</v>
      </c>
      <c r="J29">
        <v>0</v>
      </c>
    </row>
    <row r="30" spans="1:10">
      <c r="A30" t="s">
        <v>298</v>
      </c>
      <c r="B30">
        <v>6097597</v>
      </c>
      <c r="C30">
        <v>734820</v>
      </c>
      <c r="D30">
        <v>0</v>
      </c>
      <c r="E30">
        <v>8731953</v>
      </c>
      <c r="F30">
        <v>1034846</v>
      </c>
      <c r="G30">
        <v>0</v>
      </c>
      <c r="H30">
        <v>9015095</v>
      </c>
      <c r="I30">
        <v>1034548</v>
      </c>
      <c r="J30">
        <v>0</v>
      </c>
    </row>
    <row r="31" spans="1:10">
      <c r="A31" t="s">
        <v>299</v>
      </c>
      <c r="B31">
        <v>4989592</v>
      </c>
      <c r="C31">
        <v>508238</v>
      </c>
      <c r="D31">
        <v>0</v>
      </c>
      <c r="E31">
        <v>6637522</v>
      </c>
      <c r="F31">
        <v>635858</v>
      </c>
      <c r="G31">
        <v>0</v>
      </c>
      <c r="H31">
        <v>6665712</v>
      </c>
      <c r="I31">
        <v>640772</v>
      </c>
      <c r="J31">
        <v>0</v>
      </c>
    </row>
    <row r="32" spans="1:10">
      <c r="A32" t="s">
        <v>300</v>
      </c>
      <c r="B32">
        <v>3803333</v>
      </c>
      <c r="C32">
        <v>134495</v>
      </c>
      <c r="D32">
        <v>0</v>
      </c>
      <c r="E32">
        <v>4953904</v>
      </c>
      <c r="F32">
        <v>294856</v>
      </c>
      <c r="G32">
        <v>0</v>
      </c>
      <c r="H32">
        <v>4231428</v>
      </c>
      <c r="I32">
        <v>218901</v>
      </c>
      <c r="J32">
        <v>0</v>
      </c>
    </row>
    <row r="33" spans="1:10">
      <c r="A33" t="s">
        <v>301</v>
      </c>
      <c r="B33">
        <v>2430158</v>
      </c>
      <c r="C33">
        <v>289984</v>
      </c>
      <c r="D33">
        <v>0</v>
      </c>
      <c r="E33">
        <v>3690186</v>
      </c>
      <c r="F33">
        <v>433077</v>
      </c>
      <c r="G33">
        <v>0</v>
      </c>
      <c r="H33">
        <v>4113998</v>
      </c>
      <c r="I33">
        <v>469354</v>
      </c>
      <c r="J33">
        <v>0</v>
      </c>
    </row>
    <row r="34" spans="1:10">
      <c r="A34" t="s">
        <v>302</v>
      </c>
      <c r="B34">
        <v>2930083</v>
      </c>
      <c r="C34">
        <v>396495</v>
      </c>
      <c r="D34">
        <v>0</v>
      </c>
      <c r="E34">
        <v>3441490</v>
      </c>
      <c r="F34">
        <v>447017</v>
      </c>
      <c r="G34">
        <v>0</v>
      </c>
      <c r="H34">
        <v>4087623</v>
      </c>
      <c r="I34">
        <v>544093</v>
      </c>
      <c r="J34">
        <v>0</v>
      </c>
    </row>
    <row r="35" spans="1:10">
      <c r="A35" t="s">
        <v>303</v>
      </c>
      <c r="B35">
        <v>872023</v>
      </c>
      <c r="C35">
        <v>100262</v>
      </c>
      <c r="D35">
        <v>0</v>
      </c>
      <c r="E35">
        <v>1901497</v>
      </c>
      <c r="F35">
        <v>229475</v>
      </c>
      <c r="G35">
        <v>0</v>
      </c>
      <c r="H35">
        <v>2626699</v>
      </c>
      <c r="I35">
        <v>306913</v>
      </c>
      <c r="J35">
        <v>0</v>
      </c>
    </row>
    <row r="36" spans="1:10">
      <c r="A36" t="s">
        <v>304</v>
      </c>
      <c r="B36">
        <v>2171505</v>
      </c>
      <c r="C36">
        <v>356359</v>
      </c>
      <c r="D36">
        <v>0</v>
      </c>
      <c r="E36">
        <v>3744040</v>
      </c>
      <c r="F36">
        <v>732295</v>
      </c>
      <c r="G36">
        <v>0</v>
      </c>
      <c r="H36">
        <v>2086422</v>
      </c>
      <c r="I36">
        <v>367190</v>
      </c>
      <c r="J36">
        <v>0</v>
      </c>
    </row>
    <row r="37" spans="1:10">
      <c r="A37" t="s">
        <v>305</v>
      </c>
      <c r="B37">
        <v>944228</v>
      </c>
      <c r="C37">
        <v>62514</v>
      </c>
      <c r="D37">
        <v>0</v>
      </c>
      <c r="E37">
        <v>1790354</v>
      </c>
      <c r="F37">
        <v>82593</v>
      </c>
      <c r="G37">
        <v>0</v>
      </c>
      <c r="H37">
        <v>1954766</v>
      </c>
      <c r="I37">
        <v>109042</v>
      </c>
      <c r="J37">
        <v>0</v>
      </c>
    </row>
    <row r="38" spans="1:10">
      <c r="A38" t="s">
        <v>306</v>
      </c>
      <c r="B38">
        <v>7274202</v>
      </c>
      <c r="C38">
        <v>886207</v>
      </c>
      <c r="D38">
        <v>0</v>
      </c>
      <c r="E38">
        <v>10161775</v>
      </c>
      <c r="F38">
        <v>1196031</v>
      </c>
      <c r="G38">
        <v>0</v>
      </c>
      <c r="H38">
        <v>12306893</v>
      </c>
      <c r="I38">
        <v>1356365</v>
      </c>
      <c r="J38">
        <v>0</v>
      </c>
    </row>
    <row r="40" spans="1:10">
      <c r="A40" t="s">
        <v>307</v>
      </c>
    </row>
    <row r="41" spans="1:10">
      <c r="A41" t="s">
        <v>273</v>
      </c>
      <c r="B41" t="s">
        <v>274</v>
      </c>
      <c r="C41" t="s">
        <v>275</v>
      </c>
      <c r="D41" t="s">
        <v>276</v>
      </c>
      <c r="E41" t="s">
        <v>277</v>
      </c>
      <c r="F41" t="s">
        <v>278</v>
      </c>
      <c r="G41" t="s">
        <v>279</v>
      </c>
      <c r="H41" t="s">
        <v>280</v>
      </c>
      <c r="I41" t="s">
        <v>281</v>
      </c>
      <c r="J41" t="s">
        <v>282</v>
      </c>
    </row>
    <row r="42" spans="1:10">
      <c r="A42" t="s">
        <v>142</v>
      </c>
      <c r="B42">
        <v>25499602</v>
      </c>
      <c r="C42">
        <v>5932590</v>
      </c>
      <c r="D42">
        <v>0</v>
      </c>
      <c r="E42">
        <v>39589609</v>
      </c>
      <c r="F42">
        <v>8917968</v>
      </c>
      <c r="G42">
        <v>0</v>
      </c>
      <c r="H42">
        <v>44275616</v>
      </c>
      <c r="I42">
        <v>8861116</v>
      </c>
      <c r="J42">
        <v>0</v>
      </c>
    </row>
    <row r="43" spans="1:10">
      <c r="A43" t="s">
        <v>283</v>
      </c>
      <c r="B43">
        <v>25340963</v>
      </c>
      <c r="C43">
        <v>5916172</v>
      </c>
      <c r="D43">
        <v>0</v>
      </c>
      <c r="E43">
        <v>39235450</v>
      </c>
      <c r="F43">
        <v>8886792</v>
      </c>
      <c r="G43">
        <v>0</v>
      </c>
      <c r="H43">
        <v>43668661</v>
      </c>
      <c r="I43">
        <v>8793881</v>
      </c>
      <c r="J43">
        <v>0</v>
      </c>
    </row>
    <row r="44" spans="1:10">
      <c r="A44" t="s">
        <v>284</v>
      </c>
      <c r="B44">
        <v>21993834</v>
      </c>
      <c r="C44">
        <v>4598154</v>
      </c>
      <c r="D44">
        <v>0</v>
      </c>
      <c r="E44">
        <v>32938924</v>
      </c>
      <c r="F44">
        <v>6758944</v>
      </c>
      <c r="G44">
        <v>0</v>
      </c>
      <c r="H44">
        <v>38857872</v>
      </c>
      <c r="I44">
        <v>7299005</v>
      </c>
      <c r="J44">
        <v>0</v>
      </c>
    </row>
    <row r="45" spans="1:10">
      <c r="A45" t="s">
        <v>285</v>
      </c>
      <c r="B45">
        <v>21993834</v>
      </c>
      <c r="C45">
        <v>4598154</v>
      </c>
      <c r="D45">
        <v>0</v>
      </c>
      <c r="E45">
        <v>32938896</v>
      </c>
      <c r="F45">
        <v>6758937</v>
      </c>
      <c r="G45">
        <v>0</v>
      </c>
      <c r="H45">
        <v>38857699</v>
      </c>
      <c r="I45">
        <v>7298970</v>
      </c>
      <c r="J45">
        <v>0</v>
      </c>
    </row>
    <row r="46" spans="1:10">
      <c r="A46" t="s">
        <v>286</v>
      </c>
      <c r="B46">
        <v>21993834</v>
      </c>
      <c r="C46">
        <v>4598154</v>
      </c>
      <c r="D46">
        <v>0</v>
      </c>
      <c r="E46">
        <v>32938896</v>
      </c>
      <c r="F46">
        <v>6758937</v>
      </c>
      <c r="G46">
        <v>0</v>
      </c>
      <c r="H46">
        <v>38857699</v>
      </c>
      <c r="I46">
        <v>7298970</v>
      </c>
      <c r="J46">
        <v>0</v>
      </c>
    </row>
    <row r="47" spans="1:10">
      <c r="A47" t="s">
        <v>287</v>
      </c>
      <c r="B47">
        <v>0</v>
      </c>
      <c r="C47">
        <v>0</v>
      </c>
      <c r="D47">
        <v>0</v>
      </c>
      <c r="E47">
        <v>28</v>
      </c>
      <c r="F47">
        <v>7</v>
      </c>
      <c r="G47">
        <v>0</v>
      </c>
      <c r="H47">
        <v>173</v>
      </c>
      <c r="I47">
        <v>35</v>
      </c>
      <c r="J47">
        <v>0</v>
      </c>
    </row>
    <row r="48" spans="1:10">
      <c r="A48" t="s">
        <v>289</v>
      </c>
      <c r="B48">
        <v>11863</v>
      </c>
      <c r="C48">
        <v>996</v>
      </c>
      <c r="D48">
        <v>0</v>
      </c>
      <c r="E48">
        <v>72343</v>
      </c>
      <c r="F48">
        <v>6044</v>
      </c>
      <c r="G48">
        <v>0</v>
      </c>
      <c r="H48">
        <v>36423</v>
      </c>
      <c r="I48">
        <v>3194</v>
      </c>
      <c r="J48">
        <v>0</v>
      </c>
    </row>
    <row r="49" spans="1:16">
      <c r="A49" t="s">
        <v>290</v>
      </c>
      <c r="B49">
        <v>0</v>
      </c>
      <c r="C49">
        <v>0</v>
      </c>
      <c r="D49">
        <v>0</v>
      </c>
      <c r="E49">
        <v>0</v>
      </c>
      <c r="F49">
        <v>0</v>
      </c>
      <c r="G49">
        <v>0</v>
      </c>
      <c r="H49">
        <v>180160</v>
      </c>
      <c r="I49">
        <v>29037</v>
      </c>
      <c r="J49">
        <v>0</v>
      </c>
    </row>
    <row r="50" spans="1:16">
      <c r="A50" t="s">
        <v>292</v>
      </c>
      <c r="B50">
        <v>146776</v>
      </c>
      <c r="C50">
        <v>15422</v>
      </c>
      <c r="D50">
        <v>0</v>
      </c>
      <c r="E50">
        <v>281816</v>
      </c>
      <c r="F50">
        <v>25132</v>
      </c>
      <c r="G50">
        <v>0</v>
      </c>
      <c r="H50">
        <v>390372</v>
      </c>
      <c r="I50">
        <v>35004</v>
      </c>
      <c r="J50">
        <v>0</v>
      </c>
    </row>
    <row r="51" spans="1:16">
      <c r="A51" t="s">
        <v>293</v>
      </c>
      <c r="B51">
        <v>3347129</v>
      </c>
      <c r="C51">
        <v>1318018</v>
      </c>
      <c r="D51">
        <v>0</v>
      </c>
      <c r="E51">
        <v>6296526</v>
      </c>
      <c r="F51">
        <v>2127848</v>
      </c>
      <c r="G51">
        <v>0</v>
      </c>
      <c r="H51">
        <v>4810789</v>
      </c>
      <c r="I51">
        <v>1494876</v>
      </c>
      <c r="J51">
        <v>0</v>
      </c>
    </row>
    <row r="52" spans="1:16">
      <c r="A52" t="s">
        <v>300</v>
      </c>
      <c r="B52">
        <v>20062409</v>
      </c>
      <c r="C52">
        <v>4135374</v>
      </c>
      <c r="D52">
        <v>0</v>
      </c>
      <c r="E52">
        <v>31259407</v>
      </c>
      <c r="F52">
        <v>6364997</v>
      </c>
      <c r="G52">
        <v>0</v>
      </c>
      <c r="H52">
        <v>36455340</v>
      </c>
      <c r="I52">
        <v>6780705</v>
      </c>
      <c r="J52">
        <v>0</v>
      </c>
    </row>
    <row r="53" spans="1:16">
      <c r="A53" t="s">
        <v>305</v>
      </c>
      <c r="B53">
        <v>3347129</v>
      </c>
      <c r="C53">
        <v>1318018</v>
      </c>
      <c r="D53">
        <v>0</v>
      </c>
      <c r="E53">
        <v>6296526</v>
      </c>
      <c r="F53">
        <v>2127848</v>
      </c>
      <c r="G53">
        <v>0</v>
      </c>
      <c r="H53">
        <v>4810789</v>
      </c>
      <c r="I53">
        <v>1494876</v>
      </c>
      <c r="J53">
        <v>0</v>
      </c>
    </row>
    <row r="54" spans="1:16">
      <c r="A54" t="s">
        <v>308</v>
      </c>
      <c r="B54">
        <v>1537851</v>
      </c>
      <c r="C54">
        <v>358702</v>
      </c>
      <c r="D54">
        <v>0</v>
      </c>
      <c r="E54">
        <v>1367588</v>
      </c>
      <c r="F54">
        <v>302545</v>
      </c>
      <c r="G54">
        <v>0</v>
      </c>
      <c r="H54">
        <v>2206596</v>
      </c>
      <c r="I54">
        <v>475770</v>
      </c>
      <c r="J54">
        <v>0</v>
      </c>
    </row>
    <row r="55" spans="1:16">
      <c r="A55" t="s">
        <v>306</v>
      </c>
      <c r="B55">
        <v>552213</v>
      </c>
      <c r="C55">
        <v>120496</v>
      </c>
      <c r="D55">
        <v>0</v>
      </c>
      <c r="E55">
        <v>666088</v>
      </c>
      <c r="F55">
        <v>122578</v>
      </c>
      <c r="G55">
        <v>0</v>
      </c>
      <c r="H55">
        <v>802891</v>
      </c>
      <c r="I55">
        <v>109765</v>
      </c>
      <c r="J55">
        <v>0</v>
      </c>
    </row>
    <row r="57" spans="1:16">
      <c r="A57" t="s">
        <v>309</v>
      </c>
    </row>
    <row r="58" spans="1:16">
      <c r="A58" t="s">
        <v>265</v>
      </c>
    </row>
    <row r="60" spans="1:16">
      <c r="A60" t="s">
        <v>310</v>
      </c>
      <c r="B60" t="s">
        <v>311</v>
      </c>
      <c r="C60" t="s">
        <v>312</v>
      </c>
      <c r="D60" t="s">
        <v>313</v>
      </c>
      <c r="E60" t="s">
        <v>314</v>
      </c>
      <c r="F60" t="s">
        <v>315</v>
      </c>
      <c r="G60" t="s">
        <v>316</v>
      </c>
      <c r="H60" t="s">
        <v>317</v>
      </c>
      <c r="I60" t="s">
        <v>318</v>
      </c>
      <c r="J60" t="s">
        <v>319</v>
      </c>
      <c r="K60" t="s">
        <v>320</v>
      </c>
      <c r="L60" t="s">
        <v>321</v>
      </c>
      <c r="M60" t="s">
        <v>322</v>
      </c>
      <c r="N60" t="s">
        <v>323</v>
      </c>
      <c r="O60" t="s">
        <v>324</v>
      </c>
      <c r="P60" t="s">
        <v>325</v>
      </c>
    </row>
    <row r="61" spans="1:16">
      <c r="A61" t="s">
        <v>326</v>
      </c>
      <c r="B61" t="s">
        <v>327</v>
      </c>
      <c r="C61" t="s">
        <v>142</v>
      </c>
      <c r="D61">
        <v>9202483</v>
      </c>
      <c r="E61">
        <v>8560077</v>
      </c>
      <c r="F61">
        <v>9127190</v>
      </c>
      <c r="G61">
        <v>18035437</v>
      </c>
      <c r="H61">
        <v>6780384</v>
      </c>
      <c r="I61">
        <v>8157605</v>
      </c>
      <c r="J61">
        <v>7946432</v>
      </c>
      <c r="K61">
        <v>9392953</v>
      </c>
      <c r="L61">
        <v>9630906</v>
      </c>
      <c r="M61">
        <v>10219786</v>
      </c>
      <c r="N61">
        <v>10563671</v>
      </c>
      <c r="O61">
        <v>12174964</v>
      </c>
      <c r="P61">
        <v>10383237</v>
      </c>
    </row>
    <row r="62" spans="1:16">
      <c r="A62" t="s">
        <v>326</v>
      </c>
      <c r="B62" t="s">
        <v>327</v>
      </c>
      <c r="C62" t="s">
        <v>294</v>
      </c>
      <c r="D62">
        <v>2471317</v>
      </c>
      <c r="E62">
        <v>1895918</v>
      </c>
      <c r="F62">
        <v>1690959</v>
      </c>
      <c r="G62">
        <v>5012414</v>
      </c>
      <c r="H62">
        <v>1075137</v>
      </c>
      <c r="I62">
        <v>1897123</v>
      </c>
      <c r="J62">
        <v>1939201</v>
      </c>
      <c r="K62">
        <v>2546790</v>
      </c>
      <c r="L62">
        <v>3178256</v>
      </c>
      <c r="M62">
        <v>3629671</v>
      </c>
      <c r="N62">
        <v>3953386</v>
      </c>
      <c r="O62">
        <v>4425147</v>
      </c>
      <c r="P62">
        <v>2867476</v>
      </c>
    </row>
    <row r="63" spans="1:16">
      <c r="A63" t="s">
        <v>326</v>
      </c>
      <c r="B63" t="s">
        <v>327</v>
      </c>
      <c r="C63" t="s">
        <v>295</v>
      </c>
      <c r="D63">
        <v>1622140</v>
      </c>
      <c r="E63">
        <v>1442078</v>
      </c>
      <c r="F63">
        <v>1497348</v>
      </c>
      <c r="G63">
        <v>1690507</v>
      </c>
      <c r="H63">
        <v>1347406</v>
      </c>
      <c r="I63">
        <v>1358592</v>
      </c>
      <c r="J63">
        <v>922998</v>
      </c>
      <c r="K63">
        <v>816094</v>
      </c>
      <c r="L63">
        <v>1139633</v>
      </c>
      <c r="M63">
        <v>1414298</v>
      </c>
      <c r="N63">
        <v>1505862</v>
      </c>
      <c r="O63">
        <v>1740398</v>
      </c>
      <c r="P63">
        <v>1588200</v>
      </c>
    </row>
    <row r="64" spans="1:16">
      <c r="A64" t="s">
        <v>326</v>
      </c>
      <c r="B64" t="s">
        <v>327</v>
      </c>
      <c r="C64" t="s">
        <v>296</v>
      </c>
      <c r="D64">
        <v>838980</v>
      </c>
      <c r="E64">
        <v>740551</v>
      </c>
      <c r="F64">
        <v>675614</v>
      </c>
      <c r="G64">
        <v>1311550</v>
      </c>
      <c r="H64">
        <v>675409</v>
      </c>
      <c r="I64">
        <v>751867</v>
      </c>
      <c r="J64">
        <v>736252</v>
      </c>
      <c r="K64">
        <v>1004791</v>
      </c>
      <c r="L64">
        <v>1001289</v>
      </c>
      <c r="M64">
        <v>1155754</v>
      </c>
      <c r="N64">
        <v>1177166</v>
      </c>
      <c r="O64">
        <v>1315154</v>
      </c>
      <c r="P64">
        <v>1117218</v>
      </c>
    </row>
    <row r="65" spans="1:16">
      <c r="A65" t="s">
        <v>326</v>
      </c>
      <c r="B65" t="s">
        <v>327</v>
      </c>
      <c r="C65" t="s">
        <v>298</v>
      </c>
      <c r="D65">
        <v>835392</v>
      </c>
      <c r="E65">
        <v>698100</v>
      </c>
      <c r="F65">
        <v>737321</v>
      </c>
      <c r="G65">
        <v>1265976</v>
      </c>
      <c r="H65">
        <v>472365</v>
      </c>
      <c r="I65">
        <v>437788</v>
      </c>
      <c r="J65">
        <v>299785</v>
      </c>
      <c r="K65">
        <v>727951</v>
      </c>
      <c r="L65">
        <v>905081</v>
      </c>
      <c r="M65">
        <v>739194</v>
      </c>
      <c r="N65">
        <v>762722</v>
      </c>
      <c r="O65">
        <v>975822</v>
      </c>
      <c r="P65">
        <v>992990</v>
      </c>
    </row>
    <row r="66" spans="1:16">
      <c r="A66" t="s">
        <v>326</v>
      </c>
      <c r="B66" t="s">
        <v>327</v>
      </c>
      <c r="C66" t="s">
        <v>297</v>
      </c>
      <c r="D66">
        <v>742858</v>
      </c>
      <c r="E66">
        <v>825118</v>
      </c>
      <c r="F66">
        <v>1042196</v>
      </c>
      <c r="G66">
        <v>1382055</v>
      </c>
      <c r="H66">
        <v>603582</v>
      </c>
      <c r="I66">
        <v>873153</v>
      </c>
      <c r="J66">
        <v>1195539</v>
      </c>
      <c r="K66">
        <v>1183927</v>
      </c>
      <c r="L66">
        <v>779382</v>
      </c>
      <c r="M66">
        <v>877385</v>
      </c>
      <c r="N66">
        <v>1028384</v>
      </c>
      <c r="O66">
        <v>1041922</v>
      </c>
      <c r="P66">
        <v>813856</v>
      </c>
    </row>
    <row r="67" spans="1:16">
      <c r="A67" t="s">
        <v>326</v>
      </c>
      <c r="B67" t="s">
        <v>327</v>
      </c>
      <c r="C67" t="s">
        <v>300</v>
      </c>
      <c r="D67">
        <v>449318</v>
      </c>
      <c r="E67">
        <v>529896</v>
      </c>
      <c r="F67">
        <v>624149</v>
      </c>
      <c r="G67">
        <v>293551</v>
      </c>
      <c r="H67">
        <v>200971</v>
      </c>
      <c r="I67">
        <v>322042</v>
      </c>
      <c r="J67">
        <v>505216</v>
      </c>
      <c r="K67">
        <v>622036</v>
      </c>
      <c r="L67">
        <v>241351</v>
      </c>
      <c r="M67">
        <v>190319</v>
      </c>
      <c r="N67">
        <v>64615</v>
      </c>
      <c r="O67">
        <v>143465</v>
      </c>
      <c r="P67">
        <v>493817</v>
      </c>
    </row>
    <row r="68" spans="1:16">
      <c r="A68" t="s">
        <v>326</v>
      </c>
      <c r="B68" t="s">
        <v>327</v>
      </c>
      <c r="C68" t="s">
        <v>299</v>
      </c>
      <c r="D68">
        <v>306573</v>
      </c>
      <c r="E68">
        <v>447158</v>
      </c>
      <c r="F68">
        <v>604618</v>
      </c>
      <c r="G68">
        <v>2220745</v>
      </c>
      <c r="H68">
        <v>469081</v>
      </c>
      <c r="I68">
        <v>468018</v>
      </c>
      <c r="J68">
        <v>452311</v>
      </c>
      <c r="K68">
        <v>409025</v>
      </c>
      <c r="L68">
        <v>370116</v>
      </c>
      <c r="M68">
        <v>290803</v>
      </c>
      <c r="N68">
        <v>196604</v>
      </c>
      <c r="O68">
        <v>317310</v>
      </c>
      <c r="P68">
        <v>419923</v>
      </c>
    </row>
    <row r="69" spans="1:16">
      <c r="A69" t="s">
        <v>326</v>
      </c>
      <c r="B69" t="s">
        <v>327</v>
      </c>
      <c r="C69" t="s">
        <v>301</v>
      </c>
      <c r="D69">
        <v>308176</v>
      </c>
      <c r="E69">
        <v>279236</v>
      </c>
      <c r="F69">
        <v>323943</v>
      </c>
      <c r="G69">
        <v>899536</v>
      </c>
      <c r="H69">
        <v>277178</v>
      </c>
      <c r="I69">
        <v>310263</v>
      </c>
      <c r="J69">
        <v>326476</v>
      </c>
      <c r="K69">
        <v>311146</v>
      </c>
      <c r="L69">
        <v>298480</v>
      </c>
      <c r="M69">
        <v>278987</v>
      </c>
      <c r="N69">
        <v>237352</v>
      </c>
      <c r="O69">
        <v>274662</v>
      </c>
      <c r="P69">
        <v>296739</v>
      </c>
    </row>
    <row r="70" spans="1:16">
      <c r="A70" t="s">
        <v>326</v>
      </c>
      <c r="B70" t="s">
        <v>327</v>
      </c>
      <c r="C70" t="s">
        <v>302</v>
      </c>
      <c r="D70">
        <v>219602</v>
      </c>
      <c r="E70">
        <v>225807</v>
      </c>
      <c r="F70">
        <v>283717</v>
      </c>
      <c r="G70">
        <v>1293359</v>
      </c>
      <c r="H70">
        <v>418087</v>
      </c>
      <c r="I70">
        <v>261874</v>
      </c>
      <c r="J70">
        <v>199211</v>
      </c>
      <c r="K70">
        <v>179625</v>
      </c>
      <c r="L70">
        <v>239196</v>
      </c>
      <c r="M70">
        <v>243271</v>
      </c>
      <c r="N70">
        <v>217794</v>
      </c>
      <c r="O70">
        <v>274820</v>
      </c>
      <c r="P70">
        <v>250862</v>
      </c>
    </row>
    <row r="71" spans="1:16">
      <c r="A71" t="s">
        <v>326</v>
      </c>
      <c r="B71" t="s">
        <v>327</v>
      </c>
      <c r="C71" t="s">
        <v>304</v>
      </c>
      <c r="D71">
        <v>310372</v>
      </c>
      <c r="E71">
        <v>322122</v>
      </c>
      <c r="F71">
        <v>227840</v>
      </c>
      <c r="G71">
        <v>313830</v>
      </c>
      <c r="H71">
        <v>268863</v>
      </c>
      <c r="I71">
        <v>200260</v>
      </c>
      <c r="J71">
        <v>0</v>
      </c>
      <c r="K71">
        <v>0</v>
      </c>
      <c r="L71">
        <v>28712</v>
      </c>
      <c r="M71">
        <v>101996</v>
      </c>
      <c r="N71">
        <v>210322</v>
      </c>
      <c r="O71">
        <v>204780</v>
      </c>
      <c r="P71">
        <v>207697</v>
      </c>
    </row>
    <row r="72" spans="1:16">
      <c r="A72" t="s">
        <v>326</v>
      </c>
      <c r="B72" t="s">
        <v>327</v>
      </c>
      <c r="C72" t="s">
        <v>303</v>
      </c>
      <c r="D72">
        <v>148396</v>
      </c>
      <c r="E72">
        <v>174941</v>
      </c>
      <c r="F72">
        <v>182666</v>
      </c>
      <c r="G72">
        <v>467068</v>
      </c>
      <c r="H72">
        <v>131270</v>
      </c>
      <c r="I72">
        <v>160734</v>
      </c>
      <c r="J72">
        <v>160671</v>
      </c>
      <c r="K72">
        <v>201713</v>
      </c>
      <c r="L72">
        <v>224426</v>
      </c>
      <c r="M72">
        <v>222332</v>
      </c>
      <c r="N72">
        <v>240670</v>
      </c>
      <c r="O72">
        <v>255166</v>
      </c>
      <c r="P72">
        <v>205042</v>
      </c>
    </row>
    <row r="73" spans="1:16">
      <c r="A73" t="s">
        <v>326</v>
      </c>
      <c r="B73" t="s">
        <v>327</v>
      </c>
      <c r="C73" t="s">
        <v>328</v>
      </c>
      <c r="D73">
        <v>42122</v>
      </c>
      <c r="E73">
        <v>54270</v>
      </c>
      <c r="F73">
        <v>100939</v>
      </c>
      <c r="G73">
        <v>174004</v>
      </c>
      <c r="H73">
        <v>85042</v>
      </c>
      <c r="I73">
        <v>101380</v>
      </c>
      <c r="J73">
        <v>84197</v>
      </c>
      <c r="K73">
        <v>125396</v>
      </c>
      <c r="L73">
        <v>123401</v>
      </c>
      <c r="M73">
        <v>84959</v>
      </c>
      <c r="N73">
        <v>96032</v>
      </c>
      <c r="O73">
        <v>114650</v>
      </c>
      <c r="P73">
        <v>139068</v>
      </c>
    </row>
    <row r="74" spans="1:16">
      <c r="A74" t="s">
        <v>326</v>
      </c>
      <c r="B74" t="s">
        <v>327</v>
      </c>
      <c r="C74" t="s">
        <v>305</v>
      </c>
      <c r="D74">
        <v>103913</v>
      </c>
      <c r="E74">
        <v>53271</v>
      </c>
      <c r="F74">
        <v>175836</v>
      </c>
      <c r="G74">
        <v>142471</v>
      </c>
      <c r="H74">
        <v>47475</v>
      </c>
      <c r="I74">
        <v>136195</v>
      </c>
      <c r="J74">
        <v>220390</v>
      </c>
      <c r="K74">
        <v>463768</v>
      </c>
      <c r="L74">
        <v>203970</v>
      </c>
      <c r="M74">
        <v>147728</v>
      </c>
      <c r="N74">
        <v>100898</v>
      </c>
      <c r="O74">
        <v>143873</v>
      </c>
      <c r="P74">
        <v>118891</v>
      </c>
    </row>
    <row r="75" spans="1:16">
      <c r="A75" t="s">
        <v>326</v>
      </c>
      <c r="B75" t="s">
        <v>327</v>
      </c>
      <c r="C75" t="s">
        <v>329</v>
      </c>
      <c r="D75">
        <v>86544</v>
      </c>
      <c r="E75">
        <v>169548</v>
      </c>
      <c r="F75">
        <v>169309</v>
      </c>
      <c r="G75">
        <v>250277</v>
      </c>
      <c r="H75">
        <v>111173</v>
      </c>
      <c r="I75">
        <v>116174</v>
      </c>
      <c r="J75">
        <v>164956</v>
      </c>
      <c r="K75">
        <v>122739</v>
      </c>
      <c r="L75">
        <v>97019</v>
      </c>
      <c r="M75">
        <v>75094</v>
      </c>
      <c r="N75">
        <v>58724</v>
      </c>
      <c r="O75">
        <v>80325</v>
      </c>
      <c r="P75">
        <v>109135</v>
      </c>
    </row>
    <row r="76" spans="1:16">
      <c r="A76" t="s">
        <v>326</v>
      </c>
      <c r="B76" t="s">
        <v>327</v>
      </c>
      <c r="C76" t="s">
        <v>330</v>
      </c>
      <c r="D76">
        <v>84169</v>
      </c>
      <c r="E76">
        <v>77763</v>
      </c>
      <c r="F76">
        <v>80182</v>
      </c>
      <c r="G76">
        <v>148507</v>
      </c>
      <c r="H76">
        <v>49422</v>
      </c>
      <c r="I76">
        <v>75539</v>
      </c>
      <c r="J76">
        <v>84614</v>
      </c>
      <c r="K76">
        <v>70551</v>
      </c>
      <c r="L76">
        <v>71111</v>
      </c>
      <c r="M76">
        <v>88703</v>
      </c>
      <c r="N76">
        <v>72462</v>
      </c>
      <c r="O76">
        <v>94045</v>
      </c>
      <c r="P76">
        <v>100457</v>
      </c>
    </row>
    <row r="77" spans="1:16">
      <c r="A77" t="s">
        <v>326</v>
      </c>
      <c r="B77" t="s">
        <v>327</v>
      </c>
      <c r="C77" t="s">
        <v>331</v>
      </c>
      <c r="D77">
        <v>56411</v>
      </c>
      <c r="E77">
        <v>46816</v>
      </c>
      <c r="F77">
        <v>63850</v>
      </c>
      <c r="G77">
        <v>100525</v>
      </c>
      <c r="H77">
        <v>59828</v>
      </c>
      <c r="I77">
        <v>64079</v>
      </c>
      <c r="J77">
        <v>68062</v>
      </c>
      <c r="K77">
        <v>80091</v>
      </c>
      <c r="L77">
        <v>97987</v>
      </c>
      <c r="M77">
        <v>106561</v>
      </c>
      <c r="N77">
        <v>86831</v>
      </c>
      <c r="O77">
        <v>107854</v>
      </c>
      <c r="P77">
        <v>92098</v>
      </c>
    </row>
    <row r="78" spans="1:16">
      <c r="A78" t="s">
        <v>326</v>
      </c>
      <c r="B78" t="s">
        <v>327</v>
      </c>
      <c r="C78" t="s">
        <v>332</v>
      </c>
      <c r="D78">
        <v>46038</v>
      </c>
      <c r="E78">
        <v>46172</v>
      </c>
      <c r="F78">
        <v>60947</v>
      </c>
      <c r="G78">
        <v>75461</v>
      </c>
      <c r="H78">
        <v>56089</v>
      </c>
      <c r="I78">
        <v>51070</v>
      </c>
      <c r="J78">
        <v>63173</v>
      </c>
      <c r="K78">
        <v>54265</v>
      </c>
      <c r="L78">
        <v>33947</v>
      </c>
      <c r="M78">
        <v>47447</v>
      </c>
      <c r="N78">
        <v>60500</v>
      </c>
      <c r="O78">
        <v>74932</v>
      </c>
      <c r="P78">
        <v>65511</v>
      </c>
    </row>
    <row r="79" spans="1:16">
      <c r="A79" t="s">
        <v>326</v>
      </c>
      <c r="B79" t="s">
        <v>327</v>
      </c>
      <c r="C79" t="s">
        <v>333</v>
      </c>
      <c r="D79">
        <v>40966</v>
      </c>
      <c r="E79">
        <v>35958</v>
      </c>
      <c r="F79">
        <v>47676</v>
      </c>
      <c r="G79">
        <v>56422</v>
      </c>
      <c r="H79">
        <v>42988</v>
      </c>
      <c r="I79">
        <v>38650</v>
      </c>
      <c r="J79">
        <v>34043</v>
      </c>
      <c r="K79">
        <v>44701</v>
      </c>
      <c r="L79">
        <v>49733</v>
      </c>
      <c r="M79">
        <v>34724</v>
      </c>
      <c r="N79">
        <v>30057</v>
      </c>
      <c r="O79">
        <v>57864</v>
      </c>
      <c r="P79">
        <v>65353</v>
      </c>
    </row>
    <row r="80" spans="1:16">
      <c r="A80" t="s">
        <v>326</v>
      </c>
      <c r="B80" t="s">
        <v>327</v>
      </c>
      <c r="C80" t="s">
        <v>334</v>
      </c>
      <c r="D80">
        <v>50907</v>
      </c>
      <c r="E80">
        <v>55535</v>
      </c>
      <c r="F80">
        <v>64830</v>
      </c>
      <c r="G80">
        <v>221087</v>
      </c>
      <c r="H80">
        <v>68124</v>
      </c>
      <c r="I80">
        <v>45421</v>
      </c>
      <c r="J80">
        <v>42630</v>
      </c>
      <c r="K80">
        <v>28023</v>
      </c>
      <c r="L80">
        <v>29567</v>
      </c>
      <c r="M80">
        <v>28494</v>
      </c>
      <c r="N80">
        <v>36278</v>
      </c>
      <c r="O80">
        <v>36082</v>
      </c>
      <c r="P80">
        <v>53273</v>
      </c>
    </row>
    <row r="81" spans="1:16">
      <c r="A81" t="s">
        <v>326</v>
      </c>
      <c r="B81" t="s">
        <v>327</v>
      </c>
      <c r="C81" t="s">
        <v>335</v>
      </c>
      <c r="D81">
        <v>30726</v>
      </c>
      <c r="E81">
        <v>28381</v>
      </c>
      <c r="F81">
        <v>32902</v>
      </c>
      <c r="G81">
        <v>51000</v>
      </c>
      <c r="H81">
        <v>33346</v>
      </c>
      <c r="I81">
        <v>37964</v>
      </c>
      <c r="J81">
        <v>32708</v>
      </c>
      <c r="K81">
        <v>35584</v>
      </c>
      <c r="L81">
        <v>55623</v>
      </c>
      <c r="M81">
        <v>44740</v>
      </c>
      <c r="N81">
        <v>57434</v>
      </c>
      <c r="O81">
        <v>74901</v>
      </c>
      <c r="P81">
        <v>52160</v>
      </c>
    </row>
    <row r="82" spans="1:16">
      <c r="A82" t="s">
        <v>326</v>
      </c>
      <c r="B82" t="s">
        <v>327</v>
      </c>
      <c r="C82" t="s">
        <v>336</v>
      </c>
      <c r="D82">
        <v>42678</v>
      </c>
      <c r="E82">
        <v>35482</v>
      </c>
      <c r="F82">
        <v>49551</v>
      </c>
      <c r="G82">
        <v>127344</v>
      </c>
      <c r="H82">
        <v>56146</v>
      </c>
      <c r="I82">
        <v>69389</v>
      </c>
      <c r="J82">
        <v>73496</v>
      </c>
      <c r="K82">
        <v>52398</v>
      </c>
      <c r="L82">
        <v>52552</v>
      </c>
      <c r="M82">
        <v>47295</v>
      </c>
      <c r="N82">
        <v>37545</v>
      </c>
      <c r="O82">
        <v>49220</v>
      </c>
      <c r="P82">
        <v>51036</v>
      </c>
    </row>
    <row r="83" spans="1:16">
      <c r="A83" t="s">
        <v>326</v>
      </c>
      <c r="B83" t="s">
        <v>327</v>
      </c>
      <c r="C83" t="s">
        <v>337</v>
      </c>
      <c r="D83">
        <v>21804</v>
      </c>
      <c r="E83">
        <v>18957</v>
      </c>
      <c r="F83">
        <v>17696</v>
      </c>
      <c r="G83">
        <v>19033</v>
      </c>
      <c r="H83">
        <v>14075</v>
      </c>
      <c r="I83">
        <v>19825</v>
      </c>
      <c r="J83">
        <v>20326</v>
      </c>
      <c r="K83">
        <v>17815</v>
      </c>
      <c r="L83">
        <v>34012</v>
      </c>
      <c r="M83">
        <v>30219</v>
      </c>
      <c r="N83">
        <v>22465</v>
      </c>
      <c r="O83">
        <v>38003</v>
      </c>
      <c r="P83">
        <v>39770</v>
      </c>
    </row>
    <row r="84" spans="1:16">
      <c r="A84" t="s">
        <v>326</v>
      </c>
      <c r="B84" t="s">
        <v>327</v>
      </c>
      <c r="C84" t="s">
        <v>308</v>
      </c>
      <c r="D84">
        <v>68002</v>
      </c>
      <c r="E84">
        <v>56617</v>
      </c>
      <c r="F84">
        <v>61244</v>
      </c>
      <c r="G84">
        <v>56907</v>
      </c>
      <c r="H84">
        <v>15395</v>
      </c>
      <c r="I84">
        <v>106200</v>
      </c>
      <c r="J84">
        <v>118520</v>
      </c>
      <c r="K84">
        <v>91896</v>
      </c>
      <c r="L84">
        <v>119442</v>
      </c>
      <c r="M84">
        <v>47727</v>
      </c>
      <c r="N84">
        <v>60060</v>
      </c>
      <c r="O84">
        <v>46216</v>
      </c>
      <c r="P84">
        <v>35723</v>
      </c>
    </row>
    <row r="85" spans="1:16">
      <c r="A85" t="s">
        <v>326</v>
      </c>
      <c r="B85" t="s">
        <v>327</v>
      </c>
      <c r="C85" t="s">
        <v>338</v>
      </c>
      <c r="D85">
        <v>30716</v>
      </c>
      <c r="E85">
        <v>32960</v>
      </c>
      <c r="F85">
        <v>17031</v>
      </c>
      <c r="G85">
        <v>10408</v>
      </c>
      <c r="H85">
        <v>9841</v>
      </c>
      <c r="I85">
        <v>10975</v>
      </c>
      <c r="J85">
        <v>10886</v>
      </c>
      <c r="K85">
        <v>21493</v>
      </c>
      <c r="L85">
        <v>21120</v>
      </c>
      <c r="M85">
        <v>27095</v>
      </c>
      <c r="N85">
        <v>24453</v>
      </c>
      <c r="O85">
        <v>31683</v>
      </c>
      <c r="P85">
        <v>23777</v>
      </c>
    </row>
    <row r="86" spans="1:16">
      <c r="A86" t="s">
        <v>326</v>
      </c>
      <c r="B86" t="s">
        <v>327</v>
      </c>
      <c r="C86" t="s">
        <v>339</v>
      </c>
      <c r="D86">
        <v>14051</v>
      </c>
      <c r="E86">
        <v>15140</v>
      </c>
      <c r="F86">
        <v>16805</v>
      </c>
      <c r="G86">
        <v>21290</v>
      </c>
      <c r="H86">
        <v>13984</v>
      </c>
      <c r="I86">
        <v>16208</v>
      </c>
      <c r="J86">
        <v>16724</v>
      </c>
      <c r="K86">
        <v>11806</v>
      </c>
      <c r="L86">
        <v>14390</v>
      </c>
      <c r="M86">
        <v>16881</v>
      </c>
      <c r="N86">
        <v>18982</v>
      </c>
      <c r="O86">
        <v>11429</v>
      </c>
      <c r="P86">
        <v>17175</v>
      </c>
    </row>
    <row r="87" spans="1:16">
      <c r="A87" t="s">
        <v>326</v>
      </c>
      <c r="B87" t="s">
        <v>327</v>
      </c>
      <c r="C87" t="s">
        <v>340</v>
      </c>
      <c r="D87">
        <v>22665</v>
      </c>
      <c r="E87">
        <v>10279</v>
      </c>
      <c r="F87">
        <v>5662</v>
      </c>
      <c r="G87">
        <v>16407</v>
      </c>
      <c r="H87">
        <v>0</v>
      </c>
      <c r="I87">
        <v>15827</v>
      </c>
      <c r="J87">
        <v>14039</v>
      </c>
      <c r="K87">
        <v>1650</v>
      </c>
      <c r="L87">
        <v>15283</v>
      </c>
      <c r="M87">
        <v>24744</v>
      </c>
      <c r="N87">
        <v>14996</v>
      </c>
      <c r="O87">
        <v>19581</v>
      </c>
      <c r="P87">
        <v>16441</v>
      </c>
    </row>
    <row r="88" spans="1:16">
      <c r="A88" t="s">
        <v>326</v>
      </c>
      <c r="B88" t="s">
        <v>327</v>
      </c>
      <c r="C88" t="s">
        <v>341</v>
      </c>
      <c r="D88">
        <v>25284</v>
      </c>
      <c r="E88">
        <v>24426</v>
      </c>
      <c r="F88">
        <v>17763</v>
      </c>
      <c r="G88">
        <v>11351</v>
      </c>
      <c r="H88">
        <v>4120</v>
      </c>
      <c r="I88">
        <v>18344</v>
      </c>
      <c r="J88">
        <v>0</v>
      </c>
      <c r="K88">
        <v>27734</v>
      </c>
      <c r="L88">
        <v>34228</v>
      </c>
      <c r="M88">
        <v>47701</v>
      </c>
      <c r="N88">
        <v>31650</v>
      </c>
      <c r="O88">
        <v>51165</v>
      </c>
      <c r="P88">
        <v>15778</v>
      </c>
    </row>
    <row r="89" spans="1:16">
      <c r="A89" t="s">
        <v>326</v>
      </c>
      <c r="B89" t="s">
        <v>327</v>
      </c>
      <c r="C89" t="s">
        <v>342</v>
      </c>
      <c r="D89">
        <v>7801</v>
      </c>
      <c r="E89">
        <v>9053</v>
      </c>
      <c r="F89">
        <v>8175</v>
      </c>
      <c r="G89">
        <v>12120</v>
      </c>
      <c r="H89">
        <v>5712</v>
      </c>
      <c r="I89">
        <v>8324</v>
      </c>
      <c r="J89">
        <v>6993</v>
      </c>
      <c r="K89">
        <v>8891</v>
      </c>
      <c r="L89">
        <v>12773</v>
      </c>
      <c r="M89">
        <v>13267</v>
      </c>
      <c r="N89">
        <v>17208</v>
      </c>
      <c r="O89">
        <v>19231</v>
      </c>
      <c r="P89">
        <v>15751</v>
      </c>
    </row>
    <row r="90" spans="1:16">
      <c r="A90" t="s">
        <v>326</v>
      </c>
      <c r="B90" t="s">
        <v>327</v>
      </c>
      <c r="C90" t="s">
        <v>343</v>
      </c>
      <c r="D90">
        <v>11027</v>
      </c>
      <c r="E90">
        <v>12265</v>
      </c>
      <c r="F90">
        <v>15470</v>
      </c>
      <c r="G90">
        <v>20780</v>
      </c>
      <c r="H90">
        <v>18083</v>
      </c>
      <c r="I90">
        <v>13282</v>
      </c>
      <c r="J90">
        <v>11293</v>
      </c>
      <c r="K90">
        <v>14253</v>
      </c>
      <c r="L90">
        <v>18496</v>
      </c>
      <c r="M90">
        <v>17361</v>
      </c>
      <c r="N90">
        <v>18603</v>
      </c>
      <c r="O90">
        <v>24833</v>
      </c>
      <c r="P90">
        <v>13844</v>
      </c>
    </row>
    <row r="91" spans="1:16">
      <c r="A91" t="s">
        <v>326</v>
      </c>
      <c r="B91" t="s">
        <v>327</v>
      </c>
      <c r="C91" t="s">
        <v>344</v>
      </c>
      <c r="D91">
        <v>70526</v>
      </c>
      <c r="E91">
        <v>45093</v>
      </c>
      <c r="F91">
        <v>47399</v>
      </c>
      <c r="G91">
        <v>40120</v>
      </c>
      <c r="H91">
        <v>39061</v>
      </c>
      <c r="I91">
        <v>44169</v>
      </c>
      <c r="J91">
        <v>19920</v>
      </c>
      <c r="K91">
        <v>12063</v>
      </c>
      <c r="L91">
        <v>14941</v>
      </c>
      <c r="M91">
        <v>18998</v>
      </c>
      <c r="N91">
        <v>14132</v>
      </c>
      <c r="O91">
        <v>16742</v>
      </c>
      <c r="P91">
        <v>13465</v>
      </c>
    </row>
    <row r="92" spans="1:16">
      <c r="A92" t="s">
        <v>326</v>
      </c>
      <c r="B92" t="s">
        <v>327</v>
      </c>
      <c r="C92" t="s">
        <v>345</v>
      </c>
      <c r="D92">
        <v>16066</v>
      </c>
      <c r="E92">
        <v>12383</v>
      </c>
      <c r="F92">
        <v>15461</v>
      </c>
      <c r="G92">
        <v>7360</v>
      </c>
      <c r="H92">
        <v>8615</v>
      </c>
      <c r="I92">
        <v>7723</v>
      </c>
      <c r="J92">
        <v>7231</v>
      </c>
      <c r="K92">
        <v>10347</v>
      </c>
      <c r="L92">
        <v>15516</v>
      </c>
      <c r="M92">
        <v>16104</v>
      </c>
      <c r="N92">
        <v>10108</v>
      </c>
      <c r="O92">
        <v>17930</v>
      </c>
      <c r="P92">
        <v>12302</v>
      </c>
    </row>
    <row r="93" spans="1:16">
      <c r="A93" t="s">
        <v>326</v>
      </c>
      <c r="B93" t="s">
        <v>327</v>
      </c>
      <c r="C93" t="s">
        <v>346</v>
      </c>
      <c r="D93">
        <v>15661</v>
      </c>
      <c r="E93">
        <v>2669</v>
      </c>
      <c r="F93">
        <v>6985</v>
      </c>
      <c r="G93">
        <v>6480</v>
      </c>
      <c r="H93">
        <v>3540</v>
      </c>
      <c r="I93">
        <v>13820</v>
      </c>
      <c r="J93">
        <v>3009</v>
      </c>
      <c r="K93">
        <v>6620</v>
      </c>
      <c r="L93">
        <v>11087</v>
      </c>
      <c r="M93">
        <v>14470</v>
      </c>
      <c r="N93">
        <v>19253</v>
      </c>
      <c r="O93">
        <v>27444</v>
      </c>
      <c r="P93">
        <v>11217</v>
      </c>
    </row>
    <row r="94" spans="1:16">
      <c r="A94" t="s">
        <v>326</v>
      </c>
      <c r="B94" t="s">
        <v>327</v>
      </c>
      <c r="C94" t="s">
        <v>347</v>
      </c>
      <c r="D94">
        <v>7792</v>
      </c>
      <c r="E94">
        <v>8298</v>
      </c>
      <c r="F94">
        <v>10096</v>
      </c>
      <c r="G94">
        <v>13133</v>
      </c>
      <c r="H94">
        <v>6343</v>
      </c>
      <c r="I94">
        <v>8079</v>
      </c>
      <c r="J94">
        <v>8100</v>
      </c>
      <c r="K94">
        <v>7201</v>
      </c>
      <c r="L94">
        <v>8456</v>
      </c>
      <c r="M94">
        <v>8164</v>
      </c>
      <c r="N94">
        <v>7237</v>
      </c>
      <c r="O94">
        <v>7442</v>
      </c>
      <c r="P94">
        <v>9681</v>
      </c>
    </row>
    <row r="95" spans="1:16">
      <c r="A95" t="s">
        <v>326</v>
      </c>
      <c r="B95" t="s">
        <v>327</v>
      </c>
      <c r="C95" t="s">
        <v>348</v>
      </c>
      <c r="D95">
        <v>2358</v>
      </c>
      <c r="E95">
        <v>2076</v>
      </c>
      <c r="F95">
        <v>2435</v>
      </c>
      <c r="G95">
        <v>15100</v>
      </c>
      <c r="H95">
        <v>1558</v>
      </c>
      <c r="I95">
        <v>5812</v>
      </c>
      <c r="J95">
        <v>6109</v>
      </c>
      <c r="K95">
        <v>4571</v>
      </c>
      <c r="L95">
        <v>10282</v>
      </c>
      <c r="M95">
        <v>9951</v>
      </c>
      <c r="N95">
        <v>11690</v>
      </c>
      <c r="O95">
        <v>12390</v>
      </c>
      <c r="P95">
        <v>8076</v>
      </c>
    </row>
    <row r="96" spans="1:16">
      <c r="A96" t="s">
        <v>326</v>
      </c>
      <c r="B96" t="s">
        <v>327</v>
      </c>
      <c r="C96" t="s">
        <v>349</v>
      </c>
      <c r="D96">
        <v>5548</v>
      </c>
      <c r="E96">
        <v>4375</v>
      </c>
      <c r="F96">
        <v>3856</v>
      </c>
      <c r="G96">
        <v>2179</v>
      </c>
      <c r="H96">
        <v>3448</v>
      </c>
      <c r="I96">
        <v>4509</v>
      </c>
      <c r="J96">
        <v>3467</v>
      </c>
      <c r="K96">
        <v>3319</v>
      </c>
      <c r="L96">
        <v>5022</v>
      </c>
      <c r="M96">
        <v>6315</v>
      </c>
      <c r="N96">
        <v>10306</v>
      </c>
      <c r="O96">
        <v>8403</v>
      </c>
      <c r="P96">
        <v>7021</v>
      </c>
    </row>
    <row r="97" spans="1:16">
      <c r="A97" t="s">
        <v>326</v>
      </c>
      <c r="B97" t="s">
        <v>327</v>
      </c>
      <c r="C97" t="s">
        <v>350</v>
      </c>
      <c r="D97">
        <v>2128</v>
      </c>
      <c r="E97">
        <v>4063</v>
      </c>
      <c r="F97">
        <v>3884</v>
      </c>
      <c r="G97">
        <v>7025</v>
      </c>
      <c r="H97">
        <v>3967</v>
      </c>
      <c r="I97">
        <v>3788</v>
      </c>
      <c r="J97">
        <v>2674</v>
      </c>
      <c r="K97">
        <v>2088</v>
      </c>
      <c r="L97">
        <v>4607</v>
      </c>
      <c r="M97">
        <v>9141</v>
      </c>
      <c r="N97">
        <v>3146</v>
      </c>
      <c r="O97">
        <v>5612</v>
      </c>
      <c r="P97">
        <v>6629</v>
      </c>
    </row>
    <row r="98" spans="1:16">
      <c r="A98" t="s">
        <v>326</v>
      </c>
      <c r="B98" t="s">
        <v>327</v>
      </c>
      <c r="C98" t="s">
        <v>351</v>
      </c>
      <c r="D98">
        <v>2163</v>
      </c>
      <c r="E98">
        <v>2566</v>
      </c>
      <c r="F98">
        <v>7608</v>
      </c>
      <c r="G98">
        <v>18705</v>
      </c>
      <c r="H98">
        <v>2590</v>
      </c>
      <c r="I98">
        <v>4575</v>
      </c>
      <c r="J98">
        <v>15324</v>
      </c>
      <c r="K98">
        <v>16748</v>
      </c>
      <c r="L98">
        <v>18471</v>
      </c>
      <c r="M98">
        <v>16222</v>
      </c>
      <c r="N98">
        <v>5886</v>
      </c>
      <c r="O98">
        <v>8883</v>
      </c>
      <c r="P98">
        <v>6065</v>
      </c>
    </row>
    <row r="99" spans="1:16">
      <c r="A99" t="s">
        <v>326</v>
      </c>
      <c r="B99" t="s">
        <v>327</v>
      </c>
      <c r="C99" t="s">
        <v>352</v>
      </c>
      <c r="D99">
        <v>26</v>
      </c>
      <c r="E99">
        <v>856</v>
      </c>
      <c r="F99">
        <v>0</v>
      </c>
      <c r="G99">
        <v>0</v>
      </c>
      <c r="H99">
        <v>575</v>
      </c>
      <c r="I99">
        <v>2210</v>
      </c>
      <c r="J99">
        <v>1902</v>
      </c>
      <c r="K99">
        <v>168</v>
      </c>
      <c r="L99">
        <v>1126</v>
      </c>
      <c r="M99">
        <v>5324</v>
      </c>
      <c r="N99">
        <v>12742</v>
      </c>
      <c r="O99">
        <v>2082</v>
      </c>
      <c r="P99">
        <v>5312</v>
      </c>
    </row>
    <row r="100" spans="1:16">
      <c r="A100" t="s">
        <v>326</v>
      </c>
      <c r="B100" t="s">
        <v>327</v>
      </c>
      <c r="C100" t="s">
        <v>353</v>
      </c>
      <c r="D100">
        <v>4244</v>
      </c>
      <c r="E100">
        <v>9517</v>
      </c>
      <c r="F100">
        <v>9406</v>
      </c>
      <c r="G100">
        <v>73994</v>
      </c>
      <c r="H100">
        <v>8382</v>
      </c>
      <c r="I100">
        <v>10037</v>
      </c>
      <c r="J100">
        <v>9169</v>
      </c>
      <c r="K100">
        <v>3372</v>
      </c>
      <c r="L100">
        <v>4248</v>
      </c>
      <c r="M100">
        <v>3259</v>
      </c>
      <c r="N100">
        <v>4392</v>
      </c>
      <c r="O100">
        <v>4409</v>
      </c>
      <c r="P100">
        <v>5077</v>
      </c>
    </row>
    <row r="101" spans="1:16">
      <c r="A101" t="s">
        <v>326</v>
      </c>
      <c r="B101" t="s">
        <v>327</v>
      </c>
      <c r="C101" t="s">
        <v>354</v>
      </c>
      <c r="D101">
        <v>3604</v>
      </c>
      <c r="E101">
        <v>4839</v>
      </c>
      <c r="F101">
        <v>1223</v>
      </c>
      <c r="G101">
        <v>6485</v>
      </c>
      <c r="H101">
        <v>4313</v>
      </c>
      <c r="I101">
        <v>3729</v>
      </c>
      <c r="J101">
        <v>4527</v>
      </c>
      <c r="K101">
        <v>1537</v>
      </c>
      <c r="L101">
        <v>4012</v>
      </c>
      <c r="M101">
        <v>3410</v>
      </c>
      <c r="N101">
        <v>3789</v>
      </c>
      <c r="O101">
        <v>3266</v>
      </c>
      <c r="P101">
        <v>3825</v>
      </c>
    </row>
    <row r="102" spans="1:16">
      <c r="A102" t="s">
        <v>326</v>
      </c>
      <c r="B102" t="s">
        <v>327</v>
      </c>
      <c r="C102" t="s">
        <v>355</v>
      </c>
      <c r="D102">
        <v>0</v>
      </c>
      <c r="E102">
        <v>694</v>
      </c>
      <c r="F102">
        <v>1728</v>
      </c>
      <c r="G102">
        <v>1321</v>
      </c>
      <c r="H102">
        <v>0</v>
      </c>
      <c r="I102">
        <v>0</v>
      </c>
      <c r="J102">
        <v>1594</v>
      </c>
      <c r="K102">
        <v>643</v>
      </c>
      <c r="L102">
        <v>826</v>
      </c>
      <c r="M102">
        <v>1088</v>
      </c>
      <c r="N102">
        <v>493</v>
      </c>
      <c r="O102">
        <v>1680</v>
      </c>
      <c r="P102">
        <v>3553</v>
      </c>
    </row>
    <row r="103" spans="1:16">
      <c r="A103" t="s">
        <v>326</v>
      </c>
      <c r="B103" t="s">
        <v>327</v>
      </c>
      <c r="C103" t="s">
        <v>356</v>
      </c>
      <c r="D103">
        <v>4991</v>
      </c>
      <c r="E103">
        <v>4294</v>
      </c>
      <c r="F103">
        <v>7278</v>
      </c>
      <c r="G103">
        <v>7961</v>
      </c>
      <c r="H103">
        <v>3158</v>
      </c>
      <c r="I103">
        <v>3309</v>
      </c>
      <c r="J103">
        <v>3288</v>
      </c>
      <c r="K103">
        <v>298</v>
      </c>
      <c r="L103">
        <v>3259</v>
      </c>
      <c r="M103">
        <v>1226</v>
      </c>
      <c r="N103">
        <v>1405</v>
      </c>
      <c r="O103">
        <v>2496</v>
      </c>
      <c r="P103">
        <v>3437</v>
      </c>
    </row>
    <row r="104" spans="1:16">
      <c r="A104" t="s">
        <v>326</v>
      </c>
      <c r="B104" t="s">
        <v>327</v>
      </c>
      <c r="C104" t="s">
        <v>357</v>
      </c>
      <c r="D104">
        <v>2268</v>
      </c>
      <c r="E104">
        <v>0</v>
      </c>
      <c r="F104">
        <v>2342</v>
      </c>
      <c r="G104">
        <v>0</v>
      </c>
      <c r="H104">
        <v>2286</v>
      </c>
      <c r="I104">
        <v>0</v>
      </c>
      <c r="J104">
        <v>0</v>
      </c>
      <c r="K104">
        <v>2569</v>
      </c>
      <c r="L104">
        <v>0</v>
      </c>
      <c r="M104">
        <v>2533</v>
      </c>
      <c r="N104">
        <v>0</v>
      </c>
      <c r="O104">
        <v>0</v>
      </c>
      <c r="P104">
        <v>3236</v>
      </c>
    </row>
    <row r="105" spans="1:16">
      <c r="A105" t="s">
        <v>326</v>
      </c>
      <c r="B105" t="s">
        <v>327</v>
      </c>
      <c r="C105" t="s">
        <v>358</v>
      </c>
      <c r="D105">
        <v>0</v>
      </c>
      <c r="E105">
        <v>0</v>
      </c>
      <c r="F105">
        <v>0</v>
      </c>
      <c r="G105">
        <v>3078</v>
      </c>
      <c r="H105">
        <v>0</v>
      </c>
      <c r="I105">
        <v>0</v>
      </c>
      <c r="J105">
        <v>0</v>
      </c>
      <c r="K105">
        <v>0</v>
      </c>
      <c r="L105">
        <v>0</v>
      </c>
      <c r="M105">
        <v>323</v>
      </c>
      <c r="N105">
        <v>1372</v>
      </c>
      <c r="O105">
        <v>842</v>
      </c>
      <c r="P105">
        <v>1181</v>
      </c>
    </row>
    <row r="106" spans="1:16">
      <c r="A106" t="s">
        <v>326</v>
      </c>
      <c r="B106" t="s">
        <v>327</v>
      </c>
      <c r="C106" t="s">
        <v>359</v>
      </c>
      <c r="D106">
        <v>1139</v>
      </c>
      <c r="E106">
        <v>4121</v>
      </c>
      <c r="F106">
        <v>7452</v>
      </c>
      <c r="G106">
        <v>63833</v>
      </c>
      <c r="H106">
        <v>5131</v>
      </c>
      <c r="I106">
        <v>5662</v>
      </c>
      <c r="J106">
        <v>6493</v>
      </c>
      <c r="K106">
        <v>3733</v>
      </c>
      <c r="L106">
        <v>3443</v>
      </c>
      <c r="M106">
        <v>2737</v>
      </c>
      <c r="N106">
        <v>1474</v>
      </c>
      <c r="O106">
        <v>1916</v>
      </c>
      <c r="P106">
        <v>1039</v>
      </c>
    </row>
    <row r="107" spans="1:16">
      <c r="A107" t="s">
        <v>326</v>
      </c>
      <c r="B107" t="s">
        <v>327</v>
      </c>
      <c r="C107" t="s">
        <v>360</v>
      </c>
      <c r="D107">
        <v>0</v>
      </c>
      <c r="E107">
        <v>0</v>
      </c>
      <c r="F107">
        <v>3663</v>
      </c>
      <c r="G107">
        <v>6040</v>
      </c>
      <c r="H107">
        <v>973</v>
      </c>
      <c r="I107">
        <v>781</v>
      </c>
      <c r="J107">
        <v>1595</v>
      </c>
      <c r="K107">
        <v>1546</v>
      </c>
      <c r="L107">
        <v>1861</v>
      </c>
      <c r="M107">
        <v>1179</v>
      </c>
      <c r="N107">
        <v>559</v>
      </c>
      <c r="O107">
        <v>4104</v>
      </c>
      <c r="P107">
        <v>969</v>
      </c>
    </row>
    <row r="108" spans="1:16">
      <c r="A108" t="s">
        <v>326</v>
      </c>
      <c r="B108" t="s">
        <v>327</v>
      </c>
      <c r="C108" t="s">
        <v>361</v>
      </c>
      <c r="D108">
        <v>0</v>
      </c>
      <c r="E108">
        <v>559</v>
      </c>
      <c r="F108">
        <v>700</v>
      </c>
      <c r="G108">
        <v>15897</v>
      </c>
      <c r="H108">
        <v>821</v>
      </c>
      <c r="I108">
        <v>423</v>
      </c>
      <c r="J108">
        <v>0</v>
      </c>
      <c r="K108">
        <v>0</v>
      </c>
      <c r="L108">
        <v>0</v>
      </c>
      <c r="M108">
        <v>0</v>
      </c>
      <c r="N108">
        <v>0</v>
      </c>
      <c r="O108">
        <v>340</v>
      </c>
      <c r="P108">
        <v>621</v>
      </c>
    </row>
    <row r="109" spans="1:16">
      <c r="A109" t="s">
        <v>326</v>
      </c>
      <c r="B109" t="s">
        <v>327</v>
      </c>
      <c r="C109" t="s">
        <v>362</v>
      </c>
      <c r="D109">
        <v>636</v>
      </c>
      <c r="E109">
        <v>963</v>
      </c>
      <c r="F109">
        <v>3212</v>
      </c>
      <c r="G109">
        <v>10526</v>
      </c>
      <c r="H109">
        <v>1343</v>
      </c>
      <c r="I109">
        <v>1352</v>
      </c>
      <c r="J109">
        <v>1107</v>
      </c>
      <c r="K109">
        <v>1983</v>
      </c>
      <c r="L109">
        <v>3611</v>
      </c>
      <c r="M109">
        <v>161</v>
      </c>
      <c r="N109">
        <v>530</v>
      </c>
      <c r="O109">
        <v>723</v>
      </c>
      <c r="P109">
        <v>615</v>
      </c>
    </row>
    <row r="110" spans="1:16">
      <c r="A110" t="s">
        <v>326</v>
      </c>
      <c r="B110" t="s">
        <v>327</v>
      </c>
      <c r="C110" t="s">
        <v>363</v>
      </c>
      <c r="D110">
        <v>0</v>
      </c>
      <c r="E110">
        <v>529</v>
      </c>
      <c r="F110">
        <v>0</v>
      </c>
      <c r="G110">
        <v>779</v>
      </c>
      <c r="H110">
        <v>0</v>
      </c>
      <c r="I110">
        <v>0</v>
      </c>
      <c r="J110">
        <v>0</v>
      </c>
      <c r="K110">
        <v>0</v>
      </c>
      <c r="L110">
        <v>0</v>
      </c>
      <c r="M110">
        <v>0</v>
      </c>
      <c r="N110">
        <v>0</v>
      </c>
      <c r="O110">
        <v>0</v>
      </c>
      <c r="P110">
        <v>332</v>
      </c>
    </row>
    <row r="111" spans="1:16">
      <c r="A111" t="s">
        <v>326</v>
      </c>
      <c r="B111" t="s">
        <v>327</v>
      </c>
      <c r="C111" t="s">
        <v>364</v>
      </c>
      <c r="D111">
        <v>574</v>
      </c>
      <c r="E111">
        <v>0</v>
      </c>
      <c r="F111">
        <v>0</v>
      </c>
      <c r="G111">
        <v>0</v>
      </c>
      <c r="H111">
        <v>0</v>
      </c>
      <c r="I111">
        <v>0</v>
      </c>
      <c r="J111">
        <v>0</v>
      </c>
      <c r="K111">
        <v>0</v>
      </c>
      <c r="L111">
        <v>0</v>
      </c>
      <c r="M111">
        <v>0</v>
      </c>
      <c r="N111">
        <v>0</v>
      </c>
      <c r="O111">
        <v>0</v>
      </c>
      <c r="P111">
        <v>150</v>
      </c>
    </row>
    <row r="112" spans="1:16">
      <c r="A112" t="s">
        <v>326</v>
      </c>
      <c r="B112" t="s">
        <v>327</v>
      </c>
      <c r="C112" t="s">
        <v>365</v>
      </c>
      <c r="D112">
        <v>2137</v>
      </c>
      <c r="E112">
        <v>3651</v>
      </c>
      <c r="F112">
        <v>0</v>
      </c>
      <c r="G112">
        <v>1668</v>
      </c>
      <c r="H112">
        <v>547</v>
      </c>
      <c r="I112">
        <v>1083</v>
      </c>
      <c r="J112">
        <v>1004</v>
      </c>
      <c r="K112">
        <v>1479</v>
      </c>
      <c r="L112">
        <v>1906</v>
      </c>
      <c r="M112">
        <v>1113</v>
      </c>
      <c r="N112">
        <v>1589</v>
      </c>
      <c r="O112">
        <v>0</v>
      </c>
      <c r="P112">
        <v>118</v>
      </c>
    </row>
    <row r="113" spans="1:16">
      <c r="A113" t="s">
        <v>326</v>
      </c>
      <c r="B113" t="s">
        <v>327</v>
      </c>
      <c r="C113" t="s">
        <v>366</v>
      </c>
      <c r="D113">
        <v>352</v>
      </c>
      <c r="E113">
        <v>653</v>
      </c>
      <c r="F113">
        <v>0</v>
      </c>
      <c r="G113">
        <v>16637</v>
      </c>
      <c r="H113">
        <v>0</v>
      </c>
      <c r="I113">
        <v>0</v>
      </c>
      <c r="J113">
        <v>0</v>
      </c>
      <c r="K113">
        <v>0</v>
      </c>
      <c r="L113">
        <v>751</v>
      </c>
      <c r="M113">
        <v>0</v>
      </c>
      <c r="N113">
        <v>247</v>
      </c>
      <c r="O113">
        <v>0</v>
      </c>
      <c r="P113">
        <v>106</v>
      </c>
    </row>
    <row r="114" spans="1:16">
      <c r="A114" t="s">
        <v>326</v>
      </c>
      <c r="B114" t="s">
        <v>327</v>
      </c>
      <c r="C114" t="s">
        <v>367</v>
      </c>
      <c r="D114">
        <v>116</v>
      </c>
      <c r="E114">
        <v>26</v>
      </c>
      <c r="F114">
        <v>85</v>
      </c>
      <c r="G114">
        <v>1992</v>
      </c>
      <c r="H114">
        <v>30</v>
      </c>
      <c r="I114">
        <v>90</v>
      </c>
      <c r="J114">
        <v>150</v>
      </c>
      <c r="K114">
        <v>164</v>
      </c>
      <c r="L114">
        <v>0</v>
      </c>
      <c r="M114">
        <v>0</v>
      </c>
      <c r="N114">
        <v>0</v>
      </c>
      <c r="O114">
        <v>240</v>
      </c>
      <c r="P114">
        <v>89</v>
      </c>
    </row>
    <row r="115" spans="1:16">
      <c r="A115" t="s">
        <v>326</v>
      </c>
      <c r="B115" t="s">
        <v>327</v>
      </c>
      <c r="C115" t="s">
        <v>368</v>
      </c>
      <c r="D115">
        <v>0</v>
      </c>
      <c r="E115">
        <v>0</v>
      </c>
      <c r="F115">
        <v>75</v>
      </c>
      <c r="G115">
        <v>123</v>
      </c>
      <c r="H115">
        <v>0</v>
      </c>
      <c r="I115">
        <v>73</v>
      </c>
      <c r="J115">
        <v>0</v>
      </c>
      <c r="K115">
        <v>99</v>
      </c>
      <c r="L115">
        <v>5</v>
      </c>
      <c r="M115">
        <v>68</v>
      </c>
      <c r="N115">
        <v>146</v>
      </c>
      <c r="O115">
        <v>168</v>
      </c>
      <c r="P115">
        <v>60</v>
      </c>
    </row>
    <row r="116" spans="1:16">
      <c r="A116" t="s">
        <v>326</v>
      </c>
      <c r="B116" t="s">
        <v>327</v>
      </c>
      <c r="C116" t="s">
        <v>369</v>
      </c>
      <c r="D116">
        <v>0</v>
      </c>
      <c r="E116">
        <v>1122</v>
      </c>
      <c r="F116">
        <v>1964</v>
      </c>
      <c r="G116">
        <v>9980</v>
      </c>
      <c r="H116">
        <v>0</v>
      </c>
      <c r="I116">
        <v>0</v>
      </c>
      <c r="J116">
        <v>0</v>
      </c>
      <c r="K116">
        <v>1156</v>
      </c>
      <c r="L116">
        <v>1284</v>
      </c>
      <c r="M116">
        <v>0</v>
      </c>
      <c r="N116">
        <v>0</v>
      </c>
      <c r="O116">
        <v>0</v>
      </c>
      <c r="P116">
        <v>0</v>
      </c>
    </row>
    <row r="117" spans="1:16">
      <c r="A117" t="s">
        <v>326</v>
      </c>
      <c r="B117" t="s">
        <v>327</v>
      </c>
      <c r="C117" t="s">
        <v>370</v>
      </c>
      <c r="D117">
        <v>0</v>
      </c>
      <c r="E117">
        <v>111</v>
      </c>
      <c r="F117">
        <v>0</v>
      </c>
      <c r="G117">
        <v>0</v>
      </c>
      <c r="H117">
        <v>0</v>
      </c>
      <c r="I117">
        <v>0</v>
      </c>
      <c r="J117">
        <v>0</v>
      </c>
      <c r="K117">
        <v>0</v>
      </c>
      <c r="L117">
        <v>0</v>
      </c>
      <c r="M117">
        <v>0</v>
      </c>
      <c r="N117">
        <v>0</v>
      </c>
      <c r="O117">
        <v>0</v>
      </c>
      <c r="P117">
        <v>0</v>
      </c>
    </row>
    <row r="118" spans="1:16">
      <c r="A118" t="s">
        <v>326</v>
      </c>
      <c r="B118" t="s">
        <v>327</v>
      </c>
      <c r="C118" t="s">
        <v>371</v>
      </c>
      <c r="D118">
        <v>0</v>
      </c>
      <c r="E118">
        <v>0</v>
      </c>
      <c r="F118">
        <v>0</v>
      </c>
      <c r="G118">
        <v>0</v>
      </c>
      <c r="H118">
        <v>1097</v>
      </c>
      <c r="I118">
        <v>3359</v>
      </c>
      <c r="J118">
        <v>1059</v>
      </c>
      <c r="K118">
        <v>3014</v>
      </c>
      <c r="L118">
        <v>12145</v>
      </c>
      <c r="M118">
        <v>0</v>
      </c>
      <c r="N118">
        <v>4071</v>
      </c>
      <c r="O118">
        <v>0</v>
      </c>
      <c r="P118">
        <v>0</v>
      </c>
    </row>
    <row r="119" spans="1:16">
      <c r="A119" t="s">
        <v>326</v>
      </c>
      <c r="B119" t="s">
        <v>327</v>
      </c>
      <c r="C119" t="s">
        <v>372</v>
      </c>
      <c r="D119">
        <v>0</v>
      </c>
      <c r="E119">
        <v>0</v>
      </c>
      <c r="F119">
        <v>64</v>
      </c>
      <c r="G119">
        <v>0</v>
      </c>
      <c r="H119">
        <v>0</v>
      </c>
      <c r="I119">
        <v>0</v>
      </c>
      <c r="J119">
        <v>0</v>
      </c>
      <c r="K119">
        <v>0</v>
      </c>
      <c r="L119">
        <v>0</v>
      </c>
      <c r="M119">
        <v>0</v>
      </c>
      <c r="N119">
        <v>0</v>
      </c>
      <c r="O119">
        <v>0</v>
      </c>
      <c r="P119">
        <v>0</v>
      </c>
    </row>
    <row r="120" spans="1:16">
      <c r="A120" t="s">
        <v>326</v>
      </c>
      <c r="B120" t="s">
        <v>327</v>
      </c>
      <c r="C120" t="s">
        <v>373</v>
      </c>
      <c r="D120">
        <v>0</v>
      </c>
      <c r="E120">
        <v>885</v>
      </c>
      <c r="F120">
        <v>0</v>
      </c>
      <c r="G120">
        <v>0</v>
      </c>
      <c r="H120">
        <v>0</v>
      </c>
      <c r="I120">
        <v>0</v>
      </c>
      <c r="J120">
        <v>0</v>
      </c>
      <c r="K120">
        <v>0</v>
      </c>
      <c r="L120">
        <v>0</v>
      </c>
      <c r="M120">
        <v>0</v>
      </c>
      <c r="N120">
        <v>0</v>
      </c>
      <c r="O120">
        <v>0</v>
      </c>
      <c r="P120">
        <v>0</v>
      </c>
    </row>
    <row r="121" spans="1:16">
      <c r="A121" t="s">
        <v>326</v>
      </c>
      <c r="B121" t="s">
        <v>327</v>
      </c>
      <c r="C121" t="s">
        <v>374</v>
      </c>
      <c r="D121">
        <v>0</v>
      </c>
      <c r="E121">
        <v>0</v>
      </c>
      <c r="F121">
        <v>0</v>
      </c>
      <c r="G121">
        <v>3215</v>
      </c>
      <c r="H121">
        <v>0</v>
      </c>
      <c r="I121">
        <v>0</v>
      </c>
      <c r="J121">
        <v>0</v>
      </c>
      <c r="K121">
        <v>0</v>
      </c>
      <c r="L121">
        <v>700</v>
      </c>
      <c r="M121">
        <v>0</v>
      </c>
      <c r="N121">
        <v>2445</v>
      </c>
      <c r="O121">
        <v>0</v>
      </c>
      <c r="P121">
        <v>0</v>
      </c>
    </row>
    <row r="122" spans="1:16">
      <c r="A122" t="s">
        <v>326</v>
      </c>
      <c r="B122" t="s">
        <v>327</v>
      </c>
      <c r="C122" t="s">
        <v>375</v>
      </c>
      <c r="D122">
        <v>0</v>
      </c>
      <c r="E122">
        <v>0</v>
      </c>
      <c r="F122">
        <v>0</v>
      </c>
      <c r="G122">
        <v>1274</v>
      </c>
      <c r="H122">
        <v>0</v>
      </c>
      <c r="I122">
        <v>0</v>
      </c>
      <c r="J122">
        <v>0</v>
      </c>
      <c r="K122">
        <v>0</v>
      </c>
      <c r="L122">
        <v>0</v>
      </c>
      <c r="M122">
        <v>0</v>
      </c>
      <c r="N122">
        <v>0</v>
      </c>
      <c r="O122">
        <v>0</v>
      </c>
      <c r="P122">
        <v>0</v>
      </c>
    </row>
    <row r="123" spans="1:16">
      <c r="A123" t="s">
        <v>326</v>
      </c>
      <c r="B123" t="s">
        <v>327</v>
      </c>
      <c r="C123" t="s">
        <v>376</v>
      </c>
      <c r="D123">
        <v>14609</v>
      </c>
      <c r="E123">
        <v>14133</v>
      </c>
      <c r="F123">
        <v>15563</v>
      </c>
      <c r="G123">
        <v>20258</v>
      </c>
      <c r="H123">
        <v>23223</v>
      </c>
      <c r="I123">
        <v>12935</v>
      </c>
      <c r="J123">
        <v>1741</v>
      </c>
      <c r="K123">
        <v>1676</v>
      </c>
      <c r="L123">
        <v>0</v>
      </c>
      <c r="M123">
        <v>0</v>
      </c>
      <c r="N123">
        <v>0</v>
      </c>
      <c r="O123">
        <v>3124</v>
      </c>
      <c r="P123">
        <v>0</v>
      </c>
    </row>
    <row r="124" spans="1:16">
      <c r="A124" t="s">
        <v>326</v>
      </c>
      <c r="B124" t="s">
        <v>327</v>
      </c>
      <c r="C124" t="s">
        <v>377</v>
      </c>
      <c r="D124">
        <v>0</v>
      </c>
      <c r="E124">
        <v>16000</v>
      </c>
      <c r="F124">
        <v>0</v>
      </c>
      <c r="G124">
        <v>0</v>
      </c>
      <c r="H124">
        <v>0</v>
      </c>
      <c r="I124">
        <v>2722</v>
      </c>
      <c r="J124">
        <v>0</v>
      </c>
      <c r="K124">
        <v>0</v>
      </c>
      <c r="L124">
        <v>0</v>
      </c>
      <c r="M124">
        <v>0</v>
      </c>
      <c r="N124">
        <v>0</v>
      </c>
      <c r="O124">
        <v>0</v>
      </c>
      <c r="P124">
        <v>0</v>
      </c>
    </row>
    <row r="125" spans="1:16">
      <c r="A125" t="s">
        <v>326</v>
      </c>
      <c r="B125" t="s">
        <v>327</v>
      </c>
      <c r="C125" t="s">
        <v>378</v>
      </c>
      <c r="D125">
        <v>0</v>
      </c>
      <c r="E125">
        <v>0</v>
      </c>
      <c r="F125">
        <v>150</v>
      </c>
      <c r="G125">
        <v>0</v>
      </c>
      <c r="H125">
        <v>150</v>
      </c>
      <c r="I125">
        <v>0</v>
      </c>
      <c r="J125">
        <v>0</v>
      </c>
      <c r="K125">
        <v>0</v>
      </c>
      <c r="L125">
        <v>0</v>
      </c>
      <c r="M125">
        <v>0</v>
      </c>
      <c r="N125">
        <v>0</v>
      </c>
      <c r="O125">
        <v>0</v>
      </c>
      <c r="P125">
        <v>0</v>
      </c>
    </row>
    <row r="126" spans="1:16">
      <c r="A126" t="s">
        <v>326</v>
      </c>
      <c r="B126" t="s">
        <v>327</v>
      </c>
      <c r="C126" t="s">
        <v>379</v>
      </c>
      <c r="D126">
        <v>0</v>
      </c>
      <c r="E126">
        <v>0</v>
      </c>
      <c r="F126">
        <v>0</v>
      </c>
      <c r="G126">
        <v>5505</v>
      </c>
      <c r="H126">
        <v>0</v>
      </c>
      <c r="I126">
        <v>0</v>
      </c>
      <c r="J126">
        <v>340</v>
      </c>
      <c r="K126">
        <v>0</v>
      </c>
      <c r="L126">
        <v>0</v>
      </c>
      <c r="M126">
        <v>0</v>
      </c>
      <c r="N126">
        <v>0</v>
      </c>
      <c r="O126">
        <v>0</v>
      </c>
      <c r="P126">
        <v>0</v>
      </c>
    </row>
    <row r="127" spans="1:16">
      <c r="A127" t="s">
        <v>326</v>
      </c>
      <c r="B127" t="s">
        <v>327</v>
      </c>
      <c r="C127" t="s">
        <v>380</v>
      </c>
      <c r="D127">
        <v>0</v>
      </c>
      <c r="E127">
        <v>0</v>
      </c>
      <c r="F127">
        <v>0</v>
      </c>
      <c r="G127">
        <v>0</v>
      </c>
      <c r="H127">
        <v>0</v>
      </c>
      <c r="I127">
        <v>0</v>
      </c>
      <c r="J127">
        <v>1050</v>
      </c>
      <c r="K127">
        <v>0</v>
      </c>
      <c r="L127">
        <v>0</v>
      </c>
      <c r="M127">
        <v>0</v>
      </c>
      <c r="N127">
        <v>0</v>
      </c>
      <c r="O127">
        <v>0</v>
      </c>
      <c r="P127">
        <v>0</v>
      </c>
    </row>
    <row r="128" spans="1:16">
      <c r="A128" t="s">
        <v>326</v>
      </c>
      <c r="B128" t="s">
        <v>327</v>
      </c>
      <c r="C128" t="s">
        <v>381</v>
      </c>
      <c r="D128">
        <v>0</v>
      </c>
      <c r="E128">
        <v>0</v>
      </c>
      <c r="F128">
        <v>0</v>
      </c>
      <c r="G128">
        <v>0</v>
      </c>
      <c r="H128">
        <v>0</v>
      </c>
      <c r="I128">
        <v>0</v>
      </c>
      <c r="J128">
        <v>1539</v>
      </c>
      <c r="K128">
        <v>0</v>
      </c>
      <c r="L128">
        <v>0</v>
      </c>
      <c r="M128">
        <v>0</v>
      </c>
      <c r="N128">
        <v>0</v>
      </c>
      <c r="O128">
        <v>0</v>
      </c>
      <c r="P128">
        <v>0</v>
      </c>
    </row>
    <row r="129" spans="1:16">
      <c r="A129" t="s">
        <v>326</v>
      </c>
      <c r="B129" t="s">
        <v>327</v>
      </c>
      <c r="C129" t="s">
        <v>382</v>
      </c>
      <c r="D129">
        <v>0</v>
      </c>
      <c r="E129">
        <v>0</v>
      </c>
      <c r="F129">
        <v>366</v>
      </c>
      <c r="G129">
        <v>1816</v>
      </c>
      <c r="H129">
        <v>0</v>
      </c>
      <c r="I129">
        <v>0</v>
      </c>
      <c r="J129">
        <v>0</v>
      </c>
      <c r="K129">
        <v>0</v>
      </c>
      <c r="L129">
        <v>0</v>
      </c>
      <c r="M129">
        <v>0</v>
      </c>
      <c r="N129">
        <v>0</v>
      </c>
      <c r="O129">
        <v>0</v>
      </c>
      <c r="P129">
        <v>0</v>
      </c>
    </row>
    <row r="130" spans="1:16">
      <c r="A130" t="s">
        <v>326</v>
      </c>
      <c r="B130" t="s">
        <v>327</v>
      </c>
      <c r="C130" t="s">
        <v>383</v>
      </c>
      <c r="D130">
        <v>0</v>
      </c>
      <c r="E130">
        <v>848</v>
      </c>
      <c r="F130">
        <v>0</v>
      </c>
      <c r="G130">
        <v>0</v>
      </c>
      <c r="H130">
        <v>0</v>
      </c>
      <c r="I130">
        <v>0</v>
      </c>
      <c r="J130">
        <v>906</v>
      </c>
      <c r="K130">
        <v>0</v>
      </c>
      <c r="L130">
        <v>0</v>
      </c>
      <c r="M130">
        <v>0</v>
      </c>
      <c r="N130">
        <v>0</v>
      </c>
      <c r="O130">
        <v>0</v>
      </c>
      <c r="P130">
        <v>0</v>
      </c>
    </row>
    <row r="131" spans="1:16">
      <c r="A131" t="s">
        <v>326</v>
      </c>
      <c r="B131" t="s">
        <v>327</v>
      </c>
      <c r="C131" t="s">
        <v>384</v>
      </c>
      <c r="D131">
        <v>0</v>
      </c>
      <c r="E131">
        <v>48383</v>
      </c>
      <c r="F131">
        <v>74424</v>
      </c>
      <c r="G131">
        <v>0</v>
      </c>
      <c r="H131">
        <v>26115</v>
      </c>
      <c r="I131">
        <v>28505</v>
      </c>
      <c r="J131">
        <v>36960</v>
      </c>
      <c r="K131">
        <v>27135</v>
      </c>
      <c r="L131">
        <v>11320</v>
      </c>
      <c r="M131">
        <v>23250</v>
      </c>
      <c r="N131">
        <v>0</v>
      </c>
      <c r="O131">
        <v>0</v>
      </c>
      <c r="P131">
        <v>0</v>
      </c>
    </row>
    <row r="132" spans="1:16">
      <c r="A132" t="s">
        <v>326</v>
      </c>
      <c r="B132" t="s">
        <v>327</v>
      </c>
      <c r="C132" t="s">
        <v>385</v>
      </c>
      <c r="D132">
        <v>0</v>
      </c>
      <c r="E132">
        <v>0</v>
      </c>
      <c r="F132">
        <v>0</v>
      </c>
      <c r="G132">
        <v>210</v>
      </c>
      <c r="H132">
        <v>0</v>
      </c>
      <c r="I132">
        <v>0</v>
      </c>
      <c r="J132">
        <v>0</v>
      </c>
      <c r="K132">
        <v>0</v>
      </c>
      <c r="L132">
        <v>0</v>
      </c>
      <c r="M132">
        <v>0</v>
      </c>
      <c r="N132">
        <v>0</v>
      </c>
      <c r="O132">
        <v>195</v>
      </c>
      <c r="P132">
        <v>0</v>
      </c>
    </row>
    <row r="133" spans="1:16">
      <c r="A133" t="s">
        <v>326</v>
      </c>
      <c r="B133" t="s">
        <v>327</v>
      </c>
      <c r="C133" t="s">
        <v>386</v>
      </c>
      <c r="D133">
        <v>0</v>
      </c>
      <c r="E133">
        <v>0</v>
      </c>
      <c r="F133">
        <v>718</v>
      </c>
      <c r="G133">
        <v>693</v>
      </c>
      <c r="H133">
        <v>0</v>
      </c>
      <c r="I133">
        <v>489</v>
      </c>
      <c r="J133">
        <v>0</v>
      </c>
      <c r="K133">
        <v>0</v>
      </c>
      <c r="L133">
        <v>0</v>
      </c>
      <c r="M133">
        <v>0</v>
      </c>
      <c r="N133">
        <v>0</v>
      </c>
      <c r="O133">
        <v>0</v>
      </c>
      <c r="P133">
        <v>0</v>
      </c>
    </row>
    <row r="134" spans="1:16">
      <c r="A134" t="s">
        <v>326</v>
      </c>
      <c r="B134" t="s">
        <v>327</v>
      </c>
      <c r="C134" t="s">
        <v>387</v>
      </c>
      <c r="D134">
        <v>3951</v>
      </c>
      <c r="E134">
        <v>0</v>
      </c>
      <c r="F134">
        <v>0</v>
      </c>
      <c r="G134">
        <v>0</v>
      </c>
      <c r="H134">
        <v>0</v>
      </c>
      <c r="I134">
        <v>0</v>
      </c>
      <c r="J134">
        <v>0</v>
      </c>
      <c r="K134">
        <v>0</v>
      </c>
      <c r="L134">
        <v>0</v>
      </c>
      <c r="M134">
        <v>0</v>
      </c>
      <c r="N134">
        <v>0</v>
      </c>
      <c r="O134">
        <v>0</v>
      </c>
      <c r="P134">
        <v>0</v>
      </c>
    </row>
    <row r="135" spans="1:16">
      <c r="A135" t="s">
        <v>326</v>
      </c>
      <c r="B135" t="s">
        <v>327</v>
      </c>
      <c r="C135" t="s">
        <v>388</v>
      </c>
      <c r="D135">
        <v>0</v>
      </c>
      <c r="E135">
        <v>0</v>
      </c>
      <c r="F135">
        <v>0</v>
      </c>
      <c r="G135">
        <v>0</v>
      </c>
      <c r="H135">
        <v>0</v>
      </c>
      <c r="I135">
        <v>0</v>
      </c>
      <c r="J135">
        <v>0</v>
      </c>
      <c r="K135">
        <v>0</v>
      </c>
      <c r="L135">
        <v>0</v>
      </c>
      <c r="M135">
        <v>0</v>
      </c>
      <c r="N135">
        <v>6604</v>
      </c>
      <c r="O135">
        <v>0</v>
      </c>
      <c r="P135">
        <v>0</v>
      </c>
    </row>
    <row r="136" spans="1:16">
      <c r="A136" t="s">
        <v>326</v>
      </c>
      <c r="B136" t="s">
        <v>327</v>
      </c>
      <c r="C136" t="s">
        <v>389</v>
      </c>
      <c r="D136">
        <v>1218</v>
      </c>
      <c r="E136">
        <v>0</v>
      </c>
      <c r="F136">
        <v>0</v>
      </c>
      <c r="G136">
        <v>0</v>
      </c>
      <c r="H136">
        <v>1428</v>
      </c>
      <c r="I136">
        <v>0</v>
      </c>
      <c r="J136">
        <v>0</v>
      </c>
      <c r="K136">
        <v>0</v>
      </c>
      <c r="L136">
        <v>0</v>
      </c>
      <c r="M136">
        <v>0</v>
      </c>
      <c r="N136">
        <v>0</v>
      </c>
      <c r="O136">
        <v>0</v>
      </c>
      <c r="P136">
        <v>0</v>
      </c>
    </row>
    <row r="137" spans="1:16">
      <c r="A137" t="s">
        <v>326</v>
      </c>
      <c r="B137" t="s">
        <v>327</v>
      </c>
      <c r="C137" t="s">
        <v>390</v>
      </c>
      <c r="D137">
        <v>1428</v>
      </c>
      <c r="E137">
        <v>2552</v>
      </c>
      <c r="F137">
        <v>2814</v>
      </c>
      <c r="G137">
        <v>6065</v>
      </c>
      <c r="H137">
        <v>1498</v>
      </c>
      <c r="I137">
        <v>1811</v>
      </c>
      <c r="J137">
        <v>1464</v>
      </c>
      <c r="K137">
        <v>3272</v>
      </c>
      <c r="L137">
        <v>1451</v>
      </c>
      <c r="M137">
        <v>0</v>
      </c>
      <c r="N137">
        <v>0</v>
      </c>
      <c r="O137">
        <v>0</v>
      </c>
      <c r="P137">
        <v>0</v>
      </c>
    </row>
    <row r="138" spans="1:16">
      <c r="A138" t="s">
        <v>326</v>
      </c>
      <c r="B138" t="s">
        <v>391</v>
      </c>
      <c r="C138" t="s">
        <v>142</v>
      </c>
      <c r="D138">
        <v>1158272</v>
      </c>
      <c r="E138">
        <v>1135486</v>
      </c>
      <c r="F138">
        <v>1209116</v>
      </c>
      <c r="G138">
        <v>2335062</v>
      </c>
      <c r="H138">
        <v>834529</v>
      </c>
      <c r="I138">
        <v>1025966</v>
      </c>
      <c r="J138">
        <v>952600</v>
      </c>
      <c r="K138">
        <v>1152316</v>
      </c>
      <c r="L138">
        <v>1191297</v>
      </c>
      <c r="M138">
        <v>1397435</v>
      </c>
      <c r="N138">
        <v>1371206</v>
      </c>
      <c r="O138">
        <v>1496729</v>
      </c>
      <c r="P138">
        <v>1211557</v>
      </c>
    </row>
    <row r="139" spans="1:16">
      <c r="A139" t="s">
        <v>326</v>
      </c>
      <c r="B139" t="s">
        <v>391</v>
      </c>
      <c r="C139" t="s">
        <v>294</v>
      </c>
      <c r="D139">
        <v>385259</v>
      </c>
      <c r="E139">
        <v>290170</v>
      </c>
      <c r="F139">
        <v>248609</v>
      </c>
      <c r="G139">
        <v>818764</v>
      </c>
      <c r="H139">
        <v>158636</v>
      </c>
      <c r="I139">
        <v>291892</v>
      </c>
      <c r="J139">
        <v>279410</v>
      </c>
      <c r="K139">
        <v>393052</v>
      </c>
      <c r="L139">
        <v>471782</v>
      </c>
      <c r="M139">
        <v>557282</v>
      </c>
      <c r="N139">
        <v>576781</v>
      </c>
      <c r="O139">
        <v>641920</v>
      </c>
      <c r="P139">
        <v>422173</v>
      </c>
    </row>
    <row r="140" spans="1:16">
      <c r="A140" t="s">
        <v>326</v>
      </c>
      <c r="B140" t="s">
        <v>391</v>
      </c>
      <c r="C140" t="s">
        <v>295</v>
      </c>
      <c r="D140">
        <v>176075</v>
      </c>
      <c r="E140">
        <v>158738</v>
      </c>
      <c r="F140">
        <v>150259</v>
      </c>
      <c r="G140">
        <v>177157</v>
      </c>
      <c r="H140">
        <v>140820</v>
      </c>
      <c r="I140">
        <v>136633</v>
      </c>
      <c r="J140">
        <v>89998</v>
      </c>
      <c r="K140">
        <v>87558</v>
      </c>
      <c r="L140">
        <v>120162</v>
      </c>
      <c r="M140">
        <v>146965</v>
      </c>
      <c r="N140">
        <v>154637</v>
      </c>
      <c r="O140">
        <v>170292</v>
      </c>
      <c r="P140">
        <v>151729</v>
      </c>
    </row>
    <row r="141" spans="1:16">
      <c r="A141" t="s">
        <v>326</v>
      </c>
      <c r="B141" t="s">
        <v>391</v>
      </c>
      <c r="C141" t="s">
        <v>297</v>
      </c>
      <c r="D141">
        <v>119188</v>
      </c>
      <c r="E141">
        <v>200530</v>
      </c>
      <c r="F141">
        <v>248166</v>
      </c>
      <c r="G141">
        <v>219224</v>
      </c>
      <c r="H141">
        <v>108294</v>
      </c>
      <c r="I141">
        <v>169612</v>
      </c>
      <c r="J141">
        <v>215874</v>
      </c>
      <c r="K141">
        <v>217191</v>
      </c>
      <c r="L141">
        <v>124866</v>
      </c>
      <c r="M141">
        <v>224951</v>
      </c>
      <c r="N141">
        <v>165575</v>
      </c>
      <c r="O141">
        <v>147878</v>
      </c>
      <c r="P141">
        <v>117004</v>
      </c>
    </row>
    <row r="142" spans="1:16">
      <c r="A142" t="s">
        <v>326</v>
      </c>
      <c r="B142" t="s">
        <v>391</v>
      </c>
      <c r="C142" t="s">
        <v>298</v>
      </c>
      <c r="D142">
        <v>104173</v>
      </c>
      <c r="E142">
        <v>80631</v>
      </c>
      <c r="F142">
        <v>85853</v>
      </c>
      <c r="G142">
        <v>141874</v>
      </c>
      <c r="H142">
        <v>52595</v>
      </c>
      <c r="I142">
        <v>47366</v>
      </c>
      <c r="J142">
        <v>33423</v>
      </c>
      <c r="K142">
        <v>85708</v>
      </c>
      <c r="L142">
        <v>107712</v>
      </c>
      <c r="M142">
        <v>85191</v>
      </c>
      <c r="N142">
        <v>85910</v>
      </c>
      <c r="O142">
        <v>114425</v>
      </c>
      <c r="P142">
        <v>113860</v>
      </c>
    </row>
    <row r="143" spans="1:16">
      <c r="A143" t="s">
        <v>326</v>
      </c>
      <c r="B143" t="s">
        <v>391</v>
      </c>
      <c r="C143" t="s">
        <v>296</v>
      </c>
      <c r="D143">
        <v>97376</v>
      </c>
      <c r="E143">
        <v>88623</v>
      </c>
      <c r="F143">
        <v>75413</v>
      </c>
      <c r="G143">
        <v>146001</v>
      </c>
      <c r="H143">
        <v>76423</v>
      </c>
      <c r="I143">
        <v>83086</v>
      </c>
      <c r="J143">
        <v>80192</v>
      </c>
      <c r="K143">
        <v>106448</v>
      </c>
      <c r="L143">
        <v>106767</v>
      </c>
      <c r="M143">
        <v>124818</v>
      </c>
      <c r="N143">
        <v>147332</v>
      </c>
      <c r="O143">
        <v>128080</v>
      </c>
      <c r="P143">
        <v>108354</v>
      </c>
    </row>
    <row r="144" spans="1:16">
      <c r="A144" t="s">
        <v>326</v>
      </c>
      <c r="B144" t="s">
        <v>391</v>
      </c>
      <c r="C144" t="s">
        <v>299</v>
      </c>
      <c r="D144">
        <v>31203</v>
      </c>
      <c r="E144">
        <v>42805</v>
      </c>
      <c r="F144">
        <v>66595</v>
      </c>
      <c r="G144">
        <v>218446</v>
      </c>
      <c r="H144">
        <v>47455</v>
      </c>
      <c r="I144">
        <v>47530</v>
      </c>
      <c r="J144">
        <v>45599</v>
      </c>
      <c r="K144">
        <v>37221</v>
      </c>
      <c r="L144">
        <v>28228</v>
      </c>
      <c r="M144">
        <v>24017</v>
      </c>
      <c r="N144">
        <v>16609</v>
      </c>
      <c r="O144">
        <v>27911</v>
      </c>
      <c r="P144">
        <v>38356</v>
      </c>
    </row>
    <row r="145" spans="1:16">
      <c r="A145" t="s">
        <v>326</v>
      </c>
      <c r="B145" t="s">
        <v>391</v>
      </c>
      <c r="C145" t="s">
        <v>302</v>
      </c>
      <c r="D145">
        <v>27943</v>
      </c>
      <c r="E145">
        <v>27785</v>
      </c>
      <c r="F145">
        <v>36213</v>
      </c>
      <c r="G145">
        <v>167588</v>
      </c>
      <c r="H145">
        <v>60221</v>
      </c>
      <c r="I145">
        <v>32675</v>
      </c>
      <c r="J145">
        <v>24566</v>
      </c>
      <c r="K145">
        <v>23546</v>
      </c>
      <c r="L145">
        <v>32281</v>
      </c>
      <c r="M145">
        <v>34773</v>
      </c>
      <c r="N145">
        <v>29851</v>
      </c>
      <c r="O145">
        <v>37784</v>
      </c>
      <c r="P145">
        <v>36810</v>
      </c>
    </row>
    <row r="146" spans="1:16">
      <c r="A146" t="s">
        <v>326</v>
      </c>
      <c r="B146" t="s">
        <v>391</v>
      </c>
      <c r="C146" t="s">
        <v>304</v>
      </c>
      <c r="D146">
        <v>54922</v>
      </c>
      <c r="E146">
        <v>59512</v>
      </c>
      <c r="F146">
        <v>43748</v>
      </c>
      <c r="G146">
        <v>53839</v>
      </c>
      <c r="H146">
        <v>46324</v>
      </c>
      <c r="I146">
        <v>32265</v>
      </c>
      <c r="J146">
        <v>0</v>
      </c>
      <c r="K146">
        <v>0</v>
      </c>
      <c r="L146">
        <v>5299</v>
      </c>
      <c r="M146">
        <v>19468</v>
      </c>
      <c r="N146">
        <v>38828</v>
      </c>
      <c r="O146">
        <v>32315</v>
      </c>
      <c r="P146">
        <v>35592</v>
      </c>
    </row>
    <row r="147" spans="1:16">
      <c r="A147" t="s">
        <v>326</v>
      </c>
      <c r="B147" t="s">
        <v>391</v>
      </c>
      <c r="C147" t="s">
        <v>301</v>
      </c>
      <c r="D147">
        <v>31214</v>
      </c>
      <c r="E147">
        <v>29235</v>
      </c>
      <c r="F147">
        <v>35708</v>
      </c>
      <c r="G147">
        <v>111392</v>
      </c>
      <c r="H147">
        <v>30008</v>
      </c>
      <c r="I147">
        <v>34702</v>
      </c>
      <c r="J147">
        <v>33486</v>
      </c>
      <c r="K147">
        <v>50552</v>
      </c>
      <c r="L147">
        <v>32307</v>
      </c>
      <c r="M147">
        <v>29645</v>
      </c>
      <c r="N147">
        <v>24179</v>
      </c>
      <c r="O147">
        <v>27887</v>
      </c>
      <c r="P147">
        <v>30253</v>
      </c>
    </row>
    <row r="148" spans="1:16">
      <c r="A148" t="s">
        <v>326</v>
      </c>
      <c r="B148" t="s">
        <v>391</v>
      </c>
      <c r="C148" t="s">
        <v>300</v>
      </c>
      <c r="D148">
        <v>14095</v>
      </c>
      <c r="E148">
        <v>18010</v>
      </c>
      <c r="F148">
        <v>57643</v>
      </c>
      <c r="G148">
        <v>11490</v>
      </c>
      <c r="H148">
        <v>7039</v>
      </c>
      <c r="I148">
        <v>21034</v>
      </c>
      <c r="J148">
        <v>20835</v>
      </c>
      <c r="K148">
        <v>18672</v>
      </c>
      <c r="L148">
        <v>9269</v>
      </c>
      <c r="M148">
        <v>19808</v>
      </c>
      <c r="N148">
        <v>2580</v>
      </c>
      <c r="O148">
        <v>9459</v>
      </c>
      <c r="P148">
        <v>23062</v>
      </c>
    </row>
    <row r="149" spans="1:16">
      <c r="A149" t="s">
        <v>326</v>
      </c>
      <c r="B149" t="s">
        <v>391</v>
      </c>
      <c r="C149" t="s">
        <v>303</v>
      </c>
      <c r="D149">
        <v>16477</v>
      </c>
      <c r="E149">
        <v>19546</v>
      </c>
      <c r="F149">
        <v>19708</v>
      </c>
      <c r="G149">
        <v>60607</v>
      </c>
      <c r="H149">
        <v>14061</v>
      </c>
      <c r="I149">
        <v>17939</v>
      </c>
      <c r="J149">
        <v>18303</v>
      </c>
      <c r="K149">
        <v>23064</v>
      </c>
      <c r="L149">
        <v>33343</v>
      </c>
      <c r="M149">
        <v>24101</v>
      </c>
      <c r="N149">
        <v>27867</v>
      </c>
      <c r="O149">
        <v>27161</v>
      </c>
      <c r="P149">
        <v>21213</v>
      </c>
    </row>
    <row r="150" spans="1:16">
      <c r="A150" t="s">
        <v>326</v>
      </c>
      <c r="B150" t="s">
        <v>391</v>
      </c>
      <c r="C150" t="s">
        <v>328</v>
      </c>
      <c r="D150">
        <v>6896</v>
      </c>
      <c r="E150">
        <v>9012</v>
      </c>
      <c r="F150">
        <v>15656</v>
      </c>
      <c r="G150">
        <v>26443</v>
      </c>
      <c r="H150">
        <v>12396</v>
      </c>
      <c r="I150">
        <v>14062</v>
      </c>
      <c r="J150">
        <v>12491</v>
      </c>
      <c r="K150">
        <v>12952</v>
      </c>
      <c r="L150">
        <v>17004</v>
      </c>
      <c r="M150">
        <v>11410</v>
      </c>
      <c r="N150">
        <v>13253</v>
      </c>
      <c r="O150">
        <v>16084</v>
      </c>
      <c r="P150">
        <v>14802</v>
      </c>
    </row>
    <row r="151" spans="1:16">
      <c r="A151" t="s">
        <v>326</v>
      </c>
      <c r="B151" t="s">
        <v>391</v>
      </c>
      <c r="C151" t="s">
        <v>330</v>
      </c>
      <c r="D151">
        <v>12847</v>
      </c>
      <c r="E151">
        <v>12385</v>
      </c>
      <c r="F151">
        <v>12622</v>
      </c>
      <c r="G151">
        <v>21710</v>
      </c>
      <c r="H151">
        <v>8245</v>
      </c>
      <c r="I151">
        <v>11468</v>
      </c>
      <c r="J151">
        <v>12849</v>
      </c>
      <c r="K151">
        <v>11255</v>
      </c>
      <c r="L151">
        <v>10719</v>
      </c>
      <c r="M151">
        <v>13583</v>
      </c>
      <c r="N151">
        <v>11845</v>
      </c>
      <c r="O151">
        <v>14134</v>
      </c>
      <c r="P151">
        <v>14654</v>
      </c>
    </row>
    <row r="152" spans="1:16">
      <c r="A152" t="s">
        <v>326</v>
      </c>
      <c r="B152" t="s">
        <v>391</v>
      </c>
      <c r="C152" t="s">
        <v>331</v>
      </c>
      <c r="D152">
        <v>6256</v>
      </c>
      <c r="E152">
        <v>5238</v>
      </c>
      <c r="F152">
        <v>7445</v>
      </c>
      <c r="G152">
        <v>11594</v>
      </c>
      <c r="H152">
        <v>7266</v>
      </c>
      <c r="I152">
        <v>7820</v>
      </c>
      <c r="J152">
        <v>9192</v>
      </c>
      <c r="K152">
        <v>9755</v>
      </c>
      <c r="L152">
        <v>11760</v>
      </c>
      <c r="M152">
        <v>12117</v>
      </c>
      <c r="N152">
        <v>9636</v>
      </c>
      <c r="O152">
        <v>11108</v>
      </c>
      <c r="P152">
        <v>9211</v>
      </c>
    </row>
    <row r="153" spans="1:16">
      <c r="A153" t="s">
        <v>326</v>
      </c>
      <c r="B153" t="s">
        <v>391</v>
      </c>
      <c r="C153" t="s">
        <v>329</v>
      </c>
      <c r="D153">
        <v>9762</v>
      </c>
      <c r="E153">
        <v>15815</v>
      </c>
      <c r="F153">
        <v>16406</v>
      </c>
      <c r="G153">
        <v>24558</v>
      </c>
      <c r="H153">
        <v>10063</v>
      </c>
      <c r="I153">
        <v>11258</v>
      </c>
      <c r="J153">
        <v>13593</v>
      </c>
      <c r="K153">
        <v>8866</v>
      </c>
      <c r="L153">
        <v>8839</v>
      </c>
      <c r="M153">
        <v>6942</v>
      </c>
      <c r="N153">
        <v>5244</v>
      </c>
      <c r="O153">
        <v>5832</v>
      </c>
      <c r="P153">
        <v>7884</v>
      </c>
    </row>
    <row r="154" spans="1:16">
      <c r="A154" t="s">
        <v>326</v>
      </c>
      <c r="B154" t="s">
        <v>391</v>
      </c>
      <c r="C154" t="s">
        <v>335</v>
      </c>
      <c r="D154">
        <v>4610</v>
      </c>
      <c r="E154">
        <v>3854</v>
      </c>
      <c r="F154">
        <v>4375</v>
      </c>
      <c r="G154">
        <v>6806</v>
      </c>
      <c r="H154">
        <v>4578</v>
      </c>
      <c r="I154">
        <v>5142</v>
      </c>
      <c r="J154">
        <v>4334</v>
      </c>
      <c r="K154">
        <v>4777</v>
      </c>
      <c r="L154">
        <v>8661</v>
      </c>
      <c r="M154">
        <v>5810</v>
      </c>
      <c r="N154">
        <v>7409</v>
      </c>
      <c r="O154">
        <v>10179</v>
      </c>
      <c r="P154">
        <v>7706</v>
      </c>
    </row>
    <row r="155" spans="1:16">
      <c r="A155" t="s">
        <v>326</v>
      </c>
      <c r="B155" t="s">
        <v>391</v>
      </c>
      <c r="C155" t="s">
        <v>334</v>
      </c>
      <c r="D155">
        <v>4955</v>
      </c>
      <c r="E155">
        <v>5733</v>
      </c>
      <c r="F155">
        <v>7735</v>
      </c>
      <c r="G155">
        <v>26873</v>
      </c>
      <c r="H155">
        <v>7890</v>
      </c>
      <c r="I155">
        <v>5051</v>
      </c>
      <c r="J155">
        <v>4588</v>
      </c>
      <c r="K155">
        <v>3273</v>
      </c>
      <c r="L155">
        <v>3537</v>
      </c>
      <c r="M155">
        <v>3421</v>
      </c>
      <c r="N155">
        <v>4728</v>
      </c>
      <c r="O155">
        <v>4608</v>
      </c>
      <c r="P155">
        <v>7148</v>
      </c>
    </row>
    <row r="156" spans="1:16">
      <c r="A156" t="s">
        <v>326</v>
      </c>
      <c r="B156" t="s">
        <v>391</v>
      </c>
      <c r="C156" t="s">
        <v>305</v>
      </c>
      <c r="D156">
        <v>5304</v>
      </c>
      <c r="E156">
        <v>3812</v>
      </c>
      <c r="F156">
        <v>7493</v>
      </c>
      <c r="G156">
        <v>7435</v>
      </c>
      <c r="H156">
        <v>3987</v>
      </c>
      <c r="I156">
        <v>7040</v>
      </c>
      <c r="J156">
        <v>11909</v>
      </c>
      <c r="K156">
        <v>19463</v>
      </c>
      <c r="L156">
        <v>10966</v>
      </c>
      <c r="M156">
        <v>8085</v>
      </c>
      <c r="N156">
        <v>6675</v>
      </c>
      <c r="O156">
        <v>16043</v>
      </c>
      <c r="P156">
        <v>6134</v>
      </c>
    </row>
    <row r="157" spans="1:16">
      <c r="A157" t="s">
        <v>326</v>
      </c>
      <c r="B157" t="s">
        <v>391</v>
      </c>
      <c r="C157" t="s">
        <v>336</v>
      </c>
      <c r="D157">
        <v>4816</v>
      </c>
      <c r="E157">
        <v>3811</v>
      </c>
      <c r="F157">
        <v>5246</v>
      </c>
      <c r="G157">
        <v>12888</v>
      </c>
      <c r="H157">
        <v>5751</v>
      </c>
      <c r="I157">
        <v>7001</v>
      </c>
      <c r="J157">
        <v>7563</v>
      </c>
      <c r="K157">
        <v>5485</v>
      </c>
      <c r="L157">
        <v>5458</v>
      </c>
      <c r="M157">
        <v>4849</v>
      </c>
      <c r="N157">
        <v>3686</v>
      </c>
      <c r="O157">
        <v>4927</v>
      </c>
      <c r="P157">
        <v>5046</v>
      </c>
    </row>
    <row r="158" spans="1:16">
      <c r="A158" t="s">
        <v>326</v>
      </c>
      <c r="B158" t="s">
        <v>391</v>
      </c>
      <c r="C158" t="s">
        <v>332</v>
      </c>
      <c r="D158">
        <v>4326</v>
      </c>
      <c r="E158">
        <v>4457</v>
      </c>
      <c r="F158">
        <v>5281</v>
      </c>
      <c r="G158">
        <v>6870</v>
      </c>
      <c r="H158">
        <v>4838</v>
      </c>
      <c r="I158">
        <v>4448</v>
      </c>
      <c r="J158">
        <v>5011</v>
      </c>
      <c r="K158">
        <v>4035</v>
      </c>
      <c r="L158">
        <v>2763</v>
      </c>
      <c r="M158">
        <v>3303</v>
      </c>
      <c r="N158">
        <v>4191</v>
      </c>
      <c r="O158">
        <v>5753</v>
      </c>
      <c r="P158">
        <v>5022</v>
      </c>
    </row>
    <row r="159" spans="1:16">
      <c r="A159" t="s">
        <v>326</v>
      </c>
      <c r="B159" t="s">
        <v>391</v>
      </c>
      <c r="C159" t="s">
        <v>337</v>
      </c>
      <c r="D159">
        <v>1708</v>
      </c>
      <c r="E159">
        <v>1589</v>
      </c>
      <c r="F159">
        <v>1653</v>
      </c>
      <c r="G159">
        <v>1995</v>
      </c>
      <c r="H159">
        <v>1338</v>
      </c>
      <c r="I159">
        <v>1951</v>
      </c>
      <c r="J159">
        <v>1509</v>
      </c>
      <c r="K159">
        <v>1697</v>
      </c>
      <c r="L159">
        <v>3328</v>
      </c>
      <c r="M159">
        <v>2784</v>
      </c>
      <c r="N159">
        <v>2205</v>
      </c>
      <c r="O159">
        <v>4782</v>
      </c>
      <c r="P159">
        <v>5006</v>
      </c>
    </row>
    <row r="160" spans="1:16">
      <c r="A160" t="s">
        <v>326</v>
      </c>
      <c r="B160" t="s">
        <v>391</v>
      </c>
      <c r="C160" t="s">
        <v>333</v>
      </c>
      <c r="D160">
        <v>3553</v>
      </c>
      <c r="E160">
        <v>4025</v>
      </c>
      <c r="F160">
        <v>4713</v>
      </c>
      <c r="G160">
        <v>4734</v>
      </c>
      <c r="H160">
        <v>3705</v>
      </c>
      <c r="I160">
        <v>3487</v>
      </c>
      <c r="J160">
        <v>2785</v>
      </c>
      <c r="K160">
        <v>3593</v>
      </c>
      <c r="L160">
        <v>3965</v>
      </c>
      <c r="M160">
        <v>2740</v>
      </c>
      <c r="N160">
        <v>2874</v>
      </c>
      <c r="O160">
        <v>4250</v>
      </c>
      <c r="P160">
        <v>4543</v>
      </c>
    </row>
    <row r="161" spans="1:16">
      <c r="A161" t="s">
        <v>326</v>
      </c>
      <c r="B161" t="s">
        <v>391</v>
      </c>
      <c r="C161" t="s">
        <v>338</v>
      </c>
      <c r="D161">
        <v>4916</v>
      </c>
      <c r="E161">
        <v>5382</v>
      </c>
      <c r="F161">
        <v>2582</v>
      </c>
      <c r="G161">
        <v>1582</v>
      </c>
      <c r="H161">
        <v>1654</v>
      </c>
      <c r="I161">
        <v>1673</v>
      </c>
      <c r="J161">
        <v>1768</v>
      </c>
      <c r="K161">
        <v>3219</v>
      </c>
      <c r="L161">
        <v>3107</v>
      </c>
      <c r="M161">
        <v>4052</v>
      </c>
      <c r="N161">
        <v>3374</v>
      </c>
      <c r="O161">
        <v>4415</v>
      </c>
      <c r="P161">
        <v>3512</v>
      </c>
    </row>
    <row r="162" spans="1:16">
      <c r="A162" t="s">
        <v>326</v>
      </c>
      <c r="B162" t="s">
        <v>391</v>
      </c>
      <c r="C162" t="s">
        <v>346</v>
      </c>
      <c r="D162">
        <v>2929</v>
      </c>
      <c r="E162">
        <v>510</v>
      </c>
      <c r="F162">
        <v>1291</v>
      </c>
      <c r="G162">
        <v>1200</v>
      </c>
      <c r="H162">
        <v>600</v>
      </c>
      <c r="I162">
        <v>2253</v>
      </c>
      <c r="J162">
        <v>510</v>
      </c>
      <c r="K162">
        <v>1160</v>
      </c>
      <c r="L162">
        <v>1569</v>
      </c>
      <c r="M162">
        <v>2925</v>
      </c>
      <c r="N162">
        <v>3398</v>
      </c>
      <c r="O162">
        <v>4685</v>
      </c>
      <c r="P162">
        <v>1980</v>
      </c>
    </row>
    <row r="163" spans="1:16">
      <c r="A163" t="s">
        <v>326</v>
      </c>
      <c r="B163" t="s">
        <v>391</v>
      </c>
      <c r="C163" t="s">
        <v>343</v>
      </c>
      <c r="D163">
        <v>1469</v>
      </c>
      <c r="E163">
        <v>1587</v>
      </c>
      <c r="F163">
        <v>2160</v>
      </c>
      <c r="G163">
        <v>2485</v>
      </c>
      <c r="H163">
        <v>2365</v>
      </c>
      <c r="I163">
        <v>1740</v>
      </c>
      <c r="J163">
        <v>1218</v>
      </c>
      <c r="K163">
        <v>1864</v>
      </c>
      <c r="L163">
        <v>2751</v>
      </c>
      <c r="M163">
        <v>2383</v>
      </c>
      <c r="N163">
        <v>2748</v>
      </c>
      <c r="O163">
        <v>3613</v>
      </c>
      <c r="P163">
        <v>1869</v>
      </c>
    </row>
    <row r="164" spans="1:16">
      <c r="A164" t="s">
        <v>326</v>
      </c>
      <c r="B164" t="s">
        <v>391</v>
      </c>
      <c r="C164" t="s">
        <v>344</v>
      </c>
      <c r="D164">
        <v>9413</v>
      </c>
      <c r="E164">
        <v>5966</v>
      </c>
      <c r="F164">
        <v>6180</v>
      </c>
      <c r="G164">
        <v>4957</v>
      </c>
      <c r="H164">
        <v>5083</v>
      </c>
      <c r="I164">
        <v>5892</v>
      </c>
      <c r="J164">
        <v>2916</v>
      </c>
      <c r="K164">
        <v>1755</v>
      </c>
      <c r="L164">
        <v>2123</v>
      </c>
      <c r="M164">
        <v>2678</v>
      </c>
      <c r="N164">
        <v>1983</v>
      </c>
      <c r="O164">
        <v>2302</v>
      </c>
      <c r="P164">
        <v>1840</v>
      </c>
    </row>
    <row r="165" spans="1:16">
      <c r="A165" t="s">
        <v>326</v>
      </c>
      <c r="B165" t="s">
        <v>391</v>
      </c>
      <c r="C165" t="s">
        <v>339</v>
      </c>
      <c r="D165">
        <v>1518</v>
      </c>
      <c r="E165">
        <v>1743</v>
      </c>
      <c r="F165">
        <v>1893</v>
      </c>
      <c r="G165">
        <v>2370</v>
      </c>
      <c r="H165">
        <v>1600</v>
      </c>
      <c r="I165">
        <v>1855</v>
      </c>
      <c r="J165">
        <v>1917</v>
      </c>
      <c r="K165">
        <v>1305</v>
      </c>
      <c r="L165">
        <v>1651</v>
      </c>
      <c r="M165">
        <v>1836</v>
      </c>
      <c r="N165">
        <v>2208</v>
      </c>
      <c r="O165">
        <v>1232</v>
      </c>
      <c r="P165">
        <v>1763</v>
      </c>
    </row>
    <row r="166" spans="1:16">
      <c r="A166" t="s">
        <v>326</v>
      </c>
      <c r="B166" t="s">
        <v>391</v>
      </c>
      <c r="C166" t="s">
        <v>341</v>
      </c>
      <c r="D166">
        <v>1717</v>
      </c>
      <c r="E166">
        <v>1924</v>
      </c>
      <c r="F166">
        <v>1071</v>
      </c>
      <c r="G166">
        <v>576</v>
      </c>
      <c r="H166">
        <v>883</v>
      </c>
      <c r="I166">
        <v>1002</v>
      </c>
      <c r="J166">
        <v>0</v>
      </c>
      <c r="K166">
        <v>1830</v>
      </c>
      <c r="L166">
        <v>2337</v>
      </c>
      <c r="M166">
        <v>3357</v>
      </c>
      <c r="N166">
        <v>2312</v>
      </c>
      <c r="O166">
        <v>3702</v>
      </c>
      <c r="P166">
        <v>1721</v>
      </c>
    </row>
    <row r="167" spans="1:16">
      <c r="A167" t="s">
        <v>326</v>
      </c>
      <c r="B167" t="s">
        <v>391</v>
      </c>
      <c r="C167" t="s">
        <v>342</v>
      </c>
      <c r="D167">
        <v>768</v>
      </c>
      <c r="E167">
        <v>870</v>
      </c>
      <c r="F167">
        <v>742</v>
      </c>
      <c r="G167">
        <v>1098</v>
      </c>
      <c r="H167">
        <v>519</v>
      </c>
      <c r="I167">
        <v>760</v>
      </c>
      <c r="J167">
        <v>630</v>
      </c>
      <c r="K167">
        <v>802</v>
      </c>
      <c r="L167">
        <v>1169</v>
      </c>
      <c r="M167">
        <v>1226</v>
      </c>
      <c r="N167">
        <v>1584</v>
      </c>
      <c r="O167">
        <v>1889</v>
      </c>
      <c r="P167">
        <v>1695</v>
      </c>
    </row>
    <row r="168" spans="1:16">
      <c r="A168" t="s">
        <v>326</v>
      </c>
      <c r="B168" t="s">
        <v>391</v>
      </c>
      <c r="C168" t="s">
        <v>340</v>
      </c>
      <c r="D168">
        <v>2044</v>
      </c>
      <c r="E168">
        <v>884</v>
      </c>
      <c r="F168">
        <v>610</v>
      </c>
      <c r="G168">
        <v>1369</v>
      </c>
      <c r="H168">
        <v>0</v>
      </c>
      <c r="I168">
        <v>1135</v>
      </c>
      <c r="J168">
        <v>1261</v>
      </c>
      <c r="K168">
        <v>160</v>
      </c>
      <c r="L168">
        <v>1213</v>
      </c>
      <c r="M168">
        <v>1899</v>
      </c>
      <c r="N168">
        <v>1352</v>
      </c>
      <c r="O168">
        <v>1987</v>
      </c>
      <c r="P168">
        <v>1369</v>
      </c>
    </row>
    <row r="169" spans="1:16">
      <c r="A169" t="s">
        <v>326</v>
      </c>
      <c r="B169" t="s">
        <v>391</v>
      </c>
      <c r="C169" t="s">
        <v>308</v>
      </c>
      <c r="D169">
        <v>1862</v>
      </c>
      <c r="E169">
        <v>1587</v>
      </c>
      <c r="F169">
        <v>2123</v>
      </c>
      <c r="G169">
        <v>4243</v>
      </c>
      <c r="H169">
        <v>1304</v>
      </c>
      <c r="I169">
        <v>6570</v>
      </c>
      <c r="J169">
        <v>3708</v>
      </c>
      <c r="K169">
        <v>2794</v>
      </c>
      <c r="L169">
        <v>6089</v>
      </c>
      <c r="M169">
        <v>1971</v>
      </c>
      <c r="N169">
        <v>443</v>
      </c>
      <c r="O169">
        <v>1144</v>
      </c>
      <c r="P169">
        <v>1239</v>
      </c>
    </row>
    <row r="170" spans="1:16">
      <c r="A170" t="s">
        <v>326</v>
      </c>
      <c r="B170" t="s">
        <v>391</v>
      </c>
      <c r="C170" t="s">
        <v>347</v>
      </c>
      <c r="D170">
        <v>869</v>
      </c>
      <c r="E170">
        <v>924</v>
      </c>
      <c r="F170">
        <v>1106</v>
      </c>
      <c r="G170">
        <v>1449</v>
      </c>
      <c r="H170">
        <v>698</v>
      </c>
      <c r="I170">
        <v>895</v>
      </c>
      <c r="J170">
        <v>943</v>
      </c>
      <c r="K170">
        <v>799</v>
      </c>
      <c r="L170">
        <v>932</v>
      </c>
      <c r="M170">
        <v>898</v>
      </c>
      <c r="N170">
        <v>776</v>
      </c>
      <c r="O170">
        <v>800</v>
      </c>
      <c r="P170">
        <v>1058</v>
      </c>
    </row>
    <row r="171" spans="1:16">
      <c r="A171" t="s">
        <v>326</v>
      </c>
      <c r="B171" t="s">
        <v>391</v>
      </c>
      <c r="C171" t="s">
        <v>348</v>
      </c>
      <c r="D171">
        <v>248</v>
      </c>
      <c r="E171">
        <v>204</v>
      </c>
      <c r="F171">
        <v>240</v>
      </c>
      <c r="G171">
        <v>1064</v>
      </c>
      <c r="H171">
        <v>136</v>
      </c>
      <c r="I171">
        <v>762</v>
      </c>
      <c r="J171">
        <v>789</v>
      </c>
      <c r="K171">
        <v>583</v>
      </c>
      <c r="L171">
        <v>1476</v>
      </c>
      <c r="M171">
        <v>1370</v>
      </c>
      <c r="N171">
        <v>1616</v>
      </c>
      <c r="O171">
        <v>1653</v>
      </c>
      <c r="P171">
        <v>997</v>
      </c>
    </row>
    <row r="172" spans="1:16">
      <c r="A172" t="s">
        <v>326</v>
      </c>
      <c r="B172" t="s">
        <v>391</v>
      </c>
      <c r="C172" t="s">
        <v>349</v>
      </c>
      <c r="D172">
        <v>865</v>
      </c>
      <c r="E172">
        <v>670</v>
      </c>
      <c r="F172">
        <v>553</v>
      </c>
      <c r="G172">
        <v>326</v>
      </c>
      <c r="H172">
        <v>516</v>
      </c>
      <c r="I172">
        <v>688</v>
      </c>
      <c r="J172">
        <v>522</v>
      </c>
      <c r="K172">
        <v>500</v>
      </c>
      <c r="L172">
        <v>729</v>
      </c>
      <c r="M172">
        <v>863</v>
      </c>
      <c r="N172">
        <v>1410</v>
      </c>
      <c r="O172">
        <v>1146</v>
      </c>
      <c r="P172">
        <v>973</v>
      </c>
    </row>
    <row r="173" spans="1:16">
      <c r="A173" t="s">
        <v>326</v>
      </c>
      <c r="B173" t="s">
        <v>391</v>
      </c>
      <c r="C173" t="s">
        <v>345</v>
      </c>
      <c r="D173">
        <v>1257</v>
      </c>
      <c r="E173">
        <v>965</v>
      </c>
      <c r="F173">
        <v>1168</v>
      </c>
      <c r="G173">
        <v>560</v>
      </c>
      <c r="H173">
        <v>653</v>
      </c>
      <c r="I173">
        <v>586</v>
      </c>
      <c r="J173">
        <v>547</v>
      </c>
      <c r="K173">
        <v>783</v>
      </c>
      <c r="L173">
        <v>1175</v>
      </c>
      <c r="M173">
        <v>1219</v>
      </c>
      <c r="N173">
        <v>765</v>
      </c>
      <c r="O173">
        <v>1358</v>
      </c>
      <c r="P173">
        <v>952</v>
      </c>
    </row>
    <row r="174" spans="1:16">
      <c r="A174" t="s">
        <v>326</v>
      </c>
      <c r="B174" t="s">
        <v>391</v>
      </c>
      <c r="C174" t="s">
        <v>350</v>
      </c>
      <c r="D174">
        <v>239</v>
      </c>
      <c r="E174">
        <v>416</v>
      </c>
      <c r="F174">
        <v>440</v>
      </c>
      <c r="G174">
        <v>832</v>
      </c>
      <c r="H174">
        <v>333</v>
      </c>
      <c r="I174">
        <v>314</v>
      </c>
      <c r="J174">
        <v>307</v>
      </c>
      <c r="K174">
        <v>302</v>
      </c>
      <c r="L174">
        <v>599</v>
      </c>
      <c r="M174">
        <v>812</v>
      </c>
      <c r="N174">
        <v>411</v>
      </c>
      <c r="O174">
        <v>569</v>
      </c>
      <c r="P174">
        <v>814</v>
      </c>
    </row>
    <row r="175" spans="1:16">
      <c r="A175" t="s">
        <v>326</v>
      </c>
      <c r="B175" t="s">
        <v>391</v>
      </c>
      <c r="C175" t="s">
        <v>351</v>
      </c>
      <c r="D175">
        <v>208</v>
      </c>
      <c r="E175">
        <v>294</v>
      </c>
      <c r="F175">
        <v>857</v>
      </c>
      <c r="G175">
        <v>1987</v>
      </c>
      <c r="H175">
        <v>279</v>
      </c>
      <c r="I175">
        <v>491</v>
      </c>
      <c r="J175">
        <v>1017</v>
      </c>
      <c r="K175">
        <v>1210</v>
      </c>
      <c r="L175">
        <v>1562</v>
      </c>
      <c r="M175">
        <v>1295</v>
      </c>
      <c r="N175">
        <v>875</v>
      </c>
      <c r="O175">
        <v>981</v>
      </c>
      <c r="P175">
        <v>714</v>
      </c>
    </row>
    <row r="176" spans="1:16">
      <c r="A176" t="s">
        <v>326</v>
      </c>
      <c r="B176" t="s">
        <v>391</v>
      </c>
      <c r="C176" t="s">
        <v>355</v>
      </c>
      <c r="D176">
        <v>0</v>
      </c>
      <c r="E176">
        <v>129</v>
      </c>
      <c r="F176">
        <v>336</v>
      </c>
      <c r="G176">
        <v>257</v>
      </c>
      <c r="H176">
        <v>0</v>
      </c>
      <c r="I176">
        <v>0</v>
      </c>
      <c r="J176">
        <v>318</v>
      </c>
      <c r="K176">
        <v>129</v>
      </c>
      <c r="L176">
        <v>160</v>
      </c>
      <c r="M176">
        <v>208</v>
      </c>
      <c r="N176">
        <v>120</v>
      </c>
      <c r="O176">
        <v>321</v>
      </c>
      <c r="P176">
        <v>618</v>
      </c>
    </row>
    <row r="177" spans="1:16">
      <c r="A177" t="s">
        <v>326</v>
      </c>
      <c r="B177" t="s">
        <v>391</v>
      </c>
      <c r="C177" t="s">
        <v>356</v>
      </c>
      <c r="D177">
        <v>939</v>
      </c>
      <c r="E177">
        <v>810</v>
      </c>
      <c r="F177">
        <v>1371</v>
      </c>
      <c r="G177">
        <v>1499</v>
      </c>
      <c r="H177">
        <v>597</v>
      </c>
      <c r="I177">
        <v>625</v>
      </c>
      <c r="J177">
        <v>619</v>
      </c>
      <c r="K177">
        <v>55</v>
      </c>
      <c r="L177">
        <v>570</v>
      </c>
      <c r="M177">
        <v>219</v>
      </c>
      <c r="N177">
        <v>247</v>
      </c>
      <c r="O177">
        <v>451</v>
      </c>
      <c r="P177">
        <v>606</v>
      </c>
    </row>
    <row r="178" spans="1:16">
      <c r="A178" t="s">
        <v>326</v>
      </c>
      <c r="B178" t="s">
        <v>391</v>
      </c>
      <c r="C178" t="s">
        <v>352</v>
      </c>
      <c r="D178">
        <v>4</v>
      </c>
      <c r="E178">
        <v>114</v>
      </c>
      <c r="F178">
        <v>0</v>
      </c>
      <c r="G178">
        <v>0</v>
      </c>
      <c r="H178">
        <v>75</v>
      </c>
      <c r="I178">
        <v>294</v>
      </c>
      <c r="J178">
        <v>254</v>
      </c>
      <c r="K178">
        <v>22</v>
      </c>
      <c r="L178">
        <v>136</v>
      </c>
      <c r="M178">
        <v>663</v>
      </c>
      <c r="N178">
        <v>1536</v>
      </c>
      <c r="O178">
        <v>226</v>
      </c>
      <c r="P178">
        <v>592</v>
      </c>
    </row>
    <row r="179" spans="1:16">
      <c r="A179" t="s">
        <v>326</v>
      </c>
      <c r="B179" t="s">
        <v>391</v>
      </c>
      <c r="C179" t="s">
        <v>353</v>
      </c>
      <c r="D179">
        <v>530</v>
      </c>
      <c r="E179">
        <v>1158</v>
      </c>
      <c r="F179">
        <v>1056</v>
      </c>
      <c r="G179">
        <v>9264</v>
      </c>
      <c r="H179">
        <v>848</v>
      </c>
      <c r="I179">
        <v>1005</v>
      </c>
      <c r="J179">
        <v>828</v>
      </c>
      <c r="K179">
        <v>253</v>
      </c>
      <c r="L179">
        <v>400</v>
      </c>
      <c r="M179">
        <v>330</v>
      </c>
      <c r="N179">
        <v>479</v>
      </c>
      <c r="O179">
        <v>496</v>
      </c>
      <c r="P179">
        <v>539</v>
      </c>
    </row>
    <row r="180" spans="1:16">
      <c r="A180" t="s">
        <v>326</v>
      </c>
      <c r="B180" t="s">
        <v>391</v>
      </c>
      <c r="C180" t="s">
        <v>354</v>
      </c>
      <c r="D180">
        <v>254</v>
      </c>
      <c r="E180">
        <v>330</v>
      </c>
      <c r="F180">
        <v>88</v>
      </c>
      <c r="G180">
        <v>385</v>
      </c>
      <c r="H180">
        <v>231</v>
      </c>
      <c r="I180">
        <v>230</v>
      </c>
      <c r="J180">
        <v>269</v>
      </c>
      <c r="K180">
        <v>88</v>
      </c>
      <c r="L180">
        <v>230</v>
      </c>
      <c r="M180">
        <v>176</v>
      </c>
      <c r="N180">
        <v>233</v>
      </c>
      <c r="O180">
        <v>191</v>
      </c>
      <c r="P180">
        <v>261</v>
      </c>
    </row>
    <row r="181" spans="1:16">
      <c r="A181" t="s">
        <v>326</v>
      </c>
      <c r="B181" t="s">
        <v>391</v>
      </c>
      <c r="C181" t="s">
        <v>357</v>
      </c>
      <c r="D181">
        <v>130</v>
      </c>
      <c r="E181">
        <v>0</v>
      </c>
      <c r="F181">
        <v>160</v>
      </c>
      <c r="G181">
        <v>0</v>
      </c>
      <c r="H181">
        <v>160</v>
      </c>
      <c r="I181">
        <v>0</v>
      </c>
      <c r="J181">
        <v>0</v>
      </c>
      <c r="K181">
        <v>160</v>
      </c>
      <c r="L181">
        <v>0</v>
      </c>
      <c r="M181">
        <v>160</v>
      </c>
      <c r="N181">
        <v>0</v>
      </c>
      <c r="O181">
        <v>0</v>
      </c>
      <c r="P181">
        <v>200</v>
      </c>
    </row>
    <row r="182" spans="1:16">
      <c r="A182" t="s">
        <v>326</v>
      </c>
      <c r="B182" t="s">
        <v>391</v>
      </c>
      <c r="C182" t="s">
        <v>358</v>
      </c>
      <c r="D182">
        <v>0</v>
      </c>
      <c r="E182">
        <v>0</v>
      </c>
      <c r="F182">
        <v>0</v>
      </c>
      <c r="G182">
        <v>347</v>
      </c>
      <c r="H182">
        <v>0</v>
      </c>
      <c r="I182">
        <v>0</v>
      </c>
      <c r="J182">
        <v>0</v>
      </c>
      <c r="K182">
        <v>0</v>
      </c>
      <c r="L182">
        <v>0</v>
      </c>
      <c r="M182">
        <v>23</v>
      </c>
      <c r="N182">
        <v>110</v>
      </c>
      <c r="O182">
        <v>82</v>
      </c>
      <c r="P182">
        <v>159</v>
      </c>
    </row>
    <row r="183" spans="1:16">
      <c r="A183" t="s">
        <v>326</v>
      </c>
      <c r="B183" t="s">
        <v>391</v>
      </c>
      <c r="C183" t="s">
        <v>360</v>
      </c>
      <c r="D183">
        <v>0</v>
      </c>
      <c r="E183">
        <v>0</v>
      </c>
      <c r="F183">
        <v>346</v>
      </c>
      <c r="G183">
        <v>928</v>
      </c>
      <c r="H183">
        <v>122</v>
      </c>
      <c r="I183">
        <v>110</v>
      </c>
      <c r="J183">
        <v>303</v>
      </c>
      <c r="K183">
        <v>161</v>
      </c>
      <c r="L183">
        <v>232</v>
      </c>
      <c r="M183">
        <v>124</v>
      </c>
      <c r="N183">
        <v>62</v>
      </c>
      <c r="O183">
        <v>248</v>
      </c>
      <c r="P183">
        <v>114</v>
      </c>
    </row>
    <row r="184" spans="1:16">
      <c r="A184" t="s">
        <v>326</v>
      </c>
      <c r="B184" t="s">
        <v>391</v>
      </c>
      <c r="C184" t="s">
        <v>359</v>
      </c>
      <c r="D184">
        <v>154</v>
      </c>
      <c r="E184">
        <v>547</v>
      </c>
      <c r="F184">
        <v>716</v>
      </c>
      <c r="G184">
        <v>7777</v>
      </c>
      <c r="H184">
        <v>524</v>
      </c>
      <c r="I184">
        <v>589</v>
      </c>
      <c r="J184">
        <v>631</v>
      </c>
      <c r="K184">
        <v>357</v>
      </c>
      <c r="L184">
        <v>350</v>
      </c>
      <c r="M184">
        <v>216</v>
      </c>
      <c r="N184">
        <v>130</v>
      </c>
      <c r="O184">
        <v>192</v>
      </c>
      <c r="P184">
        <v>111</v>
      </c>
    </row>
    <row r="185" spans="1:16">
      <c r="A185" t="s">
        <v>326</v>
      </c>
      <c r="B185" t="s">
        <v>391</v>
      </c>
      <c r="C185" t="s">
        <v>364</v>
      </c>
      <c r="D185">
        <v>117</v>
      </c>
      <c r="E185">
        <v>0</v>
      </c>
      <c r="F185">
        <v>0</v>
      </c>
      <c r="G185">
        <v>0</v>
      </c>
      <c r="H185">
        <v>0</v>
      </c>
      <c r="I185">
        <v>0</v>
      </c>
      <c r="J185">
        <v>0</v>
      </c>
      <c r="K185">
        <v>0</v>
      </c>
      <c r="L185">
        <v>0</v>
      </c>
      <c r="M185">
        <v>0</v>
      </c>
      <c r="N185">
        <v>0</v>
      </c>
      <c r="O185">
        <v>0</v>
      </c>
      <c r="P185">
        <v>110</v>
      </c>
    </row>
    <row r="186" spans="1:16">
      <c r="A186" t="s">
        <v>326</v>
      </c>
      <c r="B186" t="s">
        <v>391</v>
      </c>
      <c r="C186" t="s">
        <v>361</v>
      </c>
      <c r="D186">
        <v>0</v>
      </c>
      <c r="E186">
        <v>50</v>
      </c>
      <c r="F186">
        <v>61</v>
      </c>
      <c r="G186">
        <v>1282</v>
      </c>
      <c r="H186">
        <v>79</v>
      </c>
      <c r="I186">
        <v>42</v>
      </c>
      <c r="J186">
        <v>0</v>
      </c>
      <c r="K186">
        <v>0</v>
      </c>
      <c r="L186">
        <v>0</v>
      </c>
      <c r="M186">
        <v>0</v>
      </c>
      <c r="N186">
        <v>0</v>
      </c>
      <c r="O186">
        <v>31</v>
      </c>
      <c r="P186">
        <v>54</v>
      </c>
    </row>
    <row r="187" spans="1:16">
      <c r="A187" t="s">
        <v>326</v>
      </c>
      <c r="B187" t="s">
        <v>391</v>
      </c>
      <c r="C187" t="s">
        <v>363</v>
      </c>
      <c r="D187">
        <v>0</v>
      </c>
      <c r="E187">
        <v>70</v>
      </c>
      <c r="F187">
        <v>0</v>
      </c>
      <c r="G187">
        <v>114</v>
      </c>
      <c r="H187">
        <v>0</v>
      </c>
      <c r="I187">
        <v>0</v>
      </c>
      <c r="J187">
        <v>0</v>
      </c>
      <c r="K187">
        <v>0</v>
      </c>
      <c r="L187">
        <v>0</v>
      </c>
      <c r="M187">
        <v>0</v>
      </c>
      <c r="N187">
        <v>0</v>
      </c>
      <c r="O187">
        <v>0</v>
      </c>
      <c r="P187">
        <v>50</v>
      </c>
    </row>
    <row r="188" spans="1:16">
      <c r="A188" t="s">
        <v>326</v>
      </c>
      <c r="B188" t="s">
        <v>391</v>
      </c>
      <c r="C188" t="s">
        <v>362</v>
      </c>
      <c r="D188">
        <v>39</v>
      </c>
      <c r="E188">
        <v>51</v>
      </c>
      <c r="F188">
        <v>237</v>
      </c>
      <c r="G188">
        <v>861</v>
      </c>
      <c r="H188">
        <v>96</v>
      </c>
      <c r="I188">
        <v>108</v>
      </c>
      <c r="J188">
        <v>66</v>
      </c>
      <c r="K188">
        <v>150</v>
      </c>
      <c r="L188">
        <v>270</v>
      </c>
      <c r="M188">
        <v>14</v>
      </c>
      <c r="N188">
        <v>51</v>
      </c>
      <c r="O188">
        <v>53</v>
      </c>
      <c r="P188">
        <v>39</v>
      </c>
    </row>
    <row r="189" spans="1:16">
      <c r="A189" t="s">
        <v>326</v>
      </c>
      <c r="B189" t="s">
        <v>391</v>
      </c>
      <c r="C189" t="s">
        <v>365</v>
      </c>
      <c r="D189">
        <v>328</v>
      </c>
      <c r="E189">
        <v>573</v>
      </c>
      <c r="F189">
        <v>0</v>
      </c>
      <c r="G189">
        <v>259</v>
      </c>
      <c r="H189">
        <v>85</v>
      </c>
      <c r="I189">
        <v>159</v>
      </c>
      <c r="J189">
        <v>155</v>
      </c>
      <c r="K189">
        <v>226</v>
      </c>
      <c r="L189">
        <v>284</v>
      </c>
      <c r="M189">
        <v>166</v>
      </c>
      <c r="N189">
        <v>237</v>
      </c>
      <c r="O189">
        <v>0</v>
      </c>
      <c r="P189">
        <v>18</v>
      </c>
    </row>
    <row r="190" spans="1:16">
      <c r="A190" t="s">
        <v>326</v>
      </c>
      <c r="B190" t="s">
        <v>391</v>
      </c>
      <c r="C190" t="s">
        <v>367</v>
      </c>
      <c r="D190">
        <v>10</v>
      </c>
      <c r="E190">
        <v>5</v>
      </c>
      <c r="F190">
        <v>15</v>
      </c>
      <c r="G190">
        <v>278</v>
      </c>
      <c r="H190">
        <v>5</v>
      </c>
      <c r="I190">
        <v>12</v>
      </c>
      <c r="J190">
        <v>17</v>
      </c>
      <c r="K190">
        <v>2</v>
      </c>
      <c r="L190">
        <v>0</v>
      </c>
      <c r="M190">
        <v>0</v>
      </c>
      <c r="N190">
        <v>0</v>
      </c>
      <c r="O190">
        <v>16</v>
      </c>
      <c r="P190">
        <v>13</v>
      </c>
    </row>
    <row r="191" spans="1:16">
      <c r="A191" t="s">
        <v>326</v>
      </c>
      <c r="B191" t="s">
        <v>391</v>
      </c>
      <c r="C191" t="s">
        <v>368</v>
      </c>
      <c r="D191">
        <v>0</v>
      </c>
      <c r="E191">
        <v>0</v>
      </c>
      <c r="F191">
        <v>13</v>
      </c>
      <c r="G191">
        <v>16</v>
      </c>
      <c r="H191">
        <v>0</v>
      </c>
      <c r="I191">
        <v>10</v>
      </c>
      <c r="J191">
        <v>0</v>
      </c>
      <c r="K191">
        <v>21</v>
      </c>
      <c r="L191">
        <v>2</v>
      </c>
      <c r="M191">
        <v>12</v>
      </c>
      <c r="N191">
        <v>26</v>
      </c>
      <c r="O191">
        <v>29</v>
      </c>
      <c r="P191">
        <v>10</v>
      </c>
    </row>
    <row r="192" spans="1:16">
      <c r="A192" t="s">
        <v>326</v>
      </c>
      <c r="B192" t="s">
        <v>391</v>
      </c>
      <c r="C192" t="s">
        <v>366</v>
      </c>
      <c r="D192">
        <v>36</v>
      </c>
      <c r="E192">
        <v>150</v>
      </c>
      <c r="F192">
        <v>0</v>
      </c>
      <c r="G192">
        <v>1663</v>
      </c>
      <c r="H192">
        <v>0</v>
      </c>
      <c r="I192">
        <v>0</v>
      </c>
      <c r="J192">
        <v>0</v>
      </c>
      <c r="K192">
        <v>0</v>
      </c>
      <c r="L192">
        <v>30</v>
      </c>
      <c r="M192">
        <v>0</v>
      </c>
      <c r="N192">
        <v>10</v>
      </c>
      <c r="O192">
        <v>0</v>
      </c>
      <c r="P192">
        <v>5</v>
      </c>
    </row>
    <row r="193" spans="1:16">
      <c r="A193" t="s">
        <v>326</v>
      </c>
      <c r="B193" t="s">
        <v>391</v>
      </c>
      <c r="C193" t="s">
        <v>378</v>
      </c>
      <c r="D193">
        <v>0</v>
      </c>
      <c r="E193">
        <v>0</v>
      </c>
      <c r="F193">
        <v>15</v>
      </c>
      <c r="G193">
        <v>0</v>
      </c>
      <c r="H193">
        <v>20</v>
      </c>
      <c r="I193">
        <v>0</v>
      </c>
      <c r="J193">
        <v>0</v>
      </c>
      <c r="K193">
        <v>0</v>
      </c>
      <c r="L193">
        <v>0</v>
      </c>
      <c r="M193">
        <v>0</v>
      </c>
      <c r="N193">
        <v>0</v>
      </c>
      <c r="O193">
        <v>0</v>
      </c>
      <c r="P193">
        <v>0</v>
      </c>
    </row>
    <row r="194" spans="1:16">
      <c r="A194" t="s">
        <v>326</v>
      </c>
      <c r="B194" t="s">
        <v>391</v>
      </c>
      <c r="C194" t="s">
        <v>386</v>
      </c>
      <c r="D194">
        <v>0</v>
      </c>
      <c r="E194">
        <v>0</v>
      </c>
      <c r="F194">
        <v>112</v>
      </c>
      <c r="G194">
        <v>108</v>
      </c>
      <c r="H194">
        <v>0</v>
      </c>
      <c r="I194">
        <v>74</v>
      </c>
      <c r="J194">
        <v>0</v>
      </c>
      <c r="K194">
        <v>0</v>
      </c>
      <c r="L194">
        <v>0</v>
      </c>
      <c r="M194">
        <v>0</v>
      </c>
      <c r="N194">
        <v>0</v>
      </c>
      <c r="O194">
        <v>0</v>
      </c>
      <c r="P194">
        <v>0</v>
      </c>
    </row>
    <row r="195" spans="1:16">
      <c r="A195" t="s">
        <v>326</v>
      </c>
      <c r="B195" t="s">
        <v>391</v>
      </c>
      <c r="C195" t="s">
        <v>385</v>
      </c>
      <c r="D195">
        <v>0</v>
      </c>
      <c r="E195">
        <v>0</v>
      </c>
      <c r="F195">
        <v>0</v>
      </c>
      <c r="G195">
        <v>8</v>
      </c>
      <c r="H195">
        <v>0</v>
      </c>
      <c r="I195">
        <v>0</v>
      </c>
      <c r="J195">
        <v>0</v>
      </c>
      <c r="K195">
        <v>0</v>
      </c>
      <c r="L195">
        <v>0</v>
      </c>
      <c r="M195">
        <v>0</v>
      </c>
      <c r="N195">
        <v>0</v>
      </c>
      <c r="O195">
        <v>80</v>
      </c>
      <c r="P195">
        <v>0</v>
      </c>
    </row>
    <row r="196" spans="1:16">
      <c r="A196" t="s">
        <v>326</v>
      </c>
      <c r="B196" t="s">
        <v>391</v>
      </c>
      <c r="C196" t="s">
        <v>384</v>
      </c>
      <c r="D196">
        <v>0</v>
      </c>
      <c r="E196">
        <v>19389</v>
      </c>
      <c r="F196">
        <v>22686</v>
      </c>
      <c r="G196">
        <v>0</v>
      </c>
      <c r="H196">
        <v>229</v>
      </c>
      <c r="I196">
        <v>507</v>
      </c>
      <c r="J196">
        <v>300</v>
      </c>
      <c r="K196">
        <v>554</v>
      </c>
      <c r="L196">
        <v>130</v>
      </c>
      <c r="M196">
        <v>277</v>
      </c>
      <c r="N196">
        <v>0</v>
      </c>
      <c r="O196">
        <v>0</v>
      </c>
      <c r="P196">
        <v>0</v>
      </c>
    </row>
    <row r="197" spans="1:16">
      <c r="A197" t="s">
        <v>326</v>
      </c>
      <c r="B197" t="s">
        <v>391</v>
      </c>
      <c r="C197" t="s">
        <v>383</v>
      </c>
      <c r="D197">
        <v>0</v>
      </c>
      <c r="E197">
        <v>100</v>
      </c>
      <c r="F197">
        <v>0</v>
      </c>
      <c r="G197">
        <v>0</v>
      </c>
      <c r="H197">
        <v>0</v>
      </c>
      <c r="I197">
        <v>0</v>
      </c>
      <c r="J197">
        <v>105</v>
      </c>
      <c r="K197">
        <v>0</v>
      </c>
      <c r="L197">
        <v>0</v>
      </c>
      <c r="M197">
        <v>0</v>
      </c>
      <c r="N197">
        <v>0</v>
      </c>
      <c r="O197">
        <v>0</v>
      </c>
      <c r="P197">
        <v>0</v>
      </c>
    </row>
    <row r="198" spans="1:16">
      <c r="A198" t="s">
        <v>326</v>
      </c>
      <c r="B198" t="s">
        <v>391</v>
      </c>
      <c r="C198" t="s">
        <v>376</v>
      </c>
      <c r="D198">
        <v>1816</v>
      </c>
      <c r="E198">
        <v>1714</v>
      </c>
      <c r="F198">
        <v>1736</v>
      </c>
      <c r="G198">
        <v>2110</v>
      </c>
      <c r="H198">
        <v>2486</v>
      </c>
      <c r="I198">
        <v>1458</v>
      </c>
      <c r="J198">
        <v>50</v>
      </c>
      <c r="K198">
        <v>2060</v>
      </c>
      <c r="L198">
        <v>0</v>
      </c>
      <c r="M198">
        <v>0</v>
      </c>
      <c r="N198">
        <v>0</v>
      </c>
      <c r="O198">
        <v>25</v>
      </c>
      <c r="P198">
        <v>0</v>
      </c>
    </row>
    <row r="199" spans="1:16">
      <c r="A199" t="s">
        <v>326</v>
      </c>
      <c r="B199" t="s">
        <v>391</v>
      </c>
      <c r="C199" t="s">
        <v>379</v>
      </c>
      <c r="D199">
        <v>0</v>
      </c>
      <c r="E199">
        <v>0</v>
      </c>
      <c r="F199">
        <v>0</v>
      </c>
      <c r="G199">
        <v>534</v>
      </c>
      <c r="H199">
        <v>0</v>
      </c>
      <c r="I199">
        <v>0</v>
      </c>
      <c r="J199">
        <v>43</v>
      </c>
      <c r="K199">
        <v>0</v>
      </c>
      <c r="L199">
        <v>0</v>
      </c>
      <c r="M199">
        <v>0</v>
      </c>
      <c r="N199">
        <v>0</v>
      </c>
      <c r="O199">
        <v>0</v>
      </c>
      <c r="P199">
        <v>0</v>
      </c>
    </row>
    <row r="200" spans="1:16">
      <c r="A200" t="s">
        <v>326</v>
      </c>
      <c r="B200" t="s">
        <v>391</v>
      </c>
      <c r="C200" t="s">
        <v>380</v>
      </c>
      <c r="D200">
        <v>0</v>
      </c>
      <c r="E200">
        <v>0</v>
      </c>
      <c r="F200">
        <v>0</v>
      </c>
      <c r="G200">
        <v>0</v>
      </c>
      <c r="H200">
        <v>0</v>
      </c>
      <c r="I200">
        <v>0</v>
      </c>
      <c r="J200">
        <v>27</v>
      </c>
      <c r="K200">
        <v>0</v>
      </c>
      <c r="L200">
        <v>0</v>
      </c>
      <c r="M200">
        <v>0</v>
      </c>
      <c r="N200">
        <v>0</v>
      </c>
      <c r="O200">
        <v>0</v>
      </c>
      <c r="P200">
        <v>0</v>
      </c>
    </row>
    <row r="201" spans="1:16">
      <c r="A201" t="s">
        <v>326</v>
      </c>
      <c r="B201" t="s">
        <v>391</v>
      </c>
      <c r="C201" t="s">
        <v>381</v>
      </c>
      <c r="D201">
        <v>0</v>
      </c>
      <c r="E201">
        <v>0</v>
      </c>
      <c r="F201">
        <v>0</v>
      </c>
      <c r="G201">
        <v>0</v>
      </c>
      <c r="H201">
        <v>0</v>
      </c>
      <c r="I201">
        <v>0</v>
      </c>
      <c r="J201">
        <v>2700</v>
      </c>
      <c r="K201">
        <v>0</v>
      </c>
      <c r="L201">
        <v>0</v>
      </c>
      <c r="M201">
        <v>0</v>
      </c>
      <c r="N201">
        <v>0</v>
      </c>
      <c r="O201">
        <v>0</v>
      </c>
      <c r="P201">
        <v>0</v>
      </c>
    </row>
    <row r="202" spans="1:16">
      <c r="A202" t="s">
        <v>326</v>
      </c>
      <c r="B202" t="s">
        <v>391</v>
      </c>
      <c r="C202" t="s">
        <v>377</v>
      </c>
      <c r="D202">
        <v>0</v>
      </c>
      <c r="E202">
        <v>350</v>
      </c>
      <c r="F202">
        <v>0</v>
      </c>
      <c r="G202">
        <v>0</v>
      </c>
      <c r="H202">
        <v>0</v>
      </c>
      <c r="I202">
        <v>160</v>
      </c>
      <c r="J202">
        <v>0</v>
      </c>
      <c r="K202">
        <v>0</v>
      </c>
      <c r="L202">
        <v>0</v>
      </c>
      <c r="M202">
        <v>0</v>
      </c>
      <c r="N202">
        <v>0</v>
      </c>
      <c r="O202">
        <v>0</v>
      </c>
      <c r="P202">
        <v>0</v>
      </c>
    </row>
    <row r="203" spans="1:16">
      <c r="A203" t="s">
        <v>326</v>
      </c>
      <c r="B203" t="s">
        <v>391</v>
      </c>
      <c r="C203" t="s">
        <v>382</v>
      </c>
      <c r="D203">
        <v>0</v>
      </c>
      <c r="E203">
        <v>0</v>
      </c>
      <c r="F203">
        <v>50</v>
      </c>
      <c r="G203">
        <v>211</v>
      </c>
      <c r="H203">
        <v>0</v>
      </c>
      <c r="I203">
        <v>0</v>
      </c>
      <c r="J203">
        <v>0</v>
      </c>
      <c r="K203">
        <v>0</v>
      </c>
      <c r="L203">
        <v>0</v>
      </c>
      <c r="M203">
        <v>0</v>
      </c>
      <c r="N203">
        <v>0</v>
      </c>
      <c r="O203">
        <v>0</v>
      </c>
      <c r="P203">
        <v>0</v>
      </c>
    </row>
    <row r="204" spans="1:16">
      <c r="A204" t="s">
        <v>326</v>
      </c>
      <c r="B204" t="s">
        <v>391</v>
      </c>
      <c r="C204" t="s">
        <v>375</v>
      </c>
      <c r="D204">
        <v>0</v>
      </c>
      <c r="E204">
        <v>0</v>
      </c>
      <c r="F204">
        <v>0</v>
      </c>
      <c r="G204">
        <v>507</v>
      </c>
      <c r="H204">
        <v>0</v>
      </c>
      <c r="I204">
        <v>0</v>
      </c>
      <c r="J204">
        <v>0</v>
      </c>
      <c r="K204">
        <v>0</v>
      </c>
      <c r="L204">
        <v>0</v>
      </c>
      <c r="M204">
        <v>0</v>
      </c>
      <c r="N204">
        <v>0</v>
      </c>
      <c r="O204">
        <v>0</v>
      </c>
      <c r="P204">
        <v>0</v>
      </c>
    </row>
    <row r="205" spans="1:16">
      <c r="A205" t="s">
        <v>326</v>
      </c>
      <c r="B205" t="s">
        <v>391</v>
      </c>
      <c r="C205" t="s">
        <v>374</v>
      </c>
      <c r="D205">
        <v>0</v>
      </c>
      <c r="E205">
        <v>0</v>
      </c>
      <c r="F205">
        <v>0</v>
      </c>
      <c r="G205">
        <v>352</v>
      </c>
      <c r="H205">
        <v>0</v>
      </c>
      <c r="I205">
        <v>0</v>
      </c>
      <c r="J205">
        <v>0</v>
      </c>
      <c r="K205">
        <v>0</v>
      </c>
      <c r="L205">
        <v>133</v>
      </c>
      <c r="M205">
        <v>0</v>
      </c>
      <c r="N205">
        <v>500</v>
      </c>
      <c r="O205">
        <v>0</v>
      </c>
      <c r="P205">
        <v>0</v>
      </c>
    </row>
    <row r="206" spans="1:16">
      <c r="A206" t="s">
        <v>326</v>
      </c>
      <c r="B206" t="s">
        <v>391</v>
      </c>
      <c r="C206" t="s">
        <v>387</v>
      </c>
      <c r="D206">
        <v>342</v>
      </c>
      <c r="E206">
        <v>0</v>
      </c>
      <c r="F206">
        <v>0</v>
      </c>
      <c r="G206">
        <v>0</v>
      </c>
      <c r="H206">
        <v>0</v>
      </c>
      <c r="I206">
        <v>0</v>
      </c>
      <c r="J206">
        <v>0</v>
      </c>
      <c r="K206">
        <v>0</v>
      </c>
      <c r="L206">
        <v>0</v>
      </c>
      <c r="M206">
        <v>0</v>
      </c>
      <c r="N206">
        <v>0</v>
      </c>
      <c r="O206">
        <v>0</v>
      </c>
      <c r="P206">
        <v>0</v>
      </c>
    </row>
    <row r="207" spans="1:16">
      <c r="A207" t="s">
        <v>326</v>
      </c>
      <c r="B207" t="s">
        <v>391</v>
      </c>
      <c r="C207" t="s">
        <v>389</v>
      </c>
      <c r="D207">
        <v>99</v>
      </c>
      <c r="E207">
        <v>0</v>
      </c>
      <c r="F207">
        <v>0</v>
      </c>
      <c r="G207">
        <v>0</v>
      </c>
      <c r="H207">
        <v>100</v>
      </c>
      <c r="I207">
        <v>0</v>
      </c>
      <c r="J207">
        <v>0</v>
      </c>
      <c r="K207">
        <v>0</v>
      </c>
      <c r="L207">
        <v>0</v>
      </c>
      <c r="M207">
        <v>0</v>
      </c>
      <c r="N207">
        <v>0</v>
      </c>
      <c r="O207">
        <v>0</v>
      </c>
      <c r="P207">
        <v>0</v>
      </c>
    </row>
    <row r="208" spans="1:16">
      <c r="A208" t="s">
        <v>326</v>
      </c>
      <c r="B208" t="s">
        <v>391</v>
      </c>
      <c r="C208" t="s">
        <v>369</v>
      </c>
      <c r="D208">
        <v>0</v>
      </c>
      <c r="E208">
        <v>102</v>
      </c>
      <c r="F208">
        <v>184</v>
      </c>
      <c r="G208">
        <v>991</v>
      </c>
      <c r="H208">
        <v>0</v>
      </c>
      <c r="I208">
        <v>0</v>
      </c>
      <c r="J208">
        <v>0</v>
      </c>
      <c r="K208">
        <v>127</v>
      </c>
      <c r="L208">
        <v>78</v>
      </c>
      <c r="M208">
        <v>0</v>
      </c>
      <c r="N208">
        <v>0</v>
      </c>
      <c r="O208">
        <v>0</v>
      </c>
      <c r="P208">
        <v>0</v>
      </c>
    </row>
    <row r="209" spans="1:16">
      <c r="A209" t="s">
        <v>326</v>
      </c>
      <c r="B209" t="s">
        <v>391</v>
      </c>
      <c r="C209" t="s">
        <v>370</v>
      </c>
      <c r="D209">
        <v>0</v>
      </c>
      <c r="E209">
        <v>17</v>
      </c>
      <c r="F209">
        <v>0</v>
      </c>
      <c r="G209">
        <v>0</v>
      </c>
      <c r="H209">
        <v>0</v>
      </c>
      <c r="I209">
        <v>0</v>
      </c>
      <c r="J209">
        <v>0</v>
      </c>
      <c r="K209">
        <v>0</v>
      </c>
      <c r="L209">
        <v>0</v>
      </c>
      <c r="M209">
        <v>0</v>
      </c>
      <c r="N209">
        <v>0</v>
      </c>
      <c r="O209">
        <v>0</v>
      </c>
      <c r="P209">
        <v>0</v>
      </c>
    </row>
    <row r="210" spans="1:16">
      <c r="A210" t="s">
        <v>326</v>
      </c>
      <c r="B210" t="s">
        <v>391</v>
      </c>
      <c r="C210" t="s">
        <v>371</v>
      </c>
      <c r="D210">
        <v>0</v>
      </c>
      <c r="E210">
        <v>0</v>
      </c>
      <c r="F210">
        <v>0</v>
      </c>
      <c r="G210">
        <v>0</v>
      </c>
      <c r="H210">
        <v>80</v>
      </c>
      <c r="I210">
        <v>166</v>
      </c>
      <c r="J210">
        <v>105</v>
      </c>
      <c r="K210">
        <v>272</v>
      </c>
      <c r="L210">
        <v>549</v>
      </c>
      <c r="M210">
        <v>0</v>
      </c>
      <c r="N210">
        <v>211</v>
      </c>
      <c r="O210">
        <v>0</v>
      </c>
      <c r="P210">
        <v>0</v>
      </c>
    </row>
    <row r="211" spans="1:16">
      <c r="A211" t="s">
        <v>326</v>
      </c>
      <c r="B211" t="s">
        <v>391</v>
      </c>
      <c r="C211" t="s">
        <v>372</v>
      </c>
      <c r="D211">
        <v>0</v>
      </c>
      <c r="E211">
        <v>0</v>
      </c>
      <c r="F211">
        <v>8</v>
      </c>
      <c r="G211">
        <v>0</v>
      </c>
      <c r="H211">
        <v>0</v>
      </c>
      <c r="I211">
        <v>0</v>
      </c>
      <c r="J211">
        <v>0</v>
      </c>
      <c r="K211">
        <v>0</v>
      </c>
      <c r="L211">
        <v>0</v>
      </c>
      <c r="M211">
        <v>0</v>
      </c>
      <c r="N211">
        <v>0</v>
      </c>
      <c r="O211">
        <v>0</v>
      </c>
      <c r="P211">
        <v>0</v>
      </c>
    </row>
    <row r="212" spans="1:16">
      <c r="A212" t="s">
        <v>326</v>
      </c>
      <c r="B212" t="s">
        <v>391</v>
      </c>
      <c r="C212" t="s">
        <v>373</v>
      </c>
      <c r="D212">
        <v>0</v>
      </c>
      <c r="E212">
        <v>95</v>
      </c>
      <c r="F212">
        <v>0</v>
      </c>
      <c r="G212">
        <v>0</v>
      </c>
      <c r="H212">
        <v>0</v>
      </c>
      <c r="I212">
        <v>0</v>
      </c>
      <c r="J212">
        <v>0</v>
      </c>
      <c r="K212">
        <v>0</v>
      </c>
      <c r="L212">
        <v>0</v>
      </c>
      <c r="M212">
        <v>0</v>
      </c>
      <c r="N212">
        <v>0</v>
      </c>
      <c r="O212">
        <v>0</v>
      </c>
      <c r="P212">
        <v>0</v>
      </c>
    </row>
    <row r="213" spans="1:16">
      <c r="A213" t="s">
        <v>326</v>
      </c>
      <c r="B213" t="s">
        <v>391</v>
      </c>
      <c r="C213" t="s">
        <v>390</v>
      </c>
      <c r="D213">
        <v>194</v>
      </c>
      <c r="E213">
        <v>490</v>
      </c>
      <c r="F213">
        <v>370</v>
      </c>
      <c r="G213">
        <v>925</v>
      </c>
      <c r="H213">
        <v>236</v>
      </c>
      <c r="I213">
        <v>339</v>
      </c>
      <c r="J213">
        <v>247</v>
      </c>
      <c r="K213">
        <v>450</v>
      </c>
      <c r="L213">
        <v>245</v>
      </c>
      <c r="M213">
        <v>0</v>
      </c>
      <c r="N213">
        <v>0</v>
      </c>
      <c r="O213">
        <v>0</v>
      </c>
      <c r="P213">
        <v>0</v>
      </c>
    </row>
    <row r="214" spans="1:16">
      <c r="A214" t="s">
        <v>326</v>
      </c>
      <c r="B214" t="s">
        <v>391</v>
      </c>
      <c r="C214" t="s">
        <v>388</v>
      </c>
      <c r="D214">
        <v>0</v>
      </c>
      <c r="E214">
        <v>0</v>
      </c>
      <c r="F214">
        <v>0</v>
      </c>
      <c r="G214">
        <v>0</v>
      </c>
      <c r="H214">
        <v>0</v>
      </c>
      <c r="I214">
        <v>0</v>
      </c>
      <c r="J214">
        <v>0</v>
      </c>
      <c r="K214">
        <v>0</v>
      </c>
      <c r="L214">
        <v>0</v>
      </c>
      <c r="M214">
        <v>0</v>
      </c>
      <c r="N214">
        <v>104</v>
      </c>
      <c r="O214">
        <v>0</v>
      </c>
      <c r="P214">
        <v>0</v>
      </c>
    </row>
    <row r="215" spans="1:16">
      <c r="A215" t="s">
        <v>392</v>
      </c>
      <c r="B215" t="s">
        <v>327</v>
      </c>
      <c r="C215" t="s">
        <v>142</v>
      </c>
      <c r="D215">
        <v>3581169</v>
      </c>
      <c r="E215">
        <v>3505571</v>
      </c>
      <c r="F215">
        <v>6898855</v>
      </c>
      <c r="G215">
        <v>5748132</v>
      </c>
      <c r="H215">
        <v>1973005</v>
      </c>
      <c r="I215">
        <v>2906649</v>
      </c>
      <c r="J215">
        <v>3562601</v>
      </c>
      <c r="K215">
        <v>2207519</v>
      </c>
      <c r="L215">
        <v>3000921</v>
      </c>
      <c r="M215">
        <v>3361171</v>
      </c>
      <c r="N215">
        <v>3126280</v>
      </c>
      <c r="O215">
        <v>4186629</v>
      </c>
      <c r="P215">
        <v>3798283</v>
      </c>
    </row>
    <row r="216" spans="1:16">
      <c r="A216" t="s">
        <v>392</v>
      </c>
      <c r="B216" t="s">
        <v>327</v>
      </c>
      <c r="C216" t="s">
        <v>300</v>
      </c>
      <c r="D216">
        <v>3175955</v>
      </c>
      <c r="E216">
        <v>3120777</v>
      </c>
      <c r="F216">
        <v>5832659</v>
      </c>
      <c r="G216">
        <v>3984733</v>
      </c>
      <c r="H216">
        <v>1745116</v>
      </c>
      <c r="I216">
        <v>2288152</v>
      </c>
      <c r="J216">
        <v>2699384</v>
      </c>
      <c r="K216">
        <v>1715184</v>
      </c>
      <c r="L216">
        <v>2512597</v>
      </c>
      <c r="M216">
        <v>2673981</v>
      </c>
      <c r="N216">
        <v>2785622</v>
      </c>
      <c r="O216">
        <v>3638409</v>
      </c>
      <c r="P216">
        <v>3458726</v>
      </c>
    </row>
    <row r="217" spans="1:16">
      <c r="A217" t="s">
        <v>392</v>
      </c>
      <c r="B217" t="s">
        <v>327</v>
      </c>
      <c r="C217" t="s">
        <v>305</v>
      </c>
      <c r="D217">
        <v>228865</v>
      </c>
      <c r="E217">
        <v>236580</v>
      </c>
      <c r="F217">
        <v>725114</v>
      </c>
      <c r="G217">
        <v>1463408</v>
      </c>
      <c r="H217">
        <v>117017</v>
      </c>
      <c r="I217">
        <v>315655</v>
      </c>
      <c r="J217">
        <v>595834</v>
      </c>
      <c r="K217">
        <v>279547</v>
      </c>
      <c r="L217">
        <v>325207</v>
      </c>
      <c r="M217">
        <v>247025</v>
      </c>
      <c r="N217">
        <v>105857</v>
      </c>
      <c r="O217">
        <v>252019</v>
      </c>
      <c r="P217">
        <v>147526</v>
      </c>
    </row>
    <row r="218" spans="1:16">
      <c r="A218" t="s">
        <v>392</v>
      </c>
      <c r="B218" t="s">
        <v>327</v>
      </c>
      <c r="C218" t="s">
        <v>308</v>
      </c>
      <c r="D218">
        <v>138536</v>
      </c>
      <c r="E218">
        <v>90471</v>
      </c>
      <c r="F218">
        <v>258588</v>
      </c>
      <c r="G218">
        <v>203623</v>
      </c>
      <c r="H218">
        <v>58150</v>
      </c>
      <c r="I218">
        <v>236669</v>
      </c>
      <c r="J218">
        <v>229256</v>
      </c>
      <c r="K218">
        <v>186993</v>
      </c>
      <c r="L218">
        <v>132112</v>
      </c>
      <c r="M218">
        <v>233516</v>
      </c>
      <c r="N218">
        <v>193847</v>
      </c>
      <c r="O218">
        <v>249063</v>
      </c>
      <c r="P218">
        <v>134308</v>
      </c>
    </row>
    <row r="219" spans="1:16">
      <c r="A219" t="s">
        <v>392</v>
      </c>
      <c r="B219" t="s">
        <v>327</v>
      </c>
      <c r="C219" t="s">
        <v>393</v>
      </c>
      <c r="D219">
        <v>25815</v>
      </c>
      <c r="E219">
        <v>36964</v>
      </c>
      <c r="F219">
        <v>57491</v>
      </c>
      <c r="G219">
        <v>39329</v>
      </c>
      <c r="H219">
        <v>38303</v>
      </c>
      <c r="I219">
        <v>25726</v>
      </c>
      <c r="J219">
        <v>24279</v>
      </c>
      <c r="K219">
        <v>16391</v>
      </c>
      <c r="L219">
        <v>22836</v>
      </c>
      <c r="M219">
        <v>24269</v>
      </c>
      <c r="N219">
        <v>33748</v>
      </c>
      <c r="O219">
        <v>29022</v>
      </c>
      <c r="P219">
        <v>42014</v>
      </c>
    </row>
    <row r="220" spans="1:16">
      <c r="A220" t="s">
        <v>392</v>
      </c>
      <c r="B220" t="s">
        <v>327</v>
      </c>
      <c r="C220" t="s">
        <v>297</v>
      </c>
      <c r="D220">
        <v>2419</v>
      </c>
      <c r="E220">
        <v>16868</v>
      </c>
      <c r="F220">
        <v>9413</v>
      </c>
      <c r="G220">
        <v>7883</v>
      </c>
      <c r="H220">
        <v>5566</v>
      </c>
      <c r="I220">
        <v>11173</v>
      </c>
      <c r="J220">
        <v>1705</v>
      </c>
      <c r="K220">
        <v>5927</v>
      </c>
      <c r="L220">
        <v>8169</v>
      </c>
      <c r="M220">
        <v>1288</v>
      </c>
      <c r="N220">
        <v>5765</v>
      </c>
      <c r="O220">
        <v>6012</v>
      </c>
      <c r="P220">
        <v>13333</v>
      </c>
    </row>
    <row r="221" spans="1:16">
      <c r="A221" t="s">
        <v>392</v>
      </c>
      <c r="B221" t="s">
        <v>327</v>
      </c>
      <c r="C221" t="s">
        <v>296</v>
      </c>
      <c r="D221">
        <v>5410</v>
      </c>
      <c r="E221">
        <v>2063</v>
      </c>
      <c r="F221">
        <v>10996</v>
      </c>
      <c r="G221">
        <v>27609</v>
      </c>
      <c r="H221">
        <v>2200</v>
      </c>
      <c r="I221">
        <v>29150</v>
      </c>
      <c r="J221">
        <v>12100</v>
      </c>
      <c r="K221">
        <v>3378</v>
      </c>
      <c r="L221">
        <v>0</v>
      </c>
      <c r="M221">
        <v>0</v>
      </c>
      <c r="N221">
        <v>0</v>
      </c>
      <c r="O221">
        <v>4740</v>
      </c>
      <c r="P221">
        <v>1800</v>
      </c>
    </row>
    <row r="222" spans="1:16">
      <c r="A222" t="s">
        <v>392</v>
      </c>
      <c r="B222" t="s">
        <v>327</v>
      </c>
      <c r="C222" t="s">
        <v>294</v>
      </c>
      <c r="D222">
        <v>29</v>
      </c>
      <c r="E222">
        <v>467</v>
      </c>
      <c r="F222">
        <v>32</v>
      </c>
      <c r="G222">
        <v>87</v>
      </c>
      <c r="H222">
        <v>4653</v>
      </c>
      <c r="I222">
        <v>0</v>
      </c>
      <c r="J222">
        <v>43</v>
      </c>
      <c r="K222">
        <v>99</v>
      </c>
      <c r="L222">
        <v>0</v>
      </c>
      <c r="M222">
        <v>932</v>
      </c>
      <c r="N222">
        <v>0</v>
      </c>
      <c r="O222">
        <v>1736</v>
      </c>
      <c r="P222">
        <v>576</v>
      </c>
    </row>
    <row r="223" spans="1:16">
      <c r="A223" t="s">
        <v>392</v>
      </c>
      <c r="B223" t="s">
        <v>327</v>
      </c>
      <c r="C223" t="s">
        <v>394</v>
      </c>
      <c r="D223">
        <v>0</v>
      </c>
      <c r="E223">
        <v>0</v>
      </c>
      <c r="F223">
        <v>0</v>
      </c>
      <c r="G223">
        <v>0</v>
      </c>
      <c r="H223">
        <v>0</v>
      </c>
      <c r="I223">
        <v>0</v>
      </c>
      <c r="J223">
        <v>0</v>
      </c>
      <c r="K223">
        <v>0</v>
      </c>
      <c r="L223">
        <v>0</v>
      </c>
      <c r="M223">
        <v>180160</v>
      </c>
      <c r="N223">
        <v>0</v>
      </c>
      <c r="O223">
        <v>0</v>
      </c>
      <c r="P223">
        <v>0</v>
      </c>
    </row>
    <row r="224" spans="1:16">
      <c r="A224" t="s">
        <v>392</v>
      </c>
      <c r="B224" t="s">
        <v>327</v>
      </c>
      <c r="C224" t="s">
        <v>352</v>
      </c>
      <c r="D224">
        <v>0</v>
      </c>
      <c r="E224">
        <v>0</v>
      </c>
      <c r="F224">
        <v>0</v>
      </c>
      <c r="G224">
        <v>0</v>
      </c>
      <c r="H224">
        <v>49</v>
      </c>
      <c r="I224">
        <v>124</v>
      </c>
      <c r="J224">
        <v>0</v>
      </c>
      <c r="K224">
        <v>0</v>
      </c>
      <c r="L224">
        <v>0</v>
      </c>
      <c r="M224">
        <v>0</v>
      </c>
      <c r="N224">
        <v>0</v>
      </c>
      <c r="O224">
        <v>0</v>
      </c>
      <c r="P224">
        <v>0</v>
      </c>
    </row>
    <row r="225" spans="1:16">
      <c r="A225" t="s">
        <v>392</v>
      </c>
      <c r="B225" t="s">
        <v>327</v>
      </c>
      <c r="C225" t="s">
        <v>369</v>
      </c>
      <c r="D225">
        <v>4140</v>
      </c>
      <c r="E225">
        <v>1381</v>
      </c>
      <c r="F225">
        <v>4562</v>
      </c>
      <c r="G225">
        <v>21460</v>
      </c>
      <c r="H225">
        <v>1951</v>
      </c>
      <c r="I225">
        <v>0</v>
      </c>
      <c r="J225">
        <v>0</v>
      </c>
      <c r="K225">
        <v>0</v>
      </c>
      <c r="L225">
        <v>0</v>
      </c>
      <c r="M225">
        <v>0</v>
      </c>
      <c r="N225">
        <v>1441</v>
      </c>
      <c r="O225">
        <v>5628</v>
      </c>
      <c r="P225">
        <v>0</v>
      </c>
    </row>
    <row r="226" spans="1:16">
      <c r="A226" t="s">
        <v>392</v>
      </c>
      <c r="B226" t="s">
        <v>391</v>
      </c>
      <c r="C226" t="s">
        <v>142</v>
      </c>
      <c r="D226">
        <v>723052</v>
      </c>
      <c r="E226">
        <v>708768</v>
      </c>
      <c r="F226">
        <v>1457623</v>
      </c>
      <c r="G226">
        <v>1248860</v>
      </c>
      <c r="H226">
        <v>380892</v>
      </c>
      <c r="I226">
        <v>577699</v>
      </c>
      <c r="J226">
        <v>818609</v>
      </c>
      <c r="K226">
        <v>498541</v>
      </c>
      <c r="L226">
        <v>577957</v>
      </c>
      <c r="M226">
        <v>595776</v>
      </c>
      <c r="N226">
        <v>571799</v>
      </c>
      <c r="O226">
        <v>750470</v>
      </c>
      <c r="P226">
        <v>674122</v>
      </c>
    </row>
    <row r="227" spans="1:16">
      <c r="A227" t="s">
        <v>392</v>
      </c>
      <c r="B227" t="s">
        <v>391</v>
      </c>
      <c r="C227" t="s">
        <v>300</v>
      </c>
      <c r="D227">
        <v>626763</v>
      </c>
      <c r="E227">
        <v>602485</v>
      </c>
      <c r="F227">
        <v>1184162</v>
      </c>
      <c r="G227">
        <v>686664</v>
      </c>
      <c r="H227">
        <v>325386</v>
      </c>
      <c r="I227">
        <v>421229</v>
      </c>
      <c r="J227">
        <v>576435</v>
      </c>
      <c r="K227">
        <v>367354</v>
      </c>
      <c r="L227">
        <v>433442</v>
      </c>
      <c r="M227">
        <v>453588</v>
      </c>
      <c r="N227">
        <v>492632</v>
      </c>
      <c r="O227">
        <v>635117</v>
      </c>
      <c r="P227">
        <v>602211</v>
      </c>
    </row>
    <row r="228" spans="1:16">
      <c r="A228" t="s">
        <v>392</v>
      </c>
      <c r="B228" t="s">
        <v>391</v>
      </c>
      <c r="C228" t="s">
        <v>305</v>
      </c>
      <c r="D228">
        <v>60840</v>
      </c>
      <c r="E228">
        <v>78943</v>
      </c>
      <c r="F228">
        <v>209398</v>
      </c>
      <c r="G228">
        <v>504716</v>
      </c>
      <c r="H228">
        <v>38805</v>
      </c>
      <c r="I228">
        <v>93555</v>
      </c>
      <c r="J228">
        <v>185167</v>
      </c>
      <c r="K228">
        <v>86424</v>
      </c>
      <c r="L228">
        <v>109952</v>
      </c>
      <c r="M228">
        <v>61075</v>
      </c>
      <c r="N228">
        <v>31285</v>
      </c>
      <c r="O228">
        <v>60783</v>
      </c>
      <c r="P228">
        <v>34773</v>
      </c>
    </row>
    <row r="229" spans="1:16">
      <c r="A229" t="s">
        <v>392</v>
      </c>
      <c r="B229" t="s">
        <v>391</v>
      </c>
      <c r="C229" t="s">
        <v>308</v>
      </c>
      <c r="D229">
        <v>31012</v>
      </c>
      <c r="E229">
        <v>17027</v>
      </c>
      <c r="F229">
        <v>54678</v>
      </c>
      <c r="G229">
        <v>45510</v>
      </c>
      <c r="H229">
        <v>10526</v>
      </c>
      <c r="I229">
        <v>52940</v>
      </c>
      <c r="J229">
        <v>52196</v>
      </c>
      <c r="K229">
        <v>38483</v>
      </c>
      <c r="L229">
        <v>30529</v>
      </c>
      <c r="M229">
        <v>49521</v>
      </c>
      <c r="N229">
        <v>43893</v>
      </c>
      <c r="O229">
        <v>49441</v>
      </c>
      <c r="P229">
        <v>31026</v>
      </c>
    </row>
    <row r="230" spans="1:16">
      <c r="A230" t="s">
        <v>392</v>
      </c>
      <c r="B230" t="s">
        <v>391</v>
      </c>
      <c r="C230" t="s">
        <v>393</v>
      </c>
      <c r="D230">
        <v>2190</v>
      </c>
      <c r="E230">
        <v>3136</v>
      </c>
      <c r="F230">
        <v>5040</v>
      </c>
      <c r="G230">
        <v>3365</v>
      </c>
      <c r="H230">
        <v>3369</v>
      </c>
      <c r="I230">
        <v>2342</v>
      </c>
      <c r="J230">
        <v>2299</v>
      </c>
      <c r="K230">
        <v>1536</v>
      </c>
      <c r="L230">
        <v>2115</v>
      </c>
      <c r="M230">
        <v>2269</v>
      </c>
      <c r="N230">
        <v>3027</v>
      </c>
      <c r="O230">
        <v>2742</v>
      </c>
      <c r="P230">
        <v>3764</v>
      </c>
    </row>
    <row r="231" spans="1:16">
      <c r="A231" t="s">
        <v>392</v>
      </c>
      <c r="B231" t="s">
        <v>391</v>
      </c>
      <c r="C231" t="s">
        <v>297</v>
      </c>
      <c r="D231">
        <v>574</v>
      </c>
      <c r="E231">
        <v>6471</v>
      </c>
      <c r="F231">
        <v>1995</v>
      </c>
      <c r="G231">
        <v>1754</v>
      </c>
      <c r="H231">
        <v>1197</v>
      </c>
      <c r="I231">
        <v>2308</v>
      </c>
      <c r="J231">
        <v>310</v>
      </c>
      <c r="K231">
        <v>4129</v>
      </c>
      <c r="L231">
        <v>1919</v>
      </c>
      <c r="M231">
        <v>213</v>
      </c>
      <c r="N231">
        <v>846</v>
      </c>
      <c r="O231">
        <v>931</v>
      </c>
      <c r="P231">
        <v>2012</v>
      </c>
    </row>
    <row r="232" spans="1:16">
      <c r="A232" t="s">
        <v>392</v>
      </c>
      <c r="B232" t="s">
        <v>391</v>
      </c>
      <c r="C232" t="s">
        <v>296</v>
      </c>
      <c r="D232">
        <v>1252</v>
      </c>
      <c r="E232">
        <v>430</v>
      </c>
      <c r="F232">
        <v>2050</v>
      </c>
      <c r="G232">
        <v>5030</v>
      </c>
      <c r="H232">
        <v>400</v>
      </c>
      <c r="I232">
        <v>5300</v>
      </c>
      <c r="J232">
        <v>2200</v>
      </c>
      <c r="K232">
        <v>610</v>
      </c>
      <c r="L232">
        <v>0</v>
      </c>
      <c r="M232">
        <v>0</v>
      </c>
      <c r="N232">
        <v>0</v>
      </c>
      <c r="O232">
        <v>790</v>
      </c>
      <c r="P232">
        <v>300</v>
      </c>
    </row>
    <row r="233" spans="1:16">
      <c r="A233" t="s">
        <v>392</v>
      </c>
      <c r="B233" t="s">
        <v>391</v>
      </c>
      <c r="C233" t="s">
        <v>294</v>
      </c>
      <c r="D233">
        <v>3</v>
      </c>
      <c r="E233">
        <v>36</v>
      </c>
      <c r="F233">
        <v>3</v>
      </c>
      <c r="G233">
        <v>10</v>
      </c>
      <c r="H233">
        <v>1019</v>
      </c>
      <c r="I233">
        <v>0</v>
      </c>
      <c r="J233">
        <v>2</v>
      </c>
      <c r="K233">
        <v>5</v>
      </c>
      <c r="L233">
        <v>0</v>
      </c>
      <c r="M233">
        <v>73</v>
      </c>
      <c r="N233">
        <v>0</v>
      </c>
      <c r="O233">
        <v>116</v>
      </c>
      <c r="P233">
        <v>36</v>
      </c>
    </row>
    <row r="234" spans="1:16">
      <c r="A234" t="s">
        <v>392</v>
      </c>
      <c r="B234" t="s">
        <v>391</v>
      </c>
      <c r="C234" t="s">
        <v>394</v>
      </c>
      <c r="D234">
        <v>0</v>
      </c>
      <c r="E234">
        <v>0</v>
      </c>
      <c r="F234">
        <v>0</v>
      </c>
      <c r="G234">
        <v>0</v>
      </c>
      <c r="H234">
        <v>0</v>
      </c>
      <c r="I234">
        <v>0</v>
      </c>
      <c r="J234">
        <v>0</v>
      </c>
      <c r="K234">
        <v>0</v>
      </c>
      <c r="L234">
        <v>0</v>
      </c>
      <c r="M234">
        <v>29037</v>
      </c>
      <c r="N234">
        <v>0</v>
      </c>
      <c r="O234">
        <v>0</v>
      </c>
      <c r="P234">
        <v>0</v>
      </c>
    </row>
    <row r="235" spans="1:16">
      <c r="A235" t="s">
        <v>392</v>
      </c>
      <c r="B235" t="s">
        <v>391</v>
      </c>
      <c r="C235" t="s">
        <v>352</v>
      </c>
      <c r="D235">
        <v>0</v>
      </c>
      <c r="E235">
        <v>0</v>
      </c>
      <c r="F235">
        <v>0</v>
      </c>
      <c r="G235">
        <v>0</v>
      </c>
      <c r="H235">
        <v>10</v>
      </c>
      <c r="I235">
        <v>25</v>
      </c>
      <c r="J235">
        <v>0</v>
      </c>
      <c r="K235">
        <v>0</v>
      </c>
      <c r="L235">
        <v>0</v>
      </c>
      <c r="M235">
        <v>0</v>
      </c>
      <c r="N235">
        <v>0</v>
      </c>
      <c r="O235">
        <v>0</v>
      </c>
      <c r="P235">
        <v>0</v>
      </c>
    </row>
    <row r="236" spans="1:16">
      <c r="A236" t="s">
        <v>392</v>
      </c>
      <c r="B236" t="s">
        <v>391</v>
      </c>
      <c r="C236" t="s">
        <v>369</v>
      </c>
      <c r="D236">
        <v>418</v>
      </c>
      <c r="E236">
        <v>240</v>
      </c>
      <c r="F236">
        <v>297</v>
      </c>
      <c r="G236">
        <v>1811</v>
      </c>
      <c r="H236">
        <v>180</v>
      </c>
      <c r="I236">
        <v>0</v>
      </c>
      <c r="J236">
        <v>0</v>
      </c>
      <c r="K236">
        <v>0</v>
      </c>
      <c r="L236">
        <v>0</v>
      </c>
      <c r="M236">
        <v>0</v>
      </c>
      <c r="N236">
        <v>116</v>
      </c>
      <c r="O236">
        <v>550</v>
      </c>
      <c r="P236">
        <v>0</v>
      </c>
    </row>
    <row r="237" spans="1:16">
      <c r="A237" t="s">
        <v>395</v>
      </c>
    </row>
  </sheetData>
  <hyperlinks>
    <hyperlink ref="A1" r:id="rId1" display="https://lekiosque.finances.gouv.fr" xr:uid="{00000000-0004-0000-0B00-000000000000}"/>
  </hyperlink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BBB59"/>
  </sheetPr>
  <dimension ref="A1:F5"/>
  <sheetViews>
    <sheetView tabSelected="1" workbookViewId="0"/>
  </sheetViews>
  <sheetFormatPr baseColWidth="10" defaultColWidth="9.06640625" defaultRowHeight="12.75"/>
  <cols>
    <col min="1" max="1" width="22" customWidth="1"/>
    <col min="2" max="2" width="16" customWidth="1"/>
    <col min="3" max="3" width="40" customWidth="1"/>
    <col min="4" max="4" width="15" customWidth="1"/>
    <col min="5" max="5" width="16" customWidth="1"/>
    <col min="6" max="6" width="21" customWidth="1"/>
  </cols>
  <sheetData>
    <row r="1" spans="1:6" ht="13.15">
      <c r="A1" s="37" t="s">
        <v>39</v>
      </c>
      <c r="B1" s="37" t="s">
        <v>40</v>
      </c>
      <c r="C1" s="37" t="s">
        <v>41</v>
      </c>
      <c r="D1" s="37" t="s">
        <v>42</v>
      </c>
      <c r="E1" s="37" t="s">
        <v>43</v>
      </c>
      <c r="F1" s="37" t="s">
        <v>44</v>
      </c>
    </row>
    <row r="2" spans="1:6">
      <c r="A2" s="38" t="s">
        <v>45</v>
      </c>
      <c r="B2" s="38" t="s">
        <v>46</v>
      </c>
      <c r="C2" s="38" t="s">
        <v>47</v>
      </c>
      <c r="D2" s="38">
        <v>0</v>
      </c>
      <c r="E2" s="38"/>
      <c r="F2" s="38" t="s">
        <v>48</v>
      </c>
    </row>
    <row r="3" spans="1:6">
      <c r="A3" s="38" t="s">
        <v>49</v>
      </c>
      <c r="B3" s="38" t="s">
        <v>46</v>
      </c>
      <c r="C3" s="38" t="s">
        <v>50</v>
      </c>
      <c r="D3" s="38"/>
      <c r="E3" s="38"/>
      <c r="F3" s="38"/>
    </row>
    <row r="4" spans="1:6">
      <c r="A4" s="38" t="s">
        <v>51</v>
      </c>
      <c r="B4" s="38" t="s">
        <v>52</v>
      </c>
      <c r="C4" s="38" t="s">
        <v>53</v>
      </c>
      <c r="D4" s="38">
        <v>0</v>
      </c>
      <c r="E4" s="38"/>
      <c r="F4" s="38"/>
    </row>
    <row r="5" spans="1:6">
      <c r="A5" s="38" t="s">
        <v>54</v>
      </c>
      <c r="B5" s="38" t="s">
        <v>55</v>
      </c>
      <c r="C5" s="38" t="s">
        <v>56</v>
      </c>
      <c r="D5" s="38"/>
      <c r="E5" s="38"/>
      <c r="F5" s="38"/>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D3"/>
  <sheetViews>
    <sheetView workbookViewId="0"/>
  </sheetViews>
  <sheetFormatPr baseColWidth="10" defaultColWidth="9.06640625" defaultRowHeight="12.75"/>
  <cols>
    <col min="1" max="1" width="28" customWidth="1"/>
    <col min="2" max="2" width="43" customWidth="1"/>
    <col min="3" max="3" width="27" customWidth="1"/>
    <col min="4" max="4" width="14" customWidth="1"/>
  </cols>
  <sheetData>
    <row r="1" spans="1:4" ht="13.15">
      <c r="A1" s="39" t="s">
        <v>57</v>
      </c>
      <c r="B1" s="39" t="s">
        <v>58</v>
      </c>
      <c r="C1" s="39" t="s">
        <v>59</v>
      </c>
      <c r="D1" s="39" t="s">
        <v>45</v>
      </c>
    </row>
    <row r="2" spans="1:4">
      <c r="A2" s="40">
        <v>1</v>
      </c>
      <c r="B2" s="40" t="s">
        <v>60</v>
      </c>
      <c r="C2" s="40">
        <v>0</v>
      </c>
      <c r="D2" s="40" t="s">
        <v>61</v>
      </c>
    </row>
    <row r="3" spans="1:4">
      <c r="A3" s="40">
        <v>1</v>
      </c>
      <c r="B3" s="40" t="s">
        <v>62</v>
      </c>
      <c r="C3" s="40">
        <v>1</v>
      </c>
      <c r="D3" s="40" t="s">
        <v>63</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D9"/>
  <sheetViews>
    <sheetView workbookViewId="0"/>
  </sheetViews>
  <sheetFormatPr baseColWidth="10" defaultColWidth="9.06640625" defaultRowHeight="12.75"/>
  <cols>
    <col min="1" max="1" width="28" customWidth="1"/>
    <col min="2" max="2" width="37" customWidth="1"/>
    <col min="3" max="3" width="27" customWidth="1"/>
    <col min="4" max="4" width="14" customWidth="1"/>
  </cols>
  <sheetData>
    <row r="1" spans="1:4" ht="13.15">
      <c r="A1" s="39" t="s">
        <v>57</v>
      </c>
      <c r="B1" s="39" t="s">
        <v>58</v>
      </c>
      <c r="C1" s="39" t="s">
        <v>59</v>
      </c>
      <c r="D1" s="39" t="s">
        <v>45</v>
      </c>
    </row>
    <row r="2" spans="1:4">
      <c r="A2" s="40">
        <v>1</v>
      </c>
      <c r="B2" s="40" t="s">
        <v>64</v>
      </c>
      <c r="C2" s="40">
        <v>1</v>
      </c>
      <c r="D2" s="40" t="s">
        <v>61</v>
      </c>
    </row>
    <row r="3" spans="1:4">
      <c r="A3" s="40">
        <v>1</v>
      </c>
      <c r="B3" s="40" t="s">
        <v>65</v>
      </c>
      <c r="C3" s="40">
        <v>0</v>
      </c>
      <c r="D3" s="40" t="s">
        <v>63</v>
      </c>
    </row>
    <row r="4" spans="1:4">
      <c r="A4" s="40">
        <v>1</v>
      </c>
      <c r="B4" s="40" t="s">
        <v>66</v>
      </c>
      <c r="C4" s="40">
        <v>0</v>
      </c>
      <c r="D4" s="40" t="s">
        <v>63</v>
      </c>
    </row>
    <row r="5" spans="1:4">
      <c r="A5" s="40">
        <v>1</v>
      </c>
      <c r="B5" s="40" t="s">
        <v>67</v>
      </c>
      <c r="C5" s="40">
        <v>0</v>
      </c>
      <c r="D5" s="40" t="s">
        <v>63</v>
      </c>
    </row>
    <row r="6" spans="1:4">
      <c r="A6" s="40">
        <v>1</v>
      </c>
      <c r="B6" s="40" t="s">
        <v>68</v>
      </c>
      <c r="C6" s="40">
        <v>0</v>
      </c>
      <c r="D6" s="40" t="s">
        <v>63</v>
      </c>
    </row>
    <row r="7" spans="1:4">
      <c r="A7" s="40">
        <v>1</v>
      </c>
      <c r="B7" s="40" t="s">
        <v>69</v>
      </c>
      <c r="C7" s="40">
        <v>0</v>
      </c>
      <c r="D7" s="40" t="s">
        <v>63</v>
      </c>
    </row>
    <row r="8" spans="1:4">
      <c r="A8" s="40">
        <v>1</v>
      </c>
      <c r="B8" s="40" t="s">
        <v>70</v>
      </c>
      <c r="C8" s="40">
        <v>0</v>
      </c>
      <c r="D8" s="40" t="s">
        <v>63</v>
      </c>
    </row>
    <row r="9" spans="1:4">
      <c r="A9" s="40">
        <v>1</v>
      </c>
      <c r="B9" s="40" t="s">
        <v>71</v>
      </c>
      <c r="C9" s="40">
        <v>0</v>
      </c>
      <c r="D9" s="40" t="s">
        <v>63</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1:C4"/>
  <sheetViews>
    <sheetView workbookViewId="0"/>
  </sheetViews>
  <sheetFormatPr baseColWidth="10" defaultColWidth="9.06640625" defaultRowHeight="12.75"/>
  <cols>
    <col min="1" max="1" width="28" customWidth="1"/>
    <col min="2" max="2" width="31" customWidth="1"/>
    <col min="3" max="3" width="14" customWidth="1"/>
  </cols>
  <sheetData>
    <row r="1" spans="1:3" ht="13.15">
      <c r="A1" s="39" t="s">
        <v>57</v>
      </c>
      <c r="B1" s="39" t="s">
        <v>58</v>
      </c>
      <c r="C1" s="39" t="s">
        <v>45</v>
      </c>
    </row>
    <row r="2" spans="1:3">
      <c r="A2" s="40">
        <v>1</v>
      </c>
      <c r="B2" s="40" t="s">
        <v>72</v>
      </c>
      <c r="C2" s="40"/>
    </row>
    <row r="3" spans="1:3">
      <c r="A3" s="41">
        <v>2</v>
      </c>
      <c r="B3" s="41" t="s">
        <v>73</v>
      </c>
      <c r="C3" s="41"/>
    </row>
    <row r="4" spans="1:3">
      <c r="A4" s="42">
        <v>2</v>
      </c>
      <c r="B4" s="42" t="s">
        <v>74</v>
      </c>
      <c r="C4" s="42"/>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2:M9"/>
  <sheetViews>
    <sheetView workbookViewId="0"/>
  </sheetViews>
  <sheetFormatPr baseColWidth="10" defaultColWidth="9.06640625" defaultRowHeight="12.75"/>
  <cols>
    <col min="2" max="2" width="35" customWidth="1"/>
    <col min="3" max="13" width="3" customWidth="1"/>
  </cols>
  <sheetData>
    <row r="2" spans="1:13" ht="151.5">
      <c r="A2" s="43"/>
      <c r="B2" s="43"/>
      <c r="C2" s="44" t="s">
        <v>64</v>
      </c>
      <c r="D2" s="44" t="s">
        <v>65</v>
      </c>
      <c r="E2" s="44" t="s">
        <v>66</v>
      </c>
      <c r="F2" s="44" t="s">
        <v>67</v>
      </c>
      <c r="G2" s="44" t="s">
        <v>68</v>
      </c>
      <c r="H2" s="44" t="s">
        <v>69</v>
      </c>
      <c r="I2" s="44" t="s">
        <v>70</v>
      </c>
      <c r="J2" s="44" t="s">
        <v>71</v>
      </c>
      <c r="K2" s="44" t="s">
        <v>72</v>
      </c>
      <c r="L2" s="44" t="s">
        <v>73</v>
      </c>
      <c r="M2" s="44" t="s">
        <v>74</v>
      </c>
    </row>
    <row r="3" spans="1:13" ht="13.15">
      <c r="B3" s="45" t="s">
        <v>60</v>
      </c>
      <c r="C3">
        <v>0</v>
      </c>
      <c r="D3">
        <v>0</v>
      </c>
      <c r="E3">
        <v>0</v>
      </c>
      <c r="F3">
        <v>0</v>
      </c>
      <c r="G3">
        <v>0</v>
      </c>
      <c r="H3">
        <v>0</v>
      </c>
      <c r="I3">
        <v>0</v>
      </c>
      <c r="J3">
        <v>0</v>
      </c>
      <c r="K3">
        <v>0</v>
      </c>
      <c r="L3">
        <v>0</v>
      </c>
      <c r="M3">
        <v>0</v>
      </c>
    </row>
    <row r="4" spans="1:13" ht="13.15">
      <c r="B4" s="45" t="s">
        <v>62</v>
      </c>
      <c r="C4">
        <v>1</v>
      </c>
      <c r="D4">
        <v>0</v>
      </c>
      <c r="E4">
        <v>0</v>
      </c>
      <c r="F4">
        <v>0</v>
      </c>
      <c r="G4">
        <v>0</v>
      </c>
      <c r="H4">
        <v>0</v>
      </c>
      <c r="I4">
        <v>0</v>
      </c>
      <c r="J4">
        <v>0</v>
      </c>
      <c r="K4">
        <v>1</v>
      </c>
      <c r="L4">
        <v>1</v>
      </c>
      <c r="M4">
        <v>1</v>
      </c>
    </row>
    <row r="5" spans="1:13" ht="13.15">
      <c r="B5" s="46"/>
    </row>
    <row r="6" spans="1:13" ht="13.15">
      <c r="B6" s="46"/>
    </row>
    <row r="7" spans="1:13" ht="13.15">
      <c r="B7" s="46"/>
      <c r="C7" s="47" t="s">
        <v>64</v>
      </c>
      <c r="D7" s="47" t="s">
        <v>65</v>
      </c>
      <c r="E7" s="47" t="s">
        <v>66</v>
      </c>
      <c r="F7" s="47" t="s">
        <v>67</v>
      </c>
      <c r="G7" s="47" t="s">
        <v>68</v>
      </c>
      <c r="H7" s="47" t="s">
        <v>69</v>
      </c>
      <c r="I7" s="47" t="s">
        <v>70</v>
      </c>
      <c r="J7" s="47" t="s">
        <v>71</v>
      </c>
      <c r="K7" s="47" t="s">
        <v>72</v>
      </c>
      <c r="L7" s="47" t="s">
        <v>73</v>
      </c>
      <c r="M7" s="47" t="s">
        <v>74</v>
      </c>
    </row>
    <row r="8" spans="1:13" ht="13.15">
      <c r="B8" s="45" t="s">
        <v>60</v>
      </c>
      <c r="C8">
        <v>1</v>
      </c>
      <c r="D8">
        <v>0</v>
      </c>
      <c r="E8">
        <v>0</v>
      </c>
      <c r="F8">
        <v>0</v>
      </c>
      <c r="G8">
        <v>0</v>
      </c>
      <c r="H8">
        <v>0</v>
      </c>
      <c r="I8">
        <v>0</v>
      </c>
      <c r="J8">
        <v>0</v>
      </c>
      <c r="K8">
        <v>0</v>
      </c>
      <c r="L8">
        <v>0</v>
      </c>
      <c r="M8">
        <v>0</v>
      </c>
    </row>
    <row r="9" spans="1:13" ht="13.15">
      <c r="B9" s="45" t="s">
        <v>62</v>
      </c>
      <c r="C9">
        <v>0</v>
      </c>
      <c r="D9">
        <v>1</v>
      </c>
      <c r="E9">
        <v>1</v>
      </c>
      <c r="F9">
        <v>1</v>
      </c>
      <c r="G9">
        <v>1</v>
      </c>
      <c r="H9">
        <v>1</v>
      </c>
      <c r="I9">
        <v>1</v>
      </c>
      <c r="J9">
        <v>1</v>
      </c>
      <c r="K9">
        <v>1</v>
      </c>
      <c r="L9">
        <v>1</v>
      </c>
      <c r="M9">
        <v>1</v>
      </c>
    </row>
  </sheetData>
  <conditionalFormatting sqref="C3:M4">
    <cfRule type="cellIs" dxfId="1" priority="1" operator="equal">
      <formula>0</formula>
    </cfRule>
  </conditionalFormatting>
  <conditionalFormatting sqref="C8:M9">
    <cfRule type="cellIs" dxfId="0" priority="2"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J23"/>
  <sheetViews>
    <sheetView workbookViewId="0"/>
  </sheetViews>
  <sheetFormatPr baseColWidth="10" defaultColWidth="9.06640625" defaultRowHeight="12.75"/>
  <cols>
    <col min="1" max="1" width="43" customWidth="1"/>
    <col min="2" max="2" width="37" customWidth="1"/>
    <col min="3" max="3" width="14" customWidth="1"/>
    <col min="4" max="5" width="26" customWidth="1"/>
    <col min="6" max="6" width="29" customWidth="1"/>
    <col min="7" max="7" width="19" customWidth="1"/>
    <col min="8" max="8" width="26" customWidth="1"/>
    <col min="9" max="9" width="98" customWidth="1"/>
    <col min="10" max="10" width="26" customWidth="1"/>
  </cols>
  <sheetData>
    <row r="1" spans="1:10" ht="13.15">
      <c r="A1" s="37" t="s">
        <v>75</v>
      </c>
      <c r="B1" s="37" t="s">
        <v>76</v>
      </c>
      <c r="C1" s="37" t="s">
        <v>51</v>
      </c>
      <c r="D1" s="37" t="s">
        <v>77</v>
      </c>
      <c r="E1" s="37" t="s">
        <v>78</v>
      </c>
      <c r="F1" s="37" t="s">
        <v>79</v>
      </c>
      <c r="G1" s="37" t="s">
        <v>80</v>
      </c>
      <c r="H1" s="37" t="s">
        <v>81</v>
      </c>
      <c r="I1" s="37" t="s">
        <v>82</v>
      </c>
      <c r="J1" s="37" t="s">
        <v>83</v>
      </c>
    </row>
    <row r="2" spans="1:10">
      <c r="A2" s="38" t="s">
        <v>64</v>
      </c>
      <c r="B2" s="38" t="s">
        <v>62</v>
      </c>
      <c r="C2" s="38" t="s">
        <v>84</v>
      </c>
      <c r="D2" s="38">
        <v>4605</v>
      </c>
      <c r="E2" s="38">
        <v>11573.5913</v>
      </c>
      <c r="F2" s="38"/>
      <c r="G2" s="38"/>
      <c r="H2" s="38" t="s">
        <v>85</v>
      </c>
      <c r="I2" s="38"/>
      <c r="J2" s="38" t="s">
        <v>86</v>
      </c>
    </row>
    <row r="3" spans="1:10">
      <c r="A3" s="38" t="s">
        <v>64</v>
      </c>
      <c r="B3" s="38" t="s">
        <v>62</v>
      </c>
      <c r="C3" s="38" t="s">
        <v>87</v>
      </c>
      <c r="D3" s="38">
        <v>5051</v>
      </c>
      <c r="E3" s="38">
        <v>11617.345359369399</v>
      </c>
      <c r="F3" s="38"/>
      <c r="G3" s="38"/>
      <c r="H3" s="38" t="s">
        <v>85</v>
      </c>
      <c r="I3" s="38"/>
      <c r="J3" s="38" t="s">
        <v>86</v>
      </c>
    </row>
    <row r="4" spans="1:10">
      <c r="A4" s="38" t="s">
        <v>60</v>
      </c>
      <c r="B4" s="38" t="s">
        <v>64</v>
      </c>
      <c r="C4" s="38" t="s">
        <v>84</v>
      </c>
      <c r="D4" s="38">
        <v>5094.2</v>
      </c>
      <c r="E4" s="38">
        <v>12081.97580656</v>
      </c>
      <c r="F4" s="38"/>
      <c r="G4" s="38"/>
      <c r="H4" s="38" t="s">
        <v>85</v>
      </c>
      <c r="I4" s="38"/>
      <c r="J4" s="38" t="s">
        <v>86</v>
      </c>
    </row>
    <row r="5" spans="1:10">
      <c r="A5" s="38" t="s">
        <v>60</v>
      </c>
      <c r="B5" s="38" t="s">
        <v>64</v>
      </c>
      <c r="C5" s="38" t="s">
        <v>87</v>
      </c>
      <c r="D5" s="38">
        <v>5500.8</v>
      </c>
      <c r="E5" s="38">
        <v>12159.865727829399</v>
      </c>
      <c r="F5" s="38"/>
      <c r="G5" s="38"/>
      <c r="H5" s="38" t="s">
        <v>85</v>
      </c>
      <c r="I5" s="38"/>
      <c r="J5" s="38" t="s">
        <v>86</v>
      </c>
    </row>
    <row r="6" spans="1:10">
      <c r="A6" s="38" t="s">
        <v>62</v>
      </c>
      <c r="B6" s="38" t="s">
        <v>65</v>
      </c>
      <c r="C6" s="38" t="s">
        <v>84</v>
      </c>
      <c r="D6" s="38">
        <v>1883.9318325581401</v>
      </c>
      <c r="E6" s="38">
        <v>1197.6738700000001</v>
      </c>
      <c r="F6" s="38">
        <v>4.3</v>
      </c>
      <c r="G6" s="38">
        <v>0.4</v>
      </c>
      <c r="H6" s="38" t="s">
        <v>85</v>
      </c>
      <c r="I6" s="38" t="s">
        <v>88</v>
      </c>
      <c r="J6" s="38" t="s">
        <v>86</v>
      </c>
    </row>
    <row r="7" spans="1:10">
      <c r="A7" s="38" t="s">
        <v>62</v>
      </c>
      <c r="B7" s="38" t="s">
        <v>65</v>
      </c>
      <c r="C7" s="38" t="s">
        <v>87</v>
      </c>
      <c r="D7" s="38">
        <v>2089.2581109793982</v>
      </c>
      <c r="E7" s="38">
        <v>1463.49612936938</v>
      </c>
      <c r="F7" s="38">
        <v>5.15</v>
      </c>
      <c r="G7" s="38">
        <v>0.4</v>
      </c>
      <c r="H7" s="38" t="s">
        <v>85</v>
      </c>
      <c r="I7" s="38" t="s">
        <v>88</v>
      </c>
      <c r="J7" s="38" t="s">
        <v>86</v>
      </c>
    </row>
    <row r="8" spans="1:10">
      <c r="A8" s="38" t="s">
        <v>62</v>
      </c>
      <c r="B8" s="38" t="s">
        <v>66</v>
      </c>
      <c r="C8" s="38" t="s">
        <v>84</v>
      </c>
      <c r="D8" s="38">
        <v>203.62535571428569</v>
      </c>
      <c r="E8" s="38">
        <v>63.70608</v>
      </c>
      <c r="F8" s="38">
        <v>7</v>
      </c>
      <c r="G8" s="38">
        <v>0.4</v>
      </c>
      <c r="H8" s="38" t="s">
        <v>85</v>
      </c>
      <c r="I8" s="38" t="s">
        <v>88</v>
      </c>
      <c r="J8" s="38" t="s">
        <v>86</v>
      </c>
    </row>
    <row r="9" spans="1:10">
      <c r="A9" s="38" t="s">
        <v>62</v>
      </c>
      <c r="B9" s="38" t="s">
        <v>66</v>
      </c>
      <c r="C9" s="38" t="s">
        <v>87</v>
      </c>
      <c r="D9" s="38">
        <v>268.33320043622751</v>
      </c>
      <c r="E9" s="38">
        <v>55.517899999999997</v>
      </c>
      <c r="F9" s="38">
        <v>8</v>
      </c>
      <c r="G9" s="38">
        <v>0.4</v>
      </c>
      <c r="H9" s="38" t="s">
        <v>85</v>
      </c>
      <c r="I9" s="38" t="s">
        <v>88</v>
      </c>
      <c r="J9" s="38" t="s">
        <v>86</v>
      </c>
    </row>
    <row r="10" spans="1:10">
      <c r="A10" s="38" t="s">
        <v>62</v>
      </c>
      <c r="B10" s="38" t="s">
        <v>67</v>
      </c>
      <c r="C10" s="38" t="s">
        <v>84</v>
      </c>
      <c r="D10" s="38">
        <v>785.44322972972975</v>
      </c>
      <c r="E10" s="38">
        <v>1032.3216950000001</v>
      </c>
      <c r="F10" s="38">
        <v>3.7</v>
      </c>
      <c r="G10" s="38">
        <v>0.4</v>
      </c>
      <c r="H10" s="38" t="s">
        <v>85</v>
      </c>
      <c r="I10" s="38" t="s">
        <v>88</v>
      </c>
      <c r="J10" s="38" t="s">
        <v>86</v>
      </c>
    </row>
    <row r="11" spans="1:10">
      <c r="A11" s="38" t="s">
        <v>62</v>
      </c>
      <c r="B11" s="38" t="s">
        <v>67</v>
      </c>
      <c r="C11" s="38" t="s">
        <v>87</v>
      </c>
      <c r="D11" s="38">
        <v>634.14072186666669</v>
      </c>
      <c r="E11" s="38">
        <v>368.44586099999998</v>
      </c>
      <c r="F11" s="38">
        <v>4.5</v>
      </c>
      <c r="G11" s="38">
        <v>0.4</v>
      </c>
      <c r="H11" s="38" t="s">
        <v>85</v>
      </c>
      <c r="I11" s="38" t="s">
        <v>88</v>
      </c>
      <c r="J11" s="38" t="s">
        <v>86</v>
      </c>
    </row>
    <row r="12" spans="1:10">
      <c r="A12" s="38" t="s">
        <v>62</v>
      </c>
      <c r="B12" s="38" t="s">
        <v>68</v>
      </c>
      <c r="C12" s="38" t="s">
        <v>84</v>
      </c>
      <c r="D12" s="38">
        <v>260.13947142857143</v>
      </c>
      <c r="E12" s="38">
        <v>963.37302199999999</v>
      </c>
      <c r="F12" s="38">
        <v>3.5</v>
      </c>
      <c r="G12" s="38">
        <v>0.4</v>
      </c>
      <c r="H12" s="38" t="s">
        <v>85</v>
      </c>
      <c r="I12" s="38" t="s">
        <v>88</v>
      </c>
      <c r="J12" s="38" t="s">
        <v>86</v>
      </c>
    </row>
    <row r="13" spans="1:10">
      <c r="A13" s="38" t="s">
        <v>62</v>
      </c>
      <c r="B13" s="38" t="s">
        <v>68</v>
      </c>
      <c r="C13" s="38" t="s">
        <v>87</v>
      </c>
      <c r="D13" s="38">
        <v>188.32967049999999</v>
      </c>
      <c r="E13" s="38">
        <v>279.66969119999999</v>
      </c>
      <c r="F13" s="38">
        <v>4</v>
      </c>
      <c r="G13" s="38">
        <v>0.4</v>
      </c>
      <c r="H13" s="38" t="s">
        <v>85</v>
      </c>
      <c r="I13" s="38" t="s">
        <v>88</v>
      </c>
      <c r="J13" s="38" t="s">
        <v>86</v>
      </c>
    </row>
    <row r="14" spans="1:10">
      <c r="A14" s="38" t="s">
        <v>62</v>
      </c>
      <c r="B14" s="38" t="s">
        <v>69</v>
      </c>
      <c r="C14" s="38" t="s">
        <v>84</v>
      </c>
      <c r="D14" s="38">
        <v>1055.176671428572</v>
      </c>
      <c r="E14" s="38">
        <v>658.87902699999995</v>
      </c>
      <c r="F14" s="38">
        <v>3.5</v>
      </c>
      <c r="G14" s="38">
        <v>0.4</v>
      </c>
      <c r="H14" s="38" t="s">
        <v>85</v>
      </c>
      <c r="I14" s="38" t="s">
        <v>88</v>
      </c>
      <c r="J14" s="38" t="s">
        <v>86</v>
      </c>
    </row>
    <row r="15" spans="1:10">
      <c r="A15" s="38" t="s">
        <v>62</v>
      </c>
      <c r="B15" s="38" t="s">
        <v>69</v>
      </c>
      <c r="C15" s="38" t="s">
        <v>87</v>
      </c>
      <c r="D15" s="38">
        <v>991.84016750000001</v>
      </c>
      <c r="E15" s="38">
        <v>809.26723260000006</v>
      </c>
      <c r="F15" s="38">
        <v>4</v>
      </c>
      <c r="G15" s="38">
        <v>0.4</v>
      </c>
      <c r="H15" s="38" t="s">
        <v>85</v>
      </c>
      <c r="I15" s="38" t="s">
        <v>88</v>
      </c>
      <c r="J15" s="38" t="s">
        <v>86</v>
      </c>
    </row>
    <row r="16" spans="1:10">
      <c r="A16" s="38" t="s">
        <v>62</v>
      </c>
      <c r="B16" s="38" t="s">
        <v>70</v>
      </c>
      <c r="C16" s="38" t="s">
        <v>84</v>
      </c>
      <c r="D16" s="38">
        <v>249.18250285714291</v>
      </c>
      <c r="E16" s="38">
        <v>4670.4772540000004</v>
      </c>
      <c r="F16" s="38">
        <v>3.5</v>
      </c>
      <c r="G16" s="38">
        <v>0.4</v>
      </c>
      <c r="H16" s="38" t="s">
        <v>85</v>
      </c>
      <c r="I16" s="38" t="s">
        <v>88</v>
      </c>
      <c r="J16" s="38" t="s">
        <v>86</v>
      </c>
    </row>
    <row r="17" spans="1:10">
      <c r="A17" s="38" t="s">
        <v>62</v>
      </c>
      <c r="B17" s="38" t="s">
        <v>70</v>
      </c>
      <c r="C17" s="38" t="s">
        <v>87</v>
      </c>
      <c r="D17" s="38">
        <v>692.44682287499995</v>
      </c>
      <c r="E17" s="38">
        <v>6323.8430758000004</v>
      </c>
      <c r="F17" s="38">
        <v>4</v>
      </c>
      <c r="G17" s="38">
        <v>0.4</v>
      </c>
      <c r="H17" s="38" t="s">
        <v>85</v>
      </c>
      <c r="I17" s="38" t="s">
        <v>88</v>
      </c>
      <c r="J17" s="38" t="s">
        <v>86</v>
      </c>
    </row>
    <row r="18" spans="1:10">
      <c r="A18" s="38" t="s">
        <v>62</v>
      </c>
      <c r="B18" s="38" t="s">
        <v>71</v>
      </c>
      <c r="C18" s="38" t="s">
        <v>84</v>
      </c>
      <c r="D18" s="38">
        <v>153.48458857142859</v>
      </c>
      <c r="E18" s="38">
        <v>0</v>
      </c>
      <c r="F18" s="38">
        <v>3.5</v>
      </c>
      <c r="G18" s="38">
        <v>0.4</v>
      </c>
      <c r="H18" s="38" t="s">
        <v>85</v>
      </c>
      <c r="I18" s="38" t="s">
        <v>88</v>
      </c>
      <c r="J18" s="38" t="s">
        <v>86</v>
      </c>
    </row>
    <row r="19" spans="1:10">
      <c r="A19" s="38" t="s">
        <v>62</v>
      </c>
      <c r="B19" s="38" t="s">
        <v>71</v>
      </c>
      <c r="C19" s="38" t="s">
        <v>87</v>
      </c>
      <c r="D19" s="38">
        <v>141.56767751148229</v>
      </c>
      <c r="E19" s="38">
        <v>0</v>
      </c>
      <c r="F19" s="38">
        <v>4</v>
      </c>
      <c r="G19" s="38">
        <v>0.4</v>
      </c>
      <c r="H19" s="38" t="s">
        <v>85</v>
      </c>
      <c r="I19" s="38" t="s">
        <v>88</v>
      </c>
      <c r="J19" s="38" t="s">
        <v>86</v>
      </c>
    </row>
    <row r="20" spans="1:10">
      <c r="A20" s="38" t="s">
        <v>62</v>
      </c>
      <c r="B20" s="38" t="s">
        <v>73</v>
      </c>
      <c r="C20" s="38" t="s">
        <v>84</v>
      </c>
      <c r="D20" s="38">
        <v>76.09421833333333</v>
      </c>
      <c r="E20" s="38">
        <v>0</v>
      </c>
      <c r="F20" s="38">
        <v>6</v>
      </c>
      <c r="G20" s="38">
        <v>0.4</v>
      </c>
      <c r="H20" s="38" t="s">
        <v>85</v>
      </c>
      <c r="I20" s="38" t="s">
        <v>88</v>
      </c>
      <c r="J20" s="38" t="s">
        <v>86</v>
      </c>
    </row>
    <row r="21" spans="1:10">
      <c r="A21" s="38" t="s">
        <v>62</v>
      </c>
      <c r="B21" s="38" t="s">
        <v>73</v>
      </c>
      <c r="C21" s="38" t="s">
        <v>87</v>
      </c>
      <c r="D21" s="38">
        <v>50.244018333333337</v>
      </c>
      <c r="E21" s="38">
        <v>0</v>
      </c>
      <c r="F21" s="38">
        <v>6</v>
      </c>
      <c r="G21" s="38">
        <v>0.4</v>
      </c>
      <c r="H21" s="38" t="s">
        <v>85</v>
      </c>
      <c r="I21" s="38" t="s">
        <v>88</v>
      </c>
      <c r="J21" s="38" t="s">
        <v>86</v>
      </c>
    </row>
    <row r="22" spans="1:10">
      <c r="A22" s="38" t="s">
        <v>60</v>
      </c>
      <c r="B22" s="38" t="s">
        <v>74</v>
      </c>
      <c r="C22" s="38" t="s">
        <v>84</v>
      </c>
      <c r="D22" s="38">
        <v>489.2</v>
      </c>
      <c r="E22" s="38">
        <v>508.38450656000009</v>
      </c>
      <c r="F22" s="38"/>
      <c r="G22" s="38"/>
      <c r="H22" s="38" t="s">
        <v>85</v>
      </c>
      <c r="I22" s="38" t="s">
        <v>89</v>
      </c>
      <c r="J22" s="38" t="s">
        <v>86</v>
      </c>
    </row>
    <row r="23" spans="1:10">
      <c r="A23" s="38" t="s">
        <v>60</v>
      </c>
      <c r="B23" s="38" t="s">
        <v>74</v>
      </c>
      <c r="C23" s="38" t="s">
        <v>87</v>
      </c>
      <c r="D23" s="38">
        <v>449.8</v>
      </c>
      <c r="E23" s="38">
        <v>542.52036845999999</v>
      </c>
      <c r="F23" s="38"/>
      <c r="G23" s="38"/>
      <c r="H23" s="38" t="s">
        <v>85</v>
      </c>
      <c r="I23" s="38" t="s">
        <v>89</v>
      </c>
      <c r="J23" s="38" t="s">
        <v>86</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8064A2"/>
  </sheetPr>
  <dimension ref="A1:G31"/>
  <sheetViews>
    <sheetView workbookViewId="0"/>
  </sheetViews>
  <sheetFormatPr baseColWidth="10" defaultColWidth="9.06640625" defaultRowHeight="12.75"/>
  <cols>
    <col min="1" max="1" width="14" customWidth="1"/>
    <col min="2" max="2" width="43" customWidth="1"/>
    <col min="3" max="3" width="37" customWidth="1"/>
    <col min="4" max="4" width="34" customWidth="1"/>
    <col min="5" max="6" width="45" customWidth="1"/>
    <col min="7" max="7" width="24" customWidth="1"/>
  </cols>
  <sheetData>
    <row r="1" spans="1:7" ht="13.15">
      <c r="A1" s="48" t="s">
        <v>51</v>
      </c>
      <c r="B1" s="48" t="s">
        <v>75</v>
      </c>
      <c r="C1" s="48" t="s">
        <v>76</v>
      </c>
      <c r="D1" s="48" t="s">
        <v>90</v>
      </c>
      <c r="E1" s="48" t="s">
        <v>91</v>
      </c>
      <c r="F1" s="48" t="s">
        <v>92</v>
      </c>
      <c r="G1" s="48" t="s">
        <v>54</v>
      </c>
    </row>
    <row r="2" spans="1:7">
      <c r="A2" t="s">
        <v>84</v>
      </c>
      <c r="B2" t="s">
        <v>64</v>
      </c>
      <c r="C2" t="s">
        <v>62</v>
      </c>
      <c r="D2">
        <v>4840</v>
      </c>
      <c r="G2" t="s">
        <v>93</v>
      </c>
    </row>
    <row r="3" spans="1:7">
      <c r="A3" t="s">
        <v>84</v>
      </c>
      <c r="B3" t="s">
        <v>72</v>
      </c>
      <c r="C3" t="s">
        <v>62</v>
      </c>
      <c r="D3">
        <v>8.01</v>
      </c>
      <c r="E3">
        <v>0</v>
      </c>
      <c r="F3">
        <v>500000000</v>
      </c>
      <c r="G3" t="s">
        <v>94</v>
      </c>
    </row>
    <row r="4" spans="1:7">
      <c r="A4" t="s">
        <v>84</v>
      </c>
      <c r="B4" t="s">
        <v>74</v>
      </c>
      <c r="C4" t="s">
        <v>62</v>
      </c>
      <c r="D4">
        <v>4.01</v>
      </c>
      <c r="E4">
        <v>0</v>
      </c>
      <c r="F4">
        <v>500000000</v>
      </c>
      <c r="G4" t="s">
        <v>94</v>
      </c>
    </row>
    <row r="5" spans="1:7">
      <c r="A5" t="s">
        <v>84</v>
      </c>
      <c r="B5" t="s">
        <v>73</v>
      </c>
      <c r="C5" t="s">
        <v>62</v>
      </c>
      <c r="D5">
        <v>4.01</v>
      </c>
      <c r="E5">
        <v>0</v>
      </c>
      <c r="F5">
        <v>500000000</v>
      </c>
      <c r="G5" t="s">
        <v>94</v>
      </c>
    </row>
    <row r="6" spans="1:7">
      <c r="A6" t="s">
        <v>84</v>
      </c>
      <c r="B6" t="s">
        <v>60</v>
      </c>
      <c r="C6" t="s">
        <v>64</v>
      </c>
      <c r="D6">
        <v>4840</v>
      </c>
      <c r="G6" t="s">
        <v>93</v>
      </c>
    </row>
    <row r="7" spans="1:7">
      <c r="A7" t="s">
        <v>84</v>
      </c>
      <c r="B7" t="s">
        <v>62</v>
      </c>
      <c r="C7" t="s">
        <v>65</v>
      </c>
      <c r="D7">
        <v>1880</v>
      </c>
      <c r="G7" t="s">
        <v>93</v>
      </c>
    </row>
    <row r="8" spans="1:7">
      <c r="A8" t="s">
        <v>84</v>
      </c>
      <c r="B8" t="s">
        <v>62</v>
      </c>
      <c r="C8" t="s">
        <v>66</v>
      </c>
      <c r="D8">
        <v>204</v>
      </c>
      <c r="G8" t="s">
        <v>93</v>
      </c>
    </row>
    <row r="9" spans="1:7">
      <c r="A9" t="s">
        <v>84</v>
      </c>
      <c r="B9" t="s">
        <v>62</v>
      </c>
      <c r="C9" t="s">
        <v>67</v>
      </c>
      <c r="D9">
        <v>785</v>
      </c>
      <c r="G9" t="s">
        <v>93</v>
      </c>
    </row>
    <row r="10" spans="1:7">
      <c r="A10" t="s">
        <v>84</v>
      </c>
      <c r="B10" t="s">
        <v>62</v>
      </c>
      <c r="C10" t="s">
        <v>68</v>
      </c>
      <c r="D10">
        <v>260</v>
      </c>
      <c r="G10" t="s">
        <v>93</v>
      </c>
    </row>
    <row r="11" spans="1:7">
      <c r="A11" t="s">
        <v>84</v>
      </c>
      <c r="B11" t="s">
        <v>62</v>
      </c>
      <c r="C11" t="s">
        <v>69</v>
      </c>
      <c r="D11">
        <v>1060</v>
      </c>
      <c r="G11" t="s">
        <v>93</v>
      </c>
    </row>
    <row r="12" spans="1:7">
      <c r="A12" t="s">
        <v>84</v>
      </c>
      <c r="B12" t="s">
        <v>62</v>
      </c>
      <c r="C12" t="s">
        <v>70</v>
      </c>
      <c r="D12">
        <v>249</v>
      </c>
      <c r="G12" t="s">
        <v>93</v>
      </c>
    </row>
    <row r="13" spans="1:7">
      <c r="A13" t="s">
        <v>84</v>
      </c>
      <c r="B13" t="s">
        <v>62</v>
      </c>
      <c r="C13" t="s">
        <v>71</v>
      </c>
      <c r="D13">
        <v>153</v>
      </c>
      <c r="G13" t="s">
        <v>93</v>
      </c>
    </row>
    <row r="14" spans="1:7">
      <c r="A14" t="s">
        <v>84</v>
      </c>
      <c r="B14" t="s">
        <v>62</v>
      </c>
      <c r="C14" t="s">
        <v>72</v>
      </c>
      <c r="D14">
        <v>254</v>
      </c>
      <c r="E14">
        <v>246</v>
      </c>
      <c r="F14">
        <v>500000000</v>
      </c>
      <c r="G14" t="s">
        <v>94</v>
      </c>
    </row>
    <row r="15" spans="1:7">
      <c r="A15" t="s">
        <v>84</v>
      </c>
      <c r="B15" t="s">
        <v>62</v>
      </c>
      <c r="C15" t="s">
        <v>74</v>
      </c>
      <c r="D15">
        <v>178</v>
      </c>
      <c r="E15">
        <v>170</v>
      </c>
      <c r="F15">
        <v>500000000</v>
      </c>
      <c r="G15" t="s">
        <v>94</v>
      </c>
    </row>
    <row r="16" spans="1:7">
      <c r="A16" t="s">
        <v>84</v>
      </c>
      <c r="B16" t="s">
        <v>62</v>
      </c>
      <c r="C16" t="s">
        <v>73</v>
      </c>
      <c r="D16">
        <v>76.099999999999994</v>
      </c>
      <c r="G16" t="s">
        <v>93</v>
      </c>
    </row>
    <row r="17" spans="1:7">
      <c r="A17" t="s">
        <v>87</v>
      </c>
      <c r="B17" t="s">
        <v>64</v>
      </c>
      <c r="C17" t="s">
        <v>62</v>
      </c>
      <c r="D17">
        <v>5270</v>
      </c>
      <c r="G17" t="s">
        <v>93</v>
      </c>
    </row>
    <row r="18" spans="1:7">
      <c r="A18" t="s">
        <v>87</v>
      </c>
      <c r="B18" t="s">
        <v>72</v>
      </c>
      <c r="C18" t="s">
        <v>62</v>
      </c>
      <c r="D18">
        <v>8.83</v>
      </c>
      <c r="E18">
        <v>0</v>
      </c>
      <c r="F18">
        <v>500000000</v>
      </c>
      <c r="G18" t="s">
        <v>94</v>
      </c>
    </row>
    <row r="19" spans="1:7">
      <c r="A19" t="s">
        <v>87</v>
      </c>
      <c r="B19" t="s">
        <v>74</v>
      </c>
      <c r="C19" t="s">
        <v>62</v>
      </c>
      <c r="D19">
        <v>4.41</v>
      </c>
      <c r="E19">
        <v>0</v>
      </c>
      <c r="F19">
        <v>500000000</v>
      </c>
      <c r="G19" t="s">
        <v>94</v>
      </c>
    </row>
    <row r="20" spans="1:7">
      <c r="A20" t="s">
        <v>87</v>
      </c>
      <c r="B20" t="s">
        <v>73</v>
      </c>
      <c r="C20" t="s">
        <v>62</v>
      </c>
      <c r="D20">
        <v>4.41</v>
      </c>
      <c r="E20">
        <v>0</v>
      </c>
      <c r="F20">
        <v>500000000</v>
      </c>
      <c r="G20" t="s">
        <v>94</v>
      </c>
    </row>
    <row r="21" spans="1:7">
      <c r="A21" t="s">
        <v>87</v>
      </c>
      <c r="B21" t="s">
        <v>60</v>
      </c>
      <c r="C21" t="s">
        <v>64</v>
      </c>
      <c r="D21">
        <v>5270</v>
      </c>
      <c r="G21" t="s">
        <v>93</v>
      </c>
    </row>
    <row r="22" spans="1:7">
      <c r="A22" t="s">
        <v>87</v>
      </c>
      <c r="B22" t="s">
        <v>62</v>
      </c>
      <c r="C22" t="s">
        <v>65</v>
      </c>
      <c r="D22">
        <v>2090</v>
      </c>
      <c r="G22" t="s">
        <v>93</v>
      </c>
    </row>
    <row r="23" spans="1:7">
      <c r="A23" t="s">
        <v>87</v>
      </c>
      <c r="B23" t="s">
        <v>62</v>
      </c>
      <c r="C23" t="s">
        <v>66</v>
      </c>
      <c r="D23">
        <v>268</v>
      </c>
      <c r="G23" t="s">
        <v>93</v>
      </c>
    </row>
    <row r="24" spans="1:7">
      <c r="A24" t="s">
        <v>87</v>
      </c>
      <c r="B24" t="s">
        <v>62</v>
      </c>
      <c r="C24" t="s">
        <v>67</v>
      </c>
      <c r="D24">
        <v>634</v>
      </c>
      <c r="G24" t="s">
        <v>93</v>
      </c>
    </row>
    <row r="25" spans="1:7">
      <c r="A25" t="s">
        <v>87</v>
      </c>
      <c r="B25" t="s">
        <v>62</v>
      </c>
      <c r="C25" t="s">
        <v>68</v>
      </c>
      <c r="D25">
        <v>188</v>
      </c>
      <c r="G25" t="s">
        <v>93</v>
      </c>
    </row>
    <row r="26" spans="1:7">
      <c r="A26" t="s">
        <v>87</v>
      </c>
      <c r="B26" t="s">
        <v>62</v>
      </c>
      <c r="C26" t="s">
        <v>69</v>
      </c>
      <c r="D26">
        <v>992</v>
      </c>
      <c r="G26" t="s">
        <v>93</v>
      </c>
    </row>
    <row r="27" spans="1:7">
      <c r="A27" t="s">
        <v>87</v>
      </c>
      <c r="B27" t="s">
        <v>62</v>
      </c>
      <c r="C27" t="s">
        <v>70</v>
      </c>
      <c r="D27">
        <v>692</v>
      </c>
      <c r="G27" t="s">
        <v>93</v>
      </c>
    </row>
    <row r="28" spans="1:7">
      <c r="A28" t="s">
        <v>87</v>
      </c>
      <c r="B28" t="s">
        <v>62</v>
      </c>
      <c r="C28" t="s">
        <v>71</v>
      </c>
      <c r="D28">
        <v>142</v>
      </c>
      <c r="G28" t="s">
        <v>93</v>
      </c>
    </row>
    <row r="29" spans="1:7">
      <c r="A29" t="s">
        <v>87</v>
      </c>
      <c r="B29" t="s">
        <v>62</v>
      </c>
      <c r="C29" t="s">
        <v>72</v>
      </c>
      <c r="D29">
        <v>269</v>
      </c>
      <c r="E29">
        <v>260</v>
      </c>
      <c r="F29">
        <v>500000000</v>
      </c>
      <c r="G29" t="s">
        <v>94</v>
      </c>
    </row>
    <row r="30" spans="1:7">
      <c r="A30" t="s">
        <v>87</v>
      </c>
      <c r="B30" t="s">
        <v>62</v>
      </c>
      <c r="C30" t="s">
        <v>74</v>
      </c>
      <c r="D30">
        <v>219</v>
      </c>
      <c r="E30">
        <v>210</v>
      </c>
      <c r="F30">
        <v>500000000</v>
      </c>
      <c r="G30" t="s">
        <v>94</v>
      </c>
    </row>
    <row r="31" spans="1:7">
      <c r="A31" t="s">
        <v>87</v>
      </c>
      <c r="B31" t="s">
        <v>62</v>
      </c>
      <c r="C31" t="s">
        <v>73</v>
      </c>
      <c r="D31">
        <v>50.2</v>
      </c>
      <c r="G31" t="s">
        <v>93</v>
      </c>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8064A2"/>
  </sheetPr>
  <dimension ref="A1:K31"/>
  <sheetViews>
    <sheetView workbookViewId="0"/>
  </sheetViews>
  <sheetFormatPr baseColWidth="10" defaultColWidth="9.06640625" defaultRowHeight="12.75"/>
  <cols>
    <col min="1" max="1" width="14" customWidth="1"/>
    <col min="2" max="2" width="43" customWidth="1"/>
    <col min="3" max="3" width="37" customWidth="1"/>
    <col min="4" max="4" width="34" customWidth="1"/>
    <col min="5" max="5" width="26" customWidth="1"/>
    <col min="6" max="6" width="28" customWidth="1"/>
    <col min="7" max="7" width="18" customWidth="1"/>
    <col min="8" max="9" width="24" customWidth="1"/>
    <col min="10" max="10" width="58" customWidth="1"/>
    <col min="11" max="11" width="24" customWidth="1"/>
  </cols>
  <sheetData>
    <row r="1" spans="1:11" ht="13.15">
      <c r="A1" s="48" t="s">
        <v>51</v>
      </c>
      <c r="B1" s="48" t="s">
        <v>75</v>
      </c>
      <c r="C1" s="48" t="s">
        <v>76</v>
      </c>
      <c r="D1" s="48" t="s">
        <v>90</v>
      </c>
      <c r="E1" s="48" t="s">
        <v>95</v>
      </c>
      <c r="F1" s="48" t="s">
        <v>96</v>
      </c>
      <c r="G1" s="48" t="s">
        <v>97</v>
      </c>
      <c r="H1" s="48" t="s">
        <v>98</v>
      </c>
      <c r="I1" s="48" t="s">
        <v>99</v>
      </c>
      <c r="J1" s="48" t="s">
        <v>100</v>
      </c>
      <c r="K1" s="48" t="s">
        <v>101</v>
      </c>
    </row>
    <row r="2" spans="1:11">
      <c r="A2" t="s">
        <v>84</v>
      </c>
      <c r="B2" t="s">
        <v>64</v>
      </c>
      <c r="C2" t="s">
        <v>62</v>
      </c>
      <c r="D2">
        <v>4840</v>
      </c>
      <c r="E2">
        <v>4605</v>
      </c>
      <c r="F2">
        <v>230.25</v>
      </c>
      <c r="G2">
        <v>0.1</v>
      </c>
      <c r="H2">
        <v>0</v>
      </c>
      <c r="I2">
        <v>500000000</v>
      </c>
      <c r="J2">
        <v>1.01</v>
      </c>
      <c r="K2" t="s">
        <v>102</v>
      </c>
    </row>
    <row r="3" spans="1:11">
      <c r="A3" t="s">
        <v>84</v>
      </c>
      <c r="B3" t="s">
        <v>72</v>
      </c>
      <c r="C3" t="s">
        <v>62</v>
      </c>
      <c r="D3">
        <v>8</v>
      </c>
      <c r="K3" t="s">
        <v>103</v>
      </c>
    </row>
    <row r="4" spans="1:11">
      <c r="A4" t="s">
        <v>84</v>
      </c>
      <c r="B4" t="s">
        <v>74</v>
      </c>
      <c r="C4" t="s">
        <v>62</v>
      </c>
      <c r="D4">
        <v>4</v>
      </c>
      <c r="K4" t="s">
        <v>103</v>
      </c>
    </row>
    <row r="5" spans="1:11">
      <c r="A5" t="s">
        <v>84</v>
      </c>
      <c r="B5" t="s">
        <v>73</v>
      </c>
      <c r="C5" t="s">
        <v>62</v>
      </c>
      <c r="D5">
        <v>4</v>
      </c>
      <c r="K5" t="s">
        <v>103</v>
      </c>
    </row>
    <row r="6" spans="1:11">
      <c r="A6" t="s">
        <v>84</v>
      </c>
      <c r="B6" t="s">
        <v>60</v>
      </c>
      <c r="C6" t="s">
        <v>64</v>
      </c>
      <c r="D6">
        <v>4840</v>
      </c>
      <c r="E6">
        <v>5094.2</v>
      </c>
      <c r="F6">
        <v>254.71</v>
      </c>
      <c r="G6">
        <v>0.1</v>
      </c>
      <c r="H6">
        <v>0</v>
      </c>
      <c r="I6">
        <v>500000000</v>
      </c>
      <c r="J6">
        <v>1.01</v>
      </c>
      <c r="K6" t="s">
        <v>102</v>
      </c>
    </row>
    <row r="7" spans="1:11">
      <c r="A7" t="s">
        <v>84</v>
      </c>
      <c r="B7" t="s">
        <v>62</v>
      </c>
      <c r="C7" t="s">
        <v>65</v>
      </c>
      <c r="D7">
        <v>1880</v>
      </c>
      <c r="E7">
        <v>1883.9318325581401</v>
      </c>
      <c r="F7">
        <v>376.78636651162788</v>
      </c>
      <c r="G7">
        <v>0.4</v>
      </c>
      <c r="H7">
        <v>0</v>
      </c>
      <c r="I7">
        <v>500000000</v>
      </c>
      <c r="J7">
        <v>0</v>
      </c>
      <c r="K7" t="s">
        <v>104</v>
      </c>
    </row>
    <row r="8" spans="1:11">
      <c r="A8" t="s">
        <v>84</v>
      </c>
      <c r="B8" t="s">
        <v>62</v>
      </c>
      <c r="C8" t="s">
        <v>66</v>
      </c>
      <c r="D8">
        <v>204</v>
      </c>
      <c r="E8">
        <v>203.62535571428569</v>
      </c>
      <c r="F8">
        <v>40.725071142857153</v>
      </c>
      <c r="G8">
        <v>0.4</v>
      </c>
      <c r="H8">
        <v>0</v>
      </c>
      <c r="I8">
        <v>500000000</v>
      </c>
      <c r="J8">
        <v>0</v>
      </c>
      <c r="K8" t="s">
        <v>104</v>
      </c>
    </row>
    <row r="9" spans="1:11">
      <c r="A9" t="s">
        <v>84</v>
      </c>
      <c r="B9" t="s">
        <v>62</v>
      </c>
      <c r="C9" t="s">
        <v>67</v>
      </c>
      <c r="D9">
        <v>785</v>
      </c>
      <c r="E9">
        <v>785.44322972972975</v>
      </c>
      <c r="F9">
        <v>157.08864594594601</v>
      </c>
      <c r="G9">
        <v>0.4</v>
      </c>
      <c r="H9">
        <v>0</v>
      </c>
      <c r="I9">
        <v>500000000</v>
      </c>
      <c r="J9">
        <v>0</v>
      </c>
      <c r="K9" t="s">
        <v>104</v>
      </c>
    </row>
    <row r="10" spans="1:11">
      <c r="A10" t="s">
        <v>84</v>
      </c>
      <c r="B10" t="s">
        <v>62</v>
      </c>
      <c r="C10" t="s">
        <v>68</v>
      </c>
      <c r="D10">
        <v>260</v>
      </c>
      <c r="E10">
        <v>260.13947142857143</v>
      </c>
      <c r="F10">
        <v>52.027894285714289</v>
      </c>
      <c r="G10">
        <v>0.4</v>
      </c>
      <c r="H10">
        <v>0</v>
      </c>
      <c r="I10">
        <v>500000000</v>
      </c>
      <c r="J10">
        <v>0</v>
      </c>
      <c r="K10" t="s">
        <v>104</v>
      </c>
    </row>
    <row r="11" spans="1:11">
      <c r="A11" t="s">
        <v>84</v>
      </c>
      <c r="B11" t="s">
        <v>62</v>
      </c>
      <c r="C11" t="s">
        <v>69</v>
      </c>
      <c r="D11">
        <v>1060</v>
      </c>
      <c r="E11">
        <v>1055.176671428572</v>
      </c>
      <c r="F11">
        <v>211.0353342857143</v>
      </c>
      <c r="G11">
        <v>0.4</v>
      </c>
      <c r="H11">
        <v>0</v>
      </c>
      <c r="I11">
        <v>500000000</v>
      </c>
      <c r="J11">
        <v>0</v>
      </c>
      <c r="K11" t="s">
        <v>104</v>
      </c>
    </row>
    <row r="12" spans="1:11">
      <c r="A12" t="s">
        <v>84</v>
      </c>
      <c r="B12" t="s">
        <v>62</v>
      </c>
      <c r="C12" t="s">
        <v>70</v>
      </c>
      <c r="D12">
        <v>249</v>
      </c>
      <c r="E12">
        <v>249.18250285714291</v>
      </c>
      <c r="F12">
        <v>49.836500571428573</v>
      </c>
      <c r="G12">
        <v>0.4</v>
      </c>
      <c r="H12">
        <v>0</v>
      </c>
      <c r="I12">
        <v>500000000</v>
      </c>
      <c r="J12">
        <v>0</v>
      </c>
      <c r="K12" t="s">
        <v>104</v>
      </c>
    </row>
    <row r="13" spans="1:11">
      <c r="A13" t="s">
        <v>84</v>
      </c>
      <c r="B13" t="s">
        <v>62</v>
      </c>
      <c r="C13" t="s">
        <v>71</v>
      </c>
      <c r="D13">
        <v>154</v>
      </c>
      <c r="E13">
        <v>153.48458857142859</v>
      </c>
      <c r="F13">
        <v>30.696917714285711</v>
      </c>
      <c r="G13">
        <v>0.4</v>
      </c>
      <c r="H13">
        <v>0</v>
      </c>
      <c r="I13">
        <v>500000000</v>
      </c>
      <c r="J13">
        <v>0</v>
      </c>
      <c r="K13" t="s">
        <v>104</v>
      </c>
    </row>
    <row r="14" spans="1:11">
      <c r="A14" t="s">
        <v>84</v>
      </c>
      <c r="B14" t="s">
        <v>62</v>
      </c>
      <c r="C14" t="s">
        <v>72</v>
      </c>
      <c r="D14">
        <v>254</v>
      </c>
      <c r="K14" t="s">
        <v>103</v>
      </c>
    </row>
    <row r="15" spans="1:11">
      <c r="A15" t="s">
        <v>84</v>
      </c>
      <c r="B15" t="s">
        <v>62</v>
      </c>
      <c r="C15" t="s">
        <v>74</v>
      </c>
      <c r="D15">
        <v>178</v>
      </c>
      <c r="K15" t="s">
        <v>103</v>
      </c>
    </row>
    <row r="16" spans="1:11">
      <c r="A16" t="s">
        <v>84</v>
      </c>
      <c r="B16" t="s">
        <v>62</v>
      </c>
      <c r="C16" t="s">
        <v>73</v>
      </c>
      <c r="D16">
        <v>76.099999999999994</v>
      </c>
      <c r="E16">
        <v>76.09421833333333</v>
      </c>
      <c r="F16">
        <v>15.21884366666667</v>
      </c>
      <c r="G16">
        <v>0.4</v>
      </c>
      <c r="H16">
        <v>0</v>
      </c>
      <c r="I16">
        <v>500000000</v>
      </c>
      <c r="J16">
        <v>0</v>
      </c>
      <c r="K16" t="s">
        <v>104</v>
      </c>
    </row>
    <row r="17" spans="1:11">
      <c r="A17" t="s">
        <v>87</v>
      </c>
      <c r="B17" t="s">
        <v>64</v>
      </c>
      <c r="C17" t="s">
        <v>62</v>
      </c>
      <c r="D17">
        <v>5270</v>
      </c>
      <c r="E17">
        <v>5051</v>
      </c>
      <c r="F17">
        <v>252.55</v>
      </c>
      <c r="G17">
        <v>0.1</v>
      </c>
      <c r="H17">
        <v>0</v>
      </c>
      <c r="I17">
        <v>500000000</v>
      </c>
      <c r="J17">
        <v>0.85</v>
      </c>
      <c r="K17" t="s">
        <v>102</v>
      </c>
    </row>
    <row r="18" spans="1:11">
      <c r="A18" t="s">
        <v>87</v>
      </c>
      <c r="B18" t="s">
        <v>72</v>
      </c>
      <c r="C18" t="s">
        <v>62</v>
      </c>
      <c r="D18">
        <v>8.8000000000000007</v>
      </c>
      <c r="K18" t="s">
        <v>103</v>
      </c>
    </row>
    <row r="19" spans="1:11">
      <c r="A19" t="s">
        <v>87</v>
      </c>
      <c r="B19" t="s">
        <v>74</v>
      </c>
      <c r="C19" t="s">
        <v>62</v>
      </c>
      <c r="D19">
        <v>4.4000000000000004</v>
      </c>
      <c r="K19" t="s">
        <v>103</v>
      </c>
    </row>
    <row r="20" spans="1:11">
      <c r="A20" t="s">
        <v>87</v>
      </c>
      <c r="B20" t="s">
        <v>73</v>
      </c>
      <c r="C20" t="s">
        <v>62</v>
      </c>
      <c r="D20">
        <v>4.4000000000000004</v>
      </c>
      <c r="K20" t="s">
        <v>103</v>
      </c>
    </row>
    <row r="21" spans="1:11">
      <c r="A21" t="s">
        <v>87</v>
      </c>
      <c r="B21" t="s">
        <v>60</v>
      </c>
      <c r="C21" t="s">
        <v>64</v>
      </c>
      <c r="D21">
        <v>5270</v>
      </c>
      <c r="E21">
        <v>5500.8</v>
      </c>
      <c r="F21">
        <v>275.04000000000002</v>
      </c>
      <c r="G21">
        <v>0.1</v>
      </c>
      <c r="H21">
        <v>0</v>
      </c>
      <c r="I21">
        <v>500000000</v>
      </c>
      <c r="J21">
        <v>0.85</v>
      </c>
      <c r="K21" t="s">
        <v>102</v>
      </c>
    </row>
    <row r="22" spans="1:11">
      <c r="A22" t="s">
        <v>87</v>
      </c>
      <c r="B22" t="s">
        <v>62</v>
      </c>
      <c r="C22" t="s">
        <v>65</v>
      </c>
      <c r="D22">
        <v>2090</v>
      </c>
      <c r="E22">
        <v>2089.2581109793982</v>
      </c>
      <c r="F22">
        <v>417.85162219587971</v>
      </c>
      <c r="G22">
        <v>0.4</v>
      </c>
      <c r="H22">
        <v>0</v>
      </c>
      <c r="I22">
        <v>500000000</v>
      </c>
      <c r="J22">
        <v>0</v>
      </c>
      <c r="K22" t="s">
        <v>104</v>
      </c>
    </row>
    <row r="23" spans="1:11">
      <c r="A23" t="s">
        <v>87</v>
      </c>
      <c r="B23" t="s">
        <v>62</v>
      </c>
      <c r="C23" t="s">
        <v>66</v>
      </c>
      <c r="D23">
        <v>268</v>
      </c>
      <c r="E23">
        <v>268.33320043622751</v>
      </c>
      <c r="F23">
        <v>53.666640087245497</v>
      </c>
      <c r="G23">
        <v>0.4</v>
      </c>
      <c r="H23">
        <v>0</v>
      </c>
      <c r="I23">
        <v>500000000</v>
      </c>
      <c r="J23">
        <v>0</v>
      </c>
      <c r="K23" t="s">
        <v>104</v>
      </c>
    </row>
    <row r="24" spans="1:11">
      <c r="A24" t="s">
        <v>87</v>
      </c>
      <c r="B24" t="s">
        <v>62</v>
      </c>
      <c r="C24" t="s">
        <v>67</v>
      </c>
      <c r="D24">
        <v>634</v>
      </c>
      <c r="E24">
        <v>634.14072186666669</v>
      </c>
      <c r="F24">
        <v>126.8281443733333</v>
      </c>
      <c r="G24">
        <v>0.4</v>
      </c>
      <c r="H24">
        <v>0</v>
      </c>
      <c r="I24">
        <v>500000000</v>
      </c>
      <c r="J24">
        <v>0</v>
      </c>
      <c r="K24" t="s">
        <v>104</v>
      </c>
    </row>
    <row r="25" spans="1:11">
      <c r="A25" t="s">
        <v>87</v>
      </c>
      <c r="B25" t="s">
        <v>62</v>
      </c>
      <c r="C25" t="s">
        <v>68</v>
      </c>
      <c r="D25">
        <v>188</v>
      </c>
      <c r="E25">
        <v>188.32967049999999</v>
      </c>
      <c r="F25">
        <v>37.665934100000001</v>
      </c>
      <c r="G25">
        <v>0.4</v>
      </c>
      <c r="H25">
        <v>0</v>
      </c>
      <c r="I25">
        <v>500000000</v>
      </c>
      <c r="J25">
        <v>0</v>
      </c>
      <c r="K25" t="s">
        <v>104</v>
      </c>
    </row>
    <row r="26" spans="1:11">
      <c r="A26" t="s">
        <v>87</v>
      </c>
      <c r="B26" t="s">
        <v>62</v>
      </c>
      <c r="C26" t="s">
        <v>69</v>
      </c>
      <c r="D26">
        <v>992</v>
      </c>
      <c r="E26">
        <v>991.84016750000001</v>
      </c>
      <c r="F26">
        <v>198.3680335</v>
      </c>
      <c r="G26">
        <v>0.4</v>
      </c>
      <c r="H26">
        <v>0</v>
      </c>
      <c r="I26">
        <v>500000000</v>
      </c>
      <c r="J26">
        <v>0</v>
      </c>
      <c r="K26" t="s">
        <v>104</v>
      </c>
    </row>
    <row r="27" spans="1:11">
      <c r="A27" t="s">
        <v>87</v>
      </c>
      <c r="B27" t="s">
        <v>62</v>
      </c>
      <c r="C27" t="s">
        <v>70</v>
      </c>
      <c r="D27">
        <v>692</v>
      </c>
      <c r="E27">
        <v>692.44682287499995</v>
      </c>
      <c r="F27">
        <v>138.489364575</v>
      </c>
      <c r="G27">
        <v>0.4</v>
      </c>
      <c r="H27">
        <v>0</v>
      </c>
      <c r="I27">
        <v>500000000</v>
      </c>
      <c r="J27">
        <v>0</v>
      </c>
      <c r="K27" t="s">
        <v>104</v>
      </c>
    </row>
    <row r="28" spans="1:11">
      <c r="A28" t="s">
        <v>87</v>
      </c>
      <c r="B28" t="s">
        <v>62</v>
      </c>
      <c r="C28" t="s">
        <v>71</v>
      </c>
      <c r="D28">
        <v>142</v>
      </c>
      <c r="E28">
        <v>141.56767751148229</v>
      </c>
      <c r="F28">
        <v>28.31353550229645</v>
      </c>
      <c r="G28">
        <v>0.4</v>
      </c>
      <c r="H28">
        <v>0</v>
      </c>
      <c r="I28">
        <v>500000000</v>
      </c>
      <c r="J28">
        <v>0</v>
      </c>
      <c r="K28" t="s">
        <v>104</v>
      </c>
    </row>
    <row r="29" spans="1:11">
      <c r="A29" t="s">
        <v>87</v>
      </c>
      <c r="B29" t="s">
        <v>62</v>
      </c>
      <c r="C29" t="s">
        <v>72</v>
      </c>
      <c r="D29">
        <v>269</v>
      </c>
      <c r="K29" t="s">
        <v>103</v>
      </c>
    </row>
    <row r="30" spans="1:11">
      <c r="A30" t="s">
        <v>87</v>
      </c>
      <c r="B30" t="s">
        <v>62</v>
      </c>
      <c r="C30" t="s">
        <v>74</v>
      </c>
      <c r="D30">
        <v>219</v>
      </c>
      <c r="K30" t="s">
        <v>103</v>
      </c>
    </row>
    <row r="31" spans="1:11">
      <c r="A31" t="s">
        <v>87</v>
      </c>
      <c r="B31" t="s">
        <v>62</v>
      </c>
      <c r="C31" t="s">
        <v>73</v>
      </c>
      <c r="D31">
        <v>50.2</v>
      </c>
      <c r="E31">
        <v>50.244018333333337</v>
      </c>
      <c r="F31">
        <v>10.04880366666667</v>
      </c>
      <c r="G31">
        <v>0.4</v>
      </c>
      <c r="H31">
        <v>0</v>
      </c>
      <c r="I31">
        <v>500000000</v>
      </c>
      <c r="J31">
        <v>0</v>
      </c>
      <c r="K31" t="s">
        <v>104</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READ ME</vt:lpstr>
      <vt:lpstr>Etiquettes</vt:lpstr>
      <vt:lpstr>Produits</vt:lpstr>
      <vt:lpstr>Secteurs</vt:lpstr>
      <vt:lpstr>Echanges territoires</vt:lpstr>
      <vt:lpstr>Table emplois ressources</vt:lpstr>
      <vt:lpstr>Données</vt:lpstr>
      <vt:lpstr>Résultats</vt:lpstr>
      <vt:lpstr>Analyses des résultats</vt:lpstr>
      <vt:lpstr>Source1</vt:lpstr>
      <vt:lpstr>Source2</vt:lpstr>
      <vt:lpstr>Source3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julie</cp:lastModifiedBy>
  <cp:revision>9</cp:revision>
  <dcterms:created xsi:type="dcterms:W3CDTF">2022-12-20T11:12:01Z</dcterms:created>
  <dcterms:modified xsi:type="dcterms:W3CDTF">2023-07-06T16:30:43Z</dcterms:modified>
  <dc:language>fr-FR</dc:language>
</cp:coreProperties>
</file>