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date1904="1"/>
  <mc:AlternateContent xmlns:mc="http://schemas.openxmlformats.org/markup-compatibility/2006">
    <mc:Choice Requires="x15">
      <x15ac:absPath xmlns:x15ac="http://schemas.microsoft.com/office/spreadsheetml/2010/11/ac" url="D:\AFMFilieres\dev_terriflux\mfadata\Forêt Bois\Savoie\v1\"/>
    </mc:Choice>
  </mc:AlternateContent>
  <xr:revisionPtr revIDLastSave="0" documentId="13_ncr:1_{0B492E11-7D15-4974-9341-17DC7FF556A3}" xr6:coauthVersionLast="47" xr6:coauthVersionMax="47" xr10:uidLastSave="{00000000-0000-0000-0000-000000000000}"/>
  <bookViews>
    <workbookView xWindow="1560" yWindow="1560" windowWidth="21600" windowHeight="11145" tabRatio="783" firstSheet="1" activeTab="3" xr2:uid="{00000000-000D-0000-FFFF-FFFF00000000}"/>
  </bookViews>
  <sheets>
    <sheet name="backup" sheetId="1" r:id="rId1"/>
    <sheet name="Guide de lecture" sheetId="2" r:id="rId2"/>
    <sheet name="Paramètres FR" sheetId="3" r:id="rId3"/>
    <sheet name="Déf produits FR" sheetId="4" r:id="rId4"/>
    <sheet name="Déf secteurs FR" sheetId="5" r:id="rId5"/>
    <sheet name="flux pouvant exister FR" sheetId="6" r:id="rId6"/>
    <sheet name="données FR" sheetId="7" r:id="rId7"/>
    <sheet name="min max FR" sheetId="8" r:id="rId8"/>
    <sheet name="contraintes FR" sheetId="9" r:id="rId9"/>
    <sheet name="Conversions" sheetId="10" r:id="rId10"/>
    <sheet name="Ai" sheetId="11" r:id="rId11"/>
    <sheet name="Results" sheetId="12" r:id="rId12"/>
    <sheet name="Simulations" sheetId="13" r:id="rId13"/>
    <sheet name="result ter moy" sheetId="14" r:id="rId14"/>
    <sheet name="result ter min max" sheetId="15" r:id="rId15"/>
    <sheet name="result ter display" sheetId="16" r:id="rId16"/>
  </sheets>
  <externalReferences>
    <externalReference r:id="rId17"/>
    <externalReference r:id="rId18"/>
  </externalReferences>
  <definedNames>
    <definedName name="_xlnm._FilterDatabase" localSheetId="0" hidden="1">backup!$A$1:$L$98</definedName>
    <definedName name="_xlnm._FilterDatabase" localSheetId="6" hidden="1">'données FR'!$A$1:$M$107</definedName>
    <definedName name="_xlnm._FilterDatabase" localSheetId="7" hidden="1">'min max FR'!$A$1:$R$1</definedName>
    <definedName name="_xlnm._FilterDatabase" localSheetId="11" hidden="1">Results!$A$1:$AT$912</definedName>
    <definedName name="d" localSheetId="9">[1]facteurs_de_conversion!$K$4</definedName>
    <definedName name="d">[2]facteurs_de_conversion!$K$4</definedName>
    <definedName name="dcent" localSheetId="9">[1]facteurs_de_conversion!$K$7</definedName>
    <definedName name="dcent">[2]facteurs_de_conversion!$K$7</definedName>
    <definedName name="df" localSheetId="9">[1]facteurs_de_conversion!$K$2</definedName>
    <definedName name="df">[2]facteurs_de_conversion!$K$2</definedName>
    <definedName name="dfcent" localSheetId="9">[1]facteurs_de_conversion!$K$5</definedName>
    <definedName name="dfcent">[2]facteurs_de_conversion!$K$5</definedName>
    <definedName name="dr" localSheetId="9">[1]facteurs_de_conversion!$K$3</definedName>
    <definedName name="dr">[2]facteurs_de_conversion!$K$3</definedName>
    <definedName name="drcent" localSheetId="9">[1]facteurs_de_conversion!$K$6</definedName>
    <definedName name="drcent">[2]facteurs_de_conversion!$K$6</definedName>
    <definedName name="infra_d_f">Conversions!$E$75</definedName>
    <definedName name="infra_d_r">Conversions!$E$76</definedName>
    <definedName name="retrait_v_f">Conversions!$AH$75</definedName>
    <definedName name="retrait_v_r">Conversions!$AH$76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73" i="10" l="1"/>
  <c r="K73" i="10"/>
  <c r="J73" i="10"/>
  <c r="I73" i="10"/>
  <c r="L73" i="10" s="1"/>
  <c r="E73" i="10"/>
  <c r="AH72" i="10"/>
  <c r="K72" i="10"/>
  <c r="J72" i="10"/>
  <c r="M72" i="10" s="1"/>
  <c r="I72" i="10"/>
  <c r="L72" i="10" s="1"/>
  <c r="E72" i="10"/>
  <c r="AH71" i="10"/>
  <c r="S71" i="10"/>
  <c r="K71" i="10"/>
  <c r="J71" i="10"/>
  <c r="I71" i="10"/>
  <c r="L71" i="10" s="1"/>
  <c r="E71" i="10"/>
  <c r="AH70" i="10"/>
  <c r="K70" i="10"/>
  <c r="J70" i="10"/>
  <c r="I70" i="10"/>
  <c r="L70" i="10" s="1"/>
  <c r="V70" i="10" s="1"/>
  <c r="E70" i="10"/>
  <c r="AH69" i="10"/>
  <c r="K69" i="10"/>
  <c r="J69" i="10"/>
  <c r="I69" i="10"/>
  <c r="L69" i="10" s="1"/>
  <c r="W69" i="10" s="1"/>
  <c r="E69" i="10"/>
  <c r="AH68" i="10"/>
  <c r="K68" i="10"/>
  <c r="J68" i="10"/>
  <c r="I68" i="10"/>
  <c r="L68" i="10" s="1"/>
  <c r="E68" i="10"/>
  <c r="AH67" i="10"/>
  <c r="T67" i="10"/>
  <c r="S67" i="10"/>
  <c r="K67" i="10"/>
  <c r="J67" i="10"/>
  <c r="P67" i="10" s="1"/>
  <c r="I67" i="10"/>
  <c r="L67" i="10" s="1"/>
  <c r="E67" i="10"/>
  <c r="AH66" i="10"/>
  <c r="K66" i="10"/>
  <c r="J66" i="10"/>
  <c r="I66" i="10"/>
  <c r="L66" i="10" s="1"/>
  <c r="V66" i="10" s="1"/>
  <c r="E66" i="10"/>
  <c r="AH65" i="10"/>
  <c r="K65" i="10"/>
  <c r="J65" i="10"/>
  <c r="I65" i="10"/>
  <c r="L65" i="10" s="1"/>
  <c r="Z65" i="10" s="1"/>
  <c r="E65" i="10"/>
  <c r="AH64" i="10"/>
  <c r="K64" i="10"/>
  <c r="J64" i="10"/>
  <c r="P64" i="10" s="1"/>
  <c r="I64" i="10"/>
  <c r="L64" i="10" s="1"/>
  <c r="Y64" i="10" s="1"/>
  <c r="E64" i="10"/>
  <c r="AH63" i="10"/>
  <c r="K63" i="10"/>
  <c r="J63" i="10"/>
  <c r="I63" i="10"/>
  <c r="L63" i="10" s="1"/>
  <c r="T63" i="10" s="1"/>
  <c r="E63" i="10"/>
  <c r="AH62" i="10"/>
  <c r="K62" i="10"/>
  <c r="J62" i="10"/>
  <c r="I62" i="10"/>
  <c r="L62" i="10" s="1"/>
  <c r="W62" i="10" s="1"/>
  <c r="E62" i="10"/>
  <c r="AH61" i="10"/>
  <c r="K61" i="10"/>
  <c r="J61" i="10"/>
  <c r="I61" i="10"/>
  <c r="L61" i="10" s="1"/>
  <c r="Z61" i="10" s="1"/>
  <c r="E61" i="10"/>
  <c r="AH60" i="10"/>
  <c r="L60" i="10"/>
  <c r="Y60" i="10" s="1"/>
  <c r="K60" i="10"/>
  <c r="Q60" i="10" s="1"/>
  <c r="J60" i="10"/>
  <c r="I60" i="10"/>
  <c r="E60" i="10"/>
  <c r="AH59" i="10"/>
  <c r="K59" i="10"/>
  <c r="J59" i="10"/>
  <c r="Q59" i="10" s="1"/>
  <c r="I59" i="10"/>
  <c r="L59" i="10" s="1"/>
  <c r="T59" i="10" s="1"/>
  <c r="E59" i="10"/>
  <c r="AH58" i="10"/>
  <c r="K58" i="10"/>
  <c r="J58" i="10"/>
  <c r="I58" i="10"/>
  <c r="L58" i="10" s="1"/>
  <c r="W58" i="10" s="1"/>
  <c r="E58" i="10"/>
  <c r="AH57" i="10"/>
  <c r="K57" i="10"/>
  <c r="J57" i="10"/>
  <c r="I57" i="10"/>
  <c r="L57" i="10" s="1"/>
  <c r="E57" i="10"/>
  <c r="AH56" i="10"/>
  <c r="Q56" i="10"/>
  <c r="K56" i="10"/>
  <c r="J56" i="10"/>
  <c r="M56" i="10" s="1"/>
  <c r="I56" i="10"/>
  <c r="L56" i="10" s="1"/>
  <c r="E56" i="10"/>
  <c r="AH55" i="10"/>
  <c r="T55" i="10"/>
  <c r="S55" i="10"/>
  <c r="R55" i="10"/>
  <c r="Q55" i="10"/>
  <c r="O55" i="10"/>
  <c r="K55" i="10"/>
  <c r="J55" i="10"/>
  <c r="P55" i="10" s="1"/>
  <c r="I55" i="10"/>
  <c r="L55" i="10" s="1"/>
  <c r="E55" i="10"/>
  <c r="O50" i="10"/>
  <c r="O49" i="10"/>
  <c r="O48" i="10"/>
  <c r="G47" i="10"/>
  <c r="O46" i="10"/>
  <c r="O45" i="10"/>
  <c r="O44" i="10"/>
  <c r="D44" i="10"/>
  <c r="O43" i="10"/>
  <c r="O42" i="10"/>
  <c r="O41" i="10"/>
  <c r="O40" i="10"/>
  <c r="O39" i="10"/>
  <c r="O38" i="10"/>
  <c r="O37" i="10"/>
  <c r="O36" i="10"/>
  <c r="G35" i="10"/>
  <c r="O34" i="10"/>
  <c r="O33" i="10"/>
  <c r="O32" i="10"/>
  <c r="O31" i="10"/>
  <c r="G30" i="10"/>
  <c r="F30" i="10"/>
  <c r="F35" i="10" s="1"/>
  <c r="O29" i="10"/>
  <c r="O28" i="10"/>
  <c r="O27" i="10"/>
  <c r="O26" i="10"/>
  <c r="O25" i="10"/>
  <c r="O24" i="10"/>
  <c r="O23" i="10"/>
  <c r="O22" i="10"/>
  <c r="O21" i="10"/>
  <c r="L20" i="10"/>
  <c r="L19" i="10"/>
  <c r="L18" i="10"/>
  <c r="R18" i="10"/>
  <c r="O18" i="10"/>
  <c r="L17" i="10"/>
  <c r="O17" i="10"/>
  <c r="L16" i="10"/>
  <c r="O16" i="10"/>
  <c r="O15" i="10"/>
  <c r="O14" i="10"/>
  <c r="O13" i="10"/>
  <c r="L12" i="10"/>
  <c r="L11" i="10"/>
  <c r="L10" i="10"/>
  <c r="O9" i="10"/>
  <c r="L8" i="10"/>
  <c r="L7" i="10"/>
  <c r="L6" i="10"/>
  <c r="L5" i="10"/>
  <c r="L4" i="10"/>
  <c r="L3" i="10"/>
  <c r="Q3" i="10"/>
  <c r="N60" i="10" l="1"/>
  <c r="F47" i="10"/>
  <c r="O60" i="10"/>
  <c r="R59" i="10"/>
  <c r="P60" i="10"/>
  <c r="O64" i="10"/>
  <c r="M59" i="10"/>
  <c r="AA59" i="10" s="1"/>
  <c r="U66" i="10"/>
  <c r="U70" i="10"/>
  <c r="N68" i="10"/>
  <c r="W70" i="10"/>
  <c r="Q64" i="10"/>
  <c r="Q63" i="10"/>
  <c r="O56" i="10"/>
  <c r="AC56" i="10" s="1"/>
  <c r="N65" i="10"/>
  <c r="P56" i="10"/>
  <c r="V58" i="10"/>
  <c r="Z57" i="10"/>
  <c r="X57" i="10"/>
  <c r="Y72" i="10"/>
  <c r="V72" i="10"/>
  <c r="Z72" i="10"/>
  <c r="Y68" i="10"/>
  <c r="Z68" i="10"/>
  <c r="V68" i="10"/>
  <c r="Y56" i="10"/>
  <c r="Z56" i="10"/>
  <c r="V56" i="10"/>
  <c r="Y73" i="10"/>
  <c r="X73" i="10"/>
  <c r="P63" i="10"/>
  <c r="R65" i="10"/>
  <c r="O59" i="10"/>
  <c r="W61" i="10"/>
  <c r="M63" i="10"/>
  <c r="AA63" i="10" s="1"/>
  <c r="N64" i="10"/>
  <c r="M65" i="10"/>
  <c r="AA65" i="10" s="1"/>
  <c r="T58" i="10"/>
  <c r="S59" i="10"/>
  <c r="V60" i="10"/>
  <c r="R63" i="10"/>
  <c r="X65" i="10"/>
  <c r="M68" i="10"/>
  <c r="O63" i="10"/>
  <c r="Z60" i="10"/>
  <c r="S63" i="10"/>
  <c r="AG63" i="10" s="1"/>
  <c r="V64" i="10"/>
  <c r="AC64" i="10" s="1"/>
  <c r="Y65" i="10"/>
  <c r="AF65" i="10" s="1"/>
  <c r="Z64" i="10"/>
  <c r="P71" i="10"/>
  <c r="AD71" i="10" s="1"/>
  <c r="N72" i="10"/>
  <c r="M67" i="10"/>
  <c r="O72" i="10"/>
  <c r="O67" i="10"/>
  <c r="O68" i="10"/>
  <c r="M71" i="10"/>
  <c r="AA71" i="10" s="1"/>
  <c r="P72" i="10"/>
  <c r="M60" i="10"/>
  <c r="Q67" i="10"/>
  <c r="P68" i="10"/>
  <c r="Q71" i="10"/>
  <c r="Q72" i="10"/>
  <c r="M55" i="10"/>
  <c r="N56" i="10"/>
  <c r="P59" i="10"/>
  <c r="M64" i="10"/>
  <c r="R67" i="10"/>
  <c r="Q68" i="10"/>
  <c r="R71" i="10"/>
  <c r="S57" i="10"/>
  <c r="AG57" i="10" s="1"/>
  <c r="P57" i="10"/>
  <c r="S69" i="10"/>
  <c r="P69" i="10"/>
  <c r="AD69" i="10" s="1"/>
  <c r="Z55" i="10"/>
  <c r="AG55" i="10" s="1"/>
  <c r="Y55" i="10"/>
  <c r="AF55" i="10" s="1"/>
  <c r="X55" i="10"/>
  <c r="AE55" i="10" s="1"/>
  <c r="W55" i="10"/>
  <c r="AD55" i="10" s="1"/>
  <c r="V55" i="10"/>
  <c r="AC55" i="10" s="1"/>
  <c r="U55" i="10"/>
  <c r="W57" i="10"/>
  <c r="R61" i="10"/>
  <c r="S62" i="10"/>
  <c r="AG62" i="10" s="1"/>
  <c r="R62" i="10"/>
  <c r="Q62" i="10"/>
  <c r="P62" i="10"/>
  <c r="AD62" i="10" s="1"/>
  <c r="O62" i="10"/>
  <c r="N62" i="10"/>
  <c r="M62" i="10"/>
  <c r="V69" i="10"/>
  <c r="U69" i="10"/>
  <c r="T69" i="10"/>
  <c r="T70" i="10"/>
  <c r="N57" i="10"/>
  <c r="M69" i="10"/>
  <c r="Y57" i="10"/>
  <c r="V61" i="10"/>
  <c r="U61" i="10"/>
  <c r="T61" i="10"/>
  <c r="T62" i="10"/>
  <c r="N69" i="10"/>
  <c r="R73" i="10"/>
  <c r="AF73" i="10" s="1"/>
  <c r="S61" i="10"/>
  <c r="AG61" i="10" s="1"/>
  <c r="P61" i="10"/>
  <c r="U62" i="10"/>
  <c r="Z67" i="10"/>
  <c r="AG67" i="10" s="1"/>
  <c r="Y67" i="10"/>
  <c r="X67" i="10"/>
  <c r="W67" i="10"/>
  <c r="AD67" i="10" s="1"/>
  <c r="V67" i="10"/>
  <c r="AC67" i="10" s="1"/>
  <c r="U67" i="10"/>
  <c r="S73" i="10"/>
  <c r="P73" i="10"/>
  <c r="N61" i="10"/>
  <c r="V62" i="10"/>
  <c r="Z66" i="10"/>
  <c r="Y66" i="10"/>
  <c r="X66" i="10"/>
  <c r="X69" i="10"/>
  <c r="V73" i="10"/>
  <c r="U73" i="10"/>
  <c r="T73" i="10"/>
  <c r="O30" i="10"/>
  <c r="AH76" i="10"/>
  <c r="AH75" i="10"/>
  <c r="Z59" i="10"/>
  <c r="Y59" i="10"/>
  <c r="X59" i="10"/>
  <c r="AE59" i="10" s="1"/>
  <c r="W59" i="10"/>
  <c r="AD59" i="10" s="1"/>
  <c r="V59" i="10"/>
  <c r="AC59" i="10" s="1"/>
  <c r="U59" i="10"/>
  <c r="S66" i="10"/>
  <c r="R66" i="10"/>
  <c r="Q66" i="10"/>
  <c r="AE66" i="10" s="1"/>
  <c r="P66" i="10"/>
  <c r="O66" i="10"/>
  <c r="AC66" i="10" s="1"/>
  <c r="N66" i="10"/>
  <c r="AB66" i="10" s="1"/>
  <c r="M66" i="10"/>
  <c r="Y69" i="10"/>
  <c r="M73" i="10"/>
  <c r="Z62" i="10"/>
  <c r="Y62" i="10"/>
  <c r="X62" i="10"/>
  <c r="Z58" i="10"/>
  <c r="Y58" i="10"/>
  <c r="X58" i="10"/>
  <c r="X61" i="10"/>
  <c r="S65" i="10"/>
  <c r="AG65" i="10" s="1"/>
  <c r="P65" i="10"/>
  <c r="AA67" i="10"/>
  <c r="Z69" i="10"/>
  <c r="N73" i="10"/>
  <c r="Z71" i="10"/>
  <c r="AG71" i="10" s="1"/>
  <c r="Y71" i="10"/>
  <c r="X71" i="10"/>
  <c r="W71" i="10"/>
  <c r="V71" i="10"/>
  <c r="U71" i="10"/>
  <c r="E76" i="10"/>
  <c r="E75" i="10"/>
  <c r="AA55" i="10"/>
  <c r="M61" i="10"/>
  <c r="T71" i="10"/>
  <c r="R57" i="10"/>
  <c r="AF57" i="10" s="1"/>
  <c r="S58" i="10"/>
  <c r="R58" i="10"/>
  <c r="Q58" i="10"/>
  <c r="P58" i="10"/>
  <c r="AD58" i="10" s="1"/>
  <c r="O58" i="10"/>
  <c r="AC58" i="10" s="1"/>
  <c r="N58" i="10"/>
  <c r="M58" i="10"/>
  <c r="AA58" i="10" s="1"/>
  <c r="Y61" i="10"/>
  <c r="V65" i="10"/>
  <c r="U65" i="10"/>
  <c r="T65" i="10"/>
  <c r="T66" i="10"/>
  <c r="W73" i="10"/>
  <c r="V57" i="10"/>
  <c r="U57" i="10"/>
  <c r="T57" i="10"/>
  <c r="Z70" i="10"/>
  <c r="Y70" i="10"/>
  <c r="X70" i="10"/>
  <c r="M57" i="10"/>
  <c r="U58" i="10"/>
  <c r="Z63" i="10"/>
  <c r="Y63" i="10"/>
  <c r="AF63" i="10" s="1"/>
  <c r="X63" i="10"/>
  <c r="AE63" i="10" s="1"/>
  <c r="W63" i="10"/>
  <c r="AD63" i="10" s="1"/>
  <c r="V63" i="10"/>
  <c r="AC63" i="10" s="1"/>
  <c r="U63" i="10"/>
  <c r="W65" i="10"/>
  <c r="W66" i="10"/>
  <c r="R69" i="10"/>
  <c r="S70" i="10"/>
  <c r="R70" i="10"/>
  <c r="AF70" i="10" s="1"/>
  <c r="Q70" i="10"/>
  <c r="P70" i="10"/>
  <c r="O70" i="10"/>
  <c r="AC70" i="10" s="1"/>
  <c r="N70" i="10"/>
  <c r="AB70" i="10" s="1"/>
  <c r="M70" i="10"/>
  <c r="Z73" i="10"/>
  <c r="R56" i="10"/>
  <c r="O57" i="10"/>
  <c r="AC57" i="10" s="1"/>
  <c r="R60" i="10"/>
  <c r="AF60" i="10" s="1"/>
  <c r="O61" i="10"/>
  <c r="R64" i="10"/>
  <c r="AF64" i="10" s="1"/>
  <c r="O65" i="10"/>
  <c r="AC65" i="10" s="1"/>
  <c r="R68" i="10"/>
  <c r="AF68" i="10" s="1"/>
  <c r="O69" i="10"/>
  <c r="R72" i="10"/>
  <c r="AF72" i="10" s="1"/>
  <c r="O73" i="10"/>
  <c r="AC73" i="10" s="1"/>
  <c r="S56" i="10"/>
  <c r="S60" i="10"/>
  <c r="AG60" i="10" s="1"/>
  <c r="S64" i="10"/>
  <c r="S68" i="10"/>
  <c r="S72" i="10"/>
  <c r="AG72" i="10" s="1"/>
  <c r="T56" i="10"/>
  <c r="AA56" i="10" s="1"/>
  <c r="Q57" i="10"/>
  <c r="AE57" i="10" s="1"/>
  <c r="T60" i="10"/>
  <c r="AA60" i="10" s="1"/>
  <c r="Q61" i="10"/>
  <c r="T64" i="10"/>
  <c r="AA64" i="10" s="1"/>
  <c r="Q65" i="10"/>
  <c r="AE65" i="10" s="1"/>
  <c r="T68" i="10"/>
  <c r="AA68" i="10" s="1"/>
  <c r="Q69" i="10"/>
  <c r="T72" i="10"/>
  <c r="AA72" i="10" s="1"/>
  <c r="Q73" i="10"/>
  <c r="AE73" i="10" s="1"/>
  <c r="U56" i="10"/>
  <c r="AB56" i="10" s="1"/>
  <c r="U60" i="10"/>
  <c r="AB60" i="10" s="1"/>
  <c r="U64" i="10"/>
  <c r="AB64" i="10" s="1"/>
  <c r="U68" i="10"/>
  <c r="AB68" i="10" s="1"/>
  <c r="U72" i="10"/>
  <c r="AB72" i="10" s="1"/>
  <c r="N55" i="10"/>
  <c r="AB55" i="10" s="1"/>
  <c r="W56" i="10"/>
  <c r="N59" i="10"/>
  <c r="W60" i="10"/>
  <c r="AD60" i="10" s="1"/>
  <c r="N63" i="10"/>
  <c r="W64" i="10"/>
  <c r="AD64" i="10" s="1"/>
  <c r="N67" i="10"/>
  <c r="W68" i="10"/>
  <c r="AD68" i="10" s="1"/>
  <c r="N71" i="10"/>
  <c r="AB71" i="10" s="1"/>
  <c r="W72" i="10"/>
  <c r="AD72" i="10" s="1"/>
  <c r="X56" i="10"/>
  <c r="AE56" i="10" s="1"/>
  <c r="X60" i="10"/>
  <c r="AE60" i="10" s="1"/>
  <c r="X64" i="10"/>
  <c r="AE64" i="10" s="1"/>
  <c r="X68" i="10"/>
  <c r="O71" i="10"/>
  <c r="X72" i="10"/>
  <c r="AB67" i="10" l="1"/>
  <c r="AG64" i="10"/>
  <c r="AF56" i="10"/>
  <c r="AE69" i="10"/>
  <c r="AD61" i="10"/>
  <c r="AB59" i="10"/>
  <c r="AD56" i="10"/>
  <c r="AD70" i="10"/>
  <c r="AB65" i="10"/>
  <c r="AF59" i="10"/>
  <c r="AA61" i="10"/>
  <c r="AG59" i="10"/>
  <c r="R44" i="10"/>
  <c r="AB69" i="10"/>
  <c r="AC60" i="10"/>
  <c r="AA69" i="10"/>
  <c r="AB57" i="10"/>
  <c r="AF69" i="10"/>
  <c r="AG68" i="10"/>
  <c r="AG73" i="10"/>
  <c r="AA62" i="10"/>
  <c r="AB63" i="10"/>
  <c r="AG56" i="10"/>
  <c r="AA70" i="10"/>
  <c r="AG66" i="10"/>
  <c r="AC68" i="10"/>
  <c r="AE72" i="10"/>
  <c r="AF58" i="10"/>
  <c r="AE71" i="10"/>
  <c r="AC71" i="10"/>
  <c r="AG58" i="10"/>
  <c r="AF71" i="10"/>
  <c r="AE67" i="10"/>
  <c r="AC72" i="10"/>
  <c r="AE68" i="10"/>
  <c r="AC69" i="10"/>
  <c r="AF67" i="10"/>
  <c r="AE61" i="10"/>
  <c r="AF62" i="10"/>
  <c r="O35" i="10"/>
  <c r="O47" i="10"/>
  <c r="AB73" i="10"/>
  <c r="AE62" i="10"/>
  <c r="AD73" i="10"/>
  <c r="AA73" i="10"/>
  <c r="AE70" i="10"/>
  <c r="AD65" i="10"/>
  <c r="AF61" i="10"/>
  <c r="AB58" i="10"/>
  <c r="M45" i="10"/>
  <c r="N45" i="10" s="1"/>
  <c r="M16" i="10"/>
  <c r="N16" i="10" s="1"/>
  <c r="P16" i="10" s="1"/>
  <c r="M14" i="10"/>
  <c r="N14" i="10" s="1"/>
  <c r="M10" i="10"/>
  <c r="M6" i="10"/>
  <c r="M34" i="10"/>
  <c r="N34" i="10" s="1"/>
  <c r="M50" i="10"/>
  <c r="N50" i="10" s="1"/>
  <c r="M48" i="10"/>
  <c r="N48" i="10" s="1"/>
  <c r="M43" i="10"/>
  <c r="N43" i="10" s="1"/>
  <c r="M29" i="10"/>
  <c r="N29" i="10" s="1"/>
  <c r="P29" i="10" s="1"/>
  <c r="M18" i="10"/>
  <c r="N18" i="10" s="1"/>
  <c r="P18" i="10" s="1"/>
  <c r="M5" i="10"/>
  <c r="M39" i="10"/>
  <c r="N39" i="10" s="1"/>
  <c r="M37" i="10"/>
  <c r="N37" i="10" s="1"/>
  <c r="M32" i="10"/>
  <c r="N32" i="10" s="1"/>
  <c r="M25" i="10"/>
  <c r="N25" i="10" s="1"/>
  <c r="M21" i="10"/>
  <c r="N21" i="10" s="1"/>
  <c r="M4" i="10"/>
  <c r="M30" i="10"/>
  <c r="M13" i="10"/>
  <c r="N13" i="10" s="1"/>
  <c r="M41" i="10"/>
  <c r="N41" i="10" s="1"/>
  <c r="M35" i="10"/>
  <c r="M27" i="10"/>
  <c r="N27" i="10" s="1"/>
  <c r="M23" i="10"/>
  <c r="N23" i="10" s="1"/>
  <c r="M15" i="10"/>
  <c r="N15" i="10" s="1"/>
  <c r="M9" i="10"/>
  <c r="N9" i="10" s="1"/>
  <c r="M46" i="10"/>
  <c r="N46" i="10" s="1"/>
  <c r="M20" i="10"/>
  <c r="M44" i="10"/>
  <c r="N44" i="10" s="1"/>
  <c r="M28" i="10"/>
  <c r="N28" i="10" s="1"/>
  <c r="P28" i="10" s="1"/>
  <c r="M19" i="10"/>
  <c r="M31" i="10"/>
  <c r="N31" i="10" s="1"/>
  <c r="M24" i="10"/>
  <c r="N24" i="10" s="1"/>
  <c r="M42" i="10"/>
  <c r="N42" i="10" s="1"/>
  <c r="M38" i="10"/>
  <c r="N38" i="10" s="1"/>
  <c r="M7" i="10"/>
  <c r="M22" i="10"/>
  <c r="N22" i="10" s="1"/>
  <c r="M49" i="10"/>
  <c r="N49" i="10" s="1"/>
  <c r="M36" i="10"/>
  <c r="N36" i="10" s="1"/>
  <c r="M26" i="10"/>
  <c r="N26" i="10" s="1"/>
  <c r="M8" i="10"/>
  <c r="M33" i="10"/>
  <c r="N33" i="10" s="1"/>
  <c r="M17" i="10"/>
  <c r="N17" i="10" s="1"/>
  <c r="P17" i="10" s="1"/>
  <c r="M40" i="10"/>
  <c r="N40" i="10" s="1"/>
  <c r="M12" i="10"/>
  <c r="M47" i="10"/>
  <c r="M11" i="10"/>
  <c r="M3" i="10"/>
  <c r="AG69" i="10"/>
  <c r="AG70" i="10"/>
  <c r="AA57" i="10"/>
  <c r="AA66" i="10"/>
  <c r="AD57" i="10"/>
  <c r="AC61" i="10"/>
  <c r="AE58" i="10"/>
  <c r="AD66" i="10"/>
  <c r="R27" i="10"/>
  <c r="K28" i="10"/>
  <c r="R42" i="10"/>
  <c r="R45" i="10"/>
  <c r="R29" i="10"/>
  <c r="K29" i="10" s="1"/>
  <c r="L29" i="10" s="1"/>
  <c r="AB62" i="10"/>
  <c r="AF66" i="10"/>
  <c r="AB61" i="10"/>
  <c r="AC62" i="10"/>
  <c r="P37" i="10" l="1"/>
  <c r="K37" i="10"/>
  <c r="L37" i="10" s="1"/>
  <c r="K22" i="10"/>
  <c r="L22" i="10" s="1"/>
  <c r="P22" i="10"/>
  <c r="K15" i="10"/>
  <c r="L15" i="10" s="1"/>
  <c r="P15" i="10"/>
  <c r="P39" i="10"/>
  <c r="K39" i="10"/>
  <c r="L39" i="10" s="1"/>
  <c r="K45" i="10"/>
  <c r="L45" i="10" s="1"/>
  <c r="P45" i="10"/>
  <c r="K49" i="10"/>
  <c r="L49" i="10" s="1"/>
  <c r="P49" i="10"/>
  <c r="K23" i="10"/>
  <c r="L23" i="10" s="1"/>
  <c r="P23" i="10"/>
  <c r="K38" i="10"/>
  <c r="L38" i="10" s="1"/>
  <c r="P38" i="10"/>
  <c r="L28" i="10"/>
  <c r="R28" i="10"/>
  <c r="K42" i="10"/>
  <c r="L42" i="10" s="1"/>
  <c r="P42" i="10"/>
  <c r="K24" i="10"/>
  <c r="L24" i="10" s="1"/>
  <c r="P24" i="10"/>
  <c r="P41" i="10"/>
  <c r="K41" i="10"/>
  <c r="L41" i="10" s="1"/>
  <c r="P43" i="10"/>
  <c r="K43" i="10"/>
  <c r="L43" i="10" s="1"/>
  <c r="K9" i="10"/>
  <c r="L9" i="10" s="1"/>
  <c r="P9" i="10"/>
  <c r="K40" i="10"/>
  <c r="L40" i="10" s="1"/>
  <c r="P40" i="10"/>
  <c r="N30" i="10"/>
  <c r="R31" i="10"/>
  <c r="P31" i="10"/>
  <c r="K13" i="10"/>
  <c r="L13" i="10" s="1"/>
  <c r="P13" i="10"/>
  <c r="K48" i="10"/>
  <c r="L48" i="10" s="1"/>
  <c r="P48" i="10"/>
  <c r="P27" i="10"/>
  <c r="K27" i="10"/>
  <c r="L27" i="10" s="1"/>
  <c r="K50" i="10"/>
  <c r="L50" i="10" s="1"/>
  <c r="P50" i="10"/>
  <c r="P33" i="10"/>
  <c r="R33" i="10"/>
  <c r="K33" i="10" s="1"/>
  <c r="L33" i="10" s="1"/>
  <c r="R34" i="10"/>
  <c r="K34" i="10" s="1"/>
  <c r="L34" i="10" s="1"/>
  <c r="P34" i="10"/>
  <c r="K44" i="10"/>
  <c r="L44" i="10" s="1"/>
  <c r="P44" i="10"/>
  <c r="K21" i="10"/>
  <c r="L21" i="10" s="1"/>
  <c r="P21" i="10"/>
  <c r="K26" i="10"/>
  <c r="L26" i="10" s="1"/>
  <c r="P26" i="10"/>
  <c r="K25" i="10"/>
  <c r="L25" i="10" s="1"/>
  <c r="P25" i="10"/>
  <c r="K36" i="10"/>
  <c r="L36" i="10" s="1"/>
  <c r="P36" i="10"/>
  <c r="K46" i="10"/>
  <c r="L46" i="10" s="1"/>
  <c r="P46" i="10"/>
  <c r="R32" i="10"/>
  <c r="K32" i="10" s="1"/>
  <c r="L32" i="10" s="1"/>
  <c r="P32" i="10"/>
  <c r="K14" i="10"/>
  <c r="L14" i="10" s="1"/>
  <c r="P14" i="10"/>
  <c r="R30" i="10" l="1"/>
  <c r="K31" i="10"/>
  <c r="N35" i="10"/>
  <c r="N47" i="10"/>
  <c r="P30" i="10"/>
  <c r="P35" i="10" l="1"/>
  <c r="P47" i="10"/>
  <c r="K30" i="10"/>
  <c r="L31" i="10"/>
  <c r="R35" i="10"/>
  <c r="R47" i="10"/>
  <c r="K47" i="10" l="1"/>
  <c r="L47" i="10" s="1"/>
  <c r="K35" i="10"/>
  <c r="L35" i="10" s="1"/>
  <c r="L30" i="10"/>
  <c r="F3" i="8" l="1"/>
  <c r="F2" i="8"/>
  <c r="F107" i="7"/>
  <c r="F106" i="7"/>
  <c r="F105" i="7"/>
  <c r="F104" i="7"/>
  <c r="F103" i="7"/>
  <c r="F99" i="7"/>
  <c r="G98" i="7"/>
  <c r="F98" i="7"/>
  <c r="F97" i="7"/>
  <c r="F96" i="7"/>
  <c r="F95" i="7"/>
  <c r="F94" i="7"/>
  <c r="F93" i="7"/>
  <c r="G89" i="7"/>
  <c r="F89" i="7"/>
  <c r="F88" i="7"/>
  <c r="G85" i="7"/>
  <c r="F85" i="7"/>
  <c r="F84" i="7"/>
  <c r="G83" i="7"/>
  <c r="F83" i="7"/>
  <c r="G82" i="7"/>
  <c r="F82" i="7"/>
  <c r="F81" i="7"/>
  <c r="F80" i="7"/>
  <c r="G79" i="7"/>
  <c r="F79" i="7"/>
  <c r="F78" i="7"/>
  <c r="G77" i="7"/>
  <c r="F77" i="7"/>
  <c r="F76" i="7"/>
  <c r="F75" i="7"/>
  <c r="F74" i="7"/>
  <c r="F73" i="7"/>
  <c r="F72" i="7"/>
  <c r="F71" i="7"/>
  <c r="F70" i="7"/>
  <c r="F69" i="7"/>
  <c r="I68" i="7"/>
  <c r="G68" i="7"/>
  <c r="F68" i="7"/>
  <c r="G67" i="7"/>
  <c r="F67" i="7"/>
  <c r="F66" i="7"/>
  <c r="F65" i="7"/>
  <c r="F63" i="7"/>
  <c r="F62" i="7"/>
  <c r="F61" i="7"/>
  <c r="F60" i="7"/>
  <c r="F59" i="7"/>
  <c r="G57" i="7"/>
  <c r="F57" i="7"/>
  <c r="G56" i="7"/>
  <c r="F56" i="7"/>
  <c r="F55" i="7"/>
  <c r="G54" i="7"/>
  <c r="F54" i="7"/>
  <c r="F53" i="7"/>
  <c r="I52" i="7"/>
  <c r="F52" i="7" s="1"/>
  <c r="G52" i="7"/>
  <c r="G51" i="7"/>
  <c r="F51" i="7"/>
  <c r="G50" i="7"/>
  <c r="F50" i="7"/>
  <c r="G49" i="7"/>
  <c r="F49" i="7"/>
  <c r="G48" i="7"/>
  <c r="F48" i="7"/>
  <c r="I47" i="7"/>
  <c r="F47" i="7"/>
  <c r="G46" i="7"/>
  <c r="F46" i="7"/>
  <c r="F45" i="7"/>
  <c r="F44" i="7"/>
  <c r="G43" i="7"/>
  <c r="F43" i="7"/>
  <c r="F42" i="7"/>
  <c r="G41" i="7"/>
  <c r="F41" i="7"/>
  <c r="I40" i="7"/>
  <c r="F40" i="7" s="1"/>
  <c r="G40" i="7"/>
  <c r="F39" i="7"/>
  <c r="F38" i="7"/>
  <c r="I37" i="7"/>
  <c r="G37" i="7"/>
  <c r="F37" i="7"/>
  <c r="G32" i="7"/>
  <c r="F32" i="7"/>
  <c r="F31" i="7"/>
  <c r="F30" i="7"/>
  <c r="G27" i="7"/>
  <c r="F27" i="7"/>
  <c r="F26" i="7"/>
  <c r="F25" i="7"/>
  <c r="G24" i="7"/>
  <c r="F24" i="7"/>
  <c r="F23" i="7"/>
  <c r="F22" i="7"/>
  <c r="F21" i="7"/>
  <c r="G20" i="7"/>
  <c r="F20" i="7"/>
  <c r="F19" i="7"/>
  <c r="F18" i="7"/>
  <c r="F17" i="7"/>
  <c r="F16" i="7"/>
  <c r="F15" i="7"/>
  <c r="F14" i="7"/>
  <c r="F13" i="7"/>
  <c r="F12" i="7"/>
  <c r="F11" i="7"/>
  <c r="G10" i="7"/>
  <c r="F10" i="7"/>
  <c r="F9" i="7"/>
  <c r="F8" i="7"/>
  <c r="F7" i="7"/>
  <c r="F6" i="7"/>
  <c r="G5" i="7"/>
  <c r="F5" i="7"/>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I66" i="1"/>
  <c r="F66" i="1" s="1"/>
  <c r="F65" i="1"/>
  <c r="F64" i="1"/>
  <c r="F63" i="1"/>
  <c r="F62" i="1"/>
  <c r="F61" i="1"/>
  <c r="F60" i="1"/>
  <c r="F59" i="1"/>
  <c r="F58" i="1"/>
  <c r="F57" i="1"/>
  <c r="F56" i="1"/>
  <c r="F55" i="1"/>
  <c r="F54" i="1"/>
  <c r="F53" i="1"/>
  <c r="I52" i="1"/>
  <c r="F52" i="1" s="1"/>
  <c r="F51" i="1"/>
  <c r="F50" i="1"/>
  <c r="I49" i="1"/>
  <c r="F49" i="1" s="1"/>
  <c r="F48" i="1"/>
  <c r="F47" i="1"/>
  <c r="F46" i="1"/>
  <c r="F45" i="1"/>
  <c r="I44"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F5" i="1"/>
  <c r="F4" i="1"/>
  <c r="F3" i="1"/>
  <c r="F2" i="1"/>
</calcChain>
</file>

<file path=xl/sharedStrings.xml><?xml version="1.0" encoding="utf-8"?>
<sst xmlns="http://schemas.openxmlformats.org/spreadsheetml/2006/main" count="15382" uniqueCount="2853">
  <si>
    <t>period</t>
  </si>
  <si>
    <t>region</t>
  </si>
  <si>
    <t>table</t>
  </si>
  <si>
    <t>origin</t>
  </si>
  <si>
    <t>destination</t>
  </si>
  <si>
    <t>value</t>
  </si>
  <si>
    <t>uncert</t>
  </si>
  <si>
    <t>constraint</t>
  </si>
  <si>
    <t>quantity</t>
  </si>
  <si>
    <t>unit</t>
  </si>
  <si>
    <t>factor</t>
  </si>
  <si>
    <t>source</t>
  </si>
  <si>
    <t>moy. 2014-2016</t>
  </si>
  <si>
    <t>Pays de Savoie</t>
  </si>
  <si>
    <t>R</t>
  </si>
  <si>
    <t>Stock initial</t>
  </si>
  <si>
    <t>Bois sur pied F (peupliers)</t>
  </si>
  <si>
    <t>1000 m3 aérien</t>
  </si>
  <si>
    <t>IFN (2009-2013) - LIDAR</t>
  </si>
  <si>
    <t>Bois sur pied F (hors peupliers)</t>
  </si>
  <si>
    <t>Bois sur pied R</t>
  </si>
  <si>
    <t>Accroissement naturel</t>
  </si>
  <si>
    <t>E</t>
  </si>
  <si>
    <t>Prélèvements</t>
  </si>
  <si>
    <t>COFOR</t>
  </si>
  <si>
    <t>Mortalité</t>
  </si>
  <si>
    <t>Hors Pays de Savoie</t>
  </si>
  <si>
    <t>Bois d'œuvre F</t>
  </si>
  <si>
    <t>1000 m3 bois rond</t>
  </si>
  <si>
    <t>EAB Exploitations forestières</t>
  </si>
  <si>
    <t>Bois d'industrie F</t>
  </si>
  <si>
    <t>1000 t</t>
  </si>
  <si>
    <t>Bois d'industrie = déroulage, tranchage, broyage, papier, carton</t>
  </si>
  <si>
    <t>Bois bûche</t>
  </si>
  <si>
    <t>Traverses</t>
  </si>
  <si>
    <t>???</t>
  </si>
  <si>
    <t>Agreste (douanes)</t>
  </si>
  <si>
    <t>Sciages F</t>
  </si>
  <si>
    <t>Placages</t>
  </si>
  <si>
    <t>Parquet</t>
  </si>
  <si>
    <t>Cela peut-il faire référence à du placage importé par un négociant et revendu à un client hors des pays de savoie ?</t>
  </si>
  <si>
    <t>Contreplaqués</t>
  </si>
  <si>
    <t>Bois d'industrie R</t>
  </si>
  <si>
    <t>Sciures</t>
  </si>
  <si>
    <t>Plaquettes de scierie</t>
  </si>
  <si>
    <t>Palettes et emballages</t>
  </si>
  <si>
    <t>le reste des bois d'industrie non résineux</t>
  </si>
  <si>
    <t>Sciages R</t>
  </si>
  <si>
    <t>Plaquettes de scierie &amp; forestière</t>
  </si>
  <si>
    <t>Bois d'œuvre R</t>
  </si>
  <si>
    <t>Panneaux</t>
  </si>
  <si>
    <t>PDL</t>
  </si>
  <si>
    <t>DS Smith</t>
  </si>
  <si>
    <t>Pâte à papier</t>
  </si>
  <si>
    <t>Entretien téléphonique PEB 2020</t>
  </si>
  <si>
    <t>import de pate à papier ?</t>
  </si>
  <si>
    <t>RDM La Rochette importe 50 000T de pate chimique et produit 70 000T de pate mécanique pour produire 150 000T de carton</t>
  </si>
  <si>
    <t>Papier à recycler</t>
  </si>
  <si>
    <t>import de papier à recycler ?</t>
  </si>
  <si>
    <t>Papèterie du Leman a une capacité de production de 40000T de papier et importe de la pate chimique et consomme du papier recyclé ?</t>
  </si>
  <si>
    <t>Papiers cartons</t>
  </si>
  <si>
    <t>import de papier carton ?</t>
  </si>
  <si>
    <t>45000T</t>
  </si>
  <si>
    <t>Matières premières : import de pâte à papier ? Conso de biosourcés locaux ?...</t>
  </si>
  <si>
    <t>Consommation finale</t>
  </si>
  <si>
    <t>conso locale de papier à recycler ?</t>
  </si>
  <si>
    <t xml:space="preserve">DS Smith importe 45000T de papier recyclé et produit du carton ondulé. </t>
  </si>
  <si>
    <t>Fabrication de pâte à papier</t>
  </si>
  <si>
    <t>Fabrication de papiers cartons</t>
  </si>
  <si>
    <t>40000T</t>
  </si>
  <si>
    <t>confédération des recycleur Suez chambéry</t>
  </si>
  <si>
    <t>demander PdL</t>
  </si>
  <si>
    <t>rayon de vente 300km</t>
  </si>
  <si>
    <t>Exploitation forestière</t>
  </si>
  <si>
    <t>Plaquettes forestières</t>
  </si>
  <si>
    <t>Scieries R</t>
  </si>
  <si>
    <t>1000 m3 sciages</t>
  </si>
  <si>
    <t>EAB Scieries</t>
  </si>
  <si>
    <t>Scieries F</t>
  </si>
  <si>
    <t>Merrains</t>
  </si>
  <si>
    <t>UIPP et UIPC = Union des fabricants de panneaux</t>
  </si>
  <si>
    <t>Connexes hors écorces R</t>
  </si>
  <si>
    <t>1000 m3</t>
  </si>
  <si>
    <t>600 000 MAP de connexe de scierie résineux pour fabrication carton</t>
  </si>
  <si>
    <t>Usines de panneaux</t>
  </si>
  <si>
    <t>Mémento FCBA</t>
  </si>
  <si>
    <t>Connexes R</t>
  </si>
  <si>
    <t>Connexes hors écorces F</t>
  </si>
  <si>
    <t>Connexes F</t>
  </si>
  <si>
    <t>Usines de contreplaqués</t>
  </si>
  <si>
    <t>Fabrication de pâte à papier mécanique</t>
  </si>
  <si>
    <t>Pâte à papier mécanique</t>
  </si>
  <si>
    <t>Fabrication de pâte à papier chimique</t>
  </si>
  <si>
    <t>Pâte à papier chimique</t>
  </si>
  <si>
    <t>Panneaux particules</t>
  </si>
  <si>
    <t>Panneaux OSB</t>
  </si>
  <si>
    <t>Panneaux MDF</t>
  </si>
  <si>
    <t>Panneaux fibres</t>
  </si>
  <si>
    <t>Fabrication d'emballages bois</t>
  </si>
  <si>
    <t>Fabrication de parquet</t>
  </si>
  <si>
    <t>1000 m2</t>
  </si>
  <si>
    <t>Combustibles chaudières collectives</t>
  </si>
  <si>
    <t>Chaufferies sup 1 MW</t>
  </si>
  <si>
    <t>ASDER</t>
  </si>
  <si>
    <t>MOFOB (traitement FCBA)</t>
  </si>
  <si>
    <t>moy. 2014-2017</t>
  </si>
  <si>
    <t>MOFOB (traitement FCBA), hypothèse de répartition</t>
  </si>
  <si>
    <t>moy. 2014-2018</t>
  </si>
  <si>
    <t>moy. 2014-2019</t>
  </si>
  <si>
    <t>Déchets bois</t>
  </si>
  <si>
    <t>RDM : 120 000 T /an de biomasse (écorce et bois recyclé classe A) pour énergie</t>
  </si>
  <si>
    <t>Granulés</t>
  </si>
  <si>
    <t>Propellet</t>
  </si>
  <si>
    <t>Production de granulés</t>
  </si>
  <si>
    <t>Consommation de granulés</t>
  </si>
  <si>
    <t>Enquête PEB chauffage domestique 2014 + chaufferies</t>
  </si>
  <si>
    <t>consommation</t>
  </si>
  <si>
    <t>Circuit professionnel</t>
  </si>
  <si>
    <t>Enquête PEB chauffage domestique 2014</t>
  </si>
  <si>
    <t>Hypothèse : 393 000 T à H=30% en prenant le Hêtre avec une masse volumique à H=30% de 790kg/m3, cela donne un coef de T(30%) à volume(30%) : 1,266</t>
  </si>
  <si>
    <t>Bois sur pied</t>
  </si>
  <si>
    <t>Auto-approvisionnement et circuits courts</t>
  </si>
  <si>
    <t>Usines de tranchage</t>
  </si>
  <si>
    <t>Source :</t>
  </si>
  <si>
    <t>Projet AF Filières (www.flux-biomasse.fr)</t>
  </si>
  <si>
    <t>Version du modèle :</t>
  </si>
  <si>
    <t>Forêt-Bois 1.2 : France et Régions</t>
  </si>
  <si>
    <t>Mise en ligne :</t>
  </si>
  <si>
    <t>10 juin 2019</t>
  </si>
  <si>
    <t>Contact :</t>
  </si>
  <si>
    <t>contact@flux-biomasse.fr</t>
  </si>
  <si>
    <t>Comment contribuer ?</t>
  </si>
  <si>
    <t>www.flux-biomasse.fr/contribuer</t>
  </si>
  <si>
    <t>Organisation du classeur excel</t>
  </si>
  <si>
    <t>Les onglets suivants définissent la structure du modèle :</t>
  </si>
  <si>
    <t>Paramètres</t>
  </si>
  <si>
    <t>Produits</t>
  </si>
  <si>
    <t>Secteurs</t>
  </si>
  <si>
    <t>Flux pouvant exister</t>
  </si>
  <si>
    <t>Le remplissage des données initiales s'effectue dans les onglets suivants :</t>
  </si>
  <si>
    <t>Données</t>
  </si>
  <si>
    <t xml:space="preserve">min max </t>
  </si>
  <si>
    <t>Contraintes</t>
  </si>
  <si>
    <t>Conversions</t>
  </si>
  <si>
    <t>Les résultats réconciliés sont disponibles dans les onglets :</t>
  </si>
  <si>
    <t>Résultats FR</t>
  </si>
  <si>
    <t>2 onglets de tableaux emplois ressources (ter) exprimés en 1000 m3 équivalent bois fibre (m3f)</t>
  </si>
  <si>
    <t>Navigation dans l'onglet résultats</t>
  </si>
  <si>
    <t>Utiliser les filtres pour accéder aux données souhaitées :</t>
  </si>
  <si>
    <t>par produit</t>
  </si>
  <si>
    <t>par secteur</t>
  </si>
  <si>
    <t>par origine (produit ou secteur)</t>
  </si>
  <si>
    <t>par destination (produit ou secteur)</t>
  </si>
  <si>
    <t>Les importations et exportations sont des secteurs.</t>
  </si>
  <si>
    <t>"International" = échanges internationaux.</t>
  </si>
  <si>
    <t>"Importations/Exportations nettes" = échanges nets avec le reste du monde</t>
  </si>
  <si>
    <t>NB</t>
  </si>
  <si>
    <t>Des commentaires peuvent être faits sur chaque onglet, notamment sur :</t>
  </si>
  <si>
    <t>Existence d’informations plus fiables ou complémentaires (données, incertitudes, intervalles plausibles [min,max]…)</t>
  </si>
  <si>
    <t>Points de vigilance sur des résultats a priori peu vraisemblables,</t>
  </si>
  <si>
    <t>Hypothèses de calcul des facteurs de conversion (taux d’humidité des produits etc.)</t>
  </si>
  <si>
    <t>Besoins de conversion dans des unités spécifiques</t>
  </si>
  <si>
    <t>Besoins en termes de visualisation des résultats</t>
  </si>
  <si>
    <t>Autres…</t>
  </si>
  <si>
    <t>Paramètre</t>
  </si>
  <si>
    <t>Valeur</t>
  </si>
  <si>
    <t>Description</t>
  </si>
  <si>
    <t>max</t>
  </si>
  <si>
    <t>Borne sup pour les flux</t>
  </si>
  <si>
    <t>tol</t>
  </si>
  <si>
    <t>Tolérance sur les contraintes</t>
  </si>
  <si>
    <t>Import Export</t>
  </si>
  <si>
    <t>Hors Pays de Savoie,Autres régions françaises,International</t>
  </si>
  <si>
    <t>Flux Maximum</t>
  </si>
  <si>
    <t>Level</t>
  </si>
  <si>
    <t>Element</t>
  </si>
  <si>
    <t>Bilan matière ?</t>
  </si>
  <si>
    <t>transport interreg</t>
  </si>
  <si>
    <t>poids consolidation (1 par défaut)</t>
  </si>
  <si>
    <t>table consolidation</t>
  </si>
  <si>
    <t>Sankey ?</t>
  </si>
  <si>
    <t>Color</t>
  </si>
  <si>
    <t>#008311</t>
  </si>
  <si>
    <t>Forêt</t>
  </si>
  <si>
    <t>Bois sur pied F</t>
  </si>
  <si>
    <t>Bois rond</t>
  </si>
  <si>
    <t>Bois d'œuvre,Bois d'industrie</t>
  </si>
  <si>
    <t>Bois d'œuvre</t>
  </si>
  <si>
    <t>#4DB35D</t>
  </si>
  <si>
    <t>Bois d'industrie</t>
  </si>
  <si>
    <t>#9D2527</t>
  </si>
  <si>
    <t>Bois énergie</t>
  </si>
  <si>
    <t>Connexes plaquettes déchets</t>
  </si>
  <si>
    <t>Connexes</t>
  </si>
  <si>
    <t>Ecorces</t>
  </si>
  <si>
    <t>Ecorces F</t>
  </si>
  <si>
    <t>Ecorces R</t>
  </si>
  <si>
    <t>Connexes hors écorces</t>
  </si>
  <si>
    <t>Sciures F</t>
  </si>
  <si>
    <t>Sciures R</t>
  </si>
  <si>
    <t>Plaquettes de scierie F</t>
  </si>
  <si>
    <t>Plaquettes de scierie R</t>
  </si>
  <si>
    <t>#EC7920</t>
  </si>
  <si>
    <t>Déchets</t>
  </si>
  <si>
    <t>Sciages et autres</t>
  </si>
  <si>
    <t>Sciages</t>
  </si>
  <si>
    <t>Panneaux placages contreplaqués</t>
  </si>
  <si>
    <t>#6B93EB</t>
  </si>
  <si>
    <t>Pâte / Papier</t>
  </si>
  <si>
    <t>Résidus de pâte à papier</t>
  </si>
  <si>
    <t>Bois énergie,Déchets</t>
  </si>
  <si>
    <t>Bois rond F</t>
  </si>
  <si>
    <t>Bois rond R</t>
  </si>
  <si>
    <t>Bois bûche ménages</t>
  </si>
  <si>
    <t>Bois énergie,Forêt</t>
  </si>
  <si>
    <t>Poids de consolidation (1 par défaut)</t>
  </si>
  <si>
    <t>Table consolidation</t>
  </si>
  <si>
    <t>grey</t>
  </si>
  <si>
    <t>Stock final</t>
  </si>
  <si>
    <t>Pertes de récolte</t>
  </si>
  <si>
    <t>Forêt,Bois énergie,Bois d'industrie,Bois d'œuvre</t>
  </si>
  <si>
    <t>Scieries</t>
  </si>
  <si>
    <t>Bois d'œuvre,Bois énergie</t>
  </si>
  <si>
    <t>Déchets,Bois d'industrie</t>
  </si>
  <si>
    <t>Pâte / Papier,Bois d'industrie,Bois énergie</t>
  </si>
  <si>
    <t>Bois d'œuvre,Déchets</t>
  </si>
  <si>
    <t>Valorisation énergétique</t>
  </si>
  <si>
    <t>Chauffage ménages</t>
  </si>
  <si>
    <t>Forêt,Bois énergie</t>
  </si>
  <si>
    <t>Chauffage industriel et collectif</t>
  </si>
  <si>
    <t>Chaufferies hors valorisation sur site</t>
  </si>
  <si>
    <t>Chaufferies inf 1 MW</t>
  </si>
  <si>
    <t>Valorisation sur site</t>
  </si>
  <si>
    <t>Autres chaufferies inf 1 MW</t>
  </si>
  <si>
    <t>Consommation</t>
  </si>
  <si>
    <t>Bois énergie,Pâte / Papier,Bois d'œuvre,Déchets</t>
  </si>
  <si>
    <t>Consommation 2nde et 3eme transformation</t>
  </si>
  <si>
    <t>Bois énergie,Bois d'industrie,Bois d'œuvre</t>
  </si>
  <si>
    <t>Addition au stock</t>
  </si>
  <si>
    <t>S</t>
  </si>
  <si>
    <t>Forêt,Bois énergie,Bois d'industrie,Bois d'œuvre,Pâte / Papier</t>
  </si>
  <si>
    <t>International</t>
  </si>
  <si>
    <t>Autres régions françaises</t>
  </si>
  <si>
    <t>Exportations nettes</t>
  </si>
  <si>
    <t>Importations nettes</t>
  </si>
  <si>
    <t>Ressources</t>
  </si>
  <si>
    <t>Emplois</t>
  </si>
  <si>
    <t>moy. 2013-2017</t>
  </si>
  <si>
    <t>IGN 2018 (m3 aérien)</t>
  </si>
  <si>
    <t>moy. 2014</t>
  </si>
  <si>
    <t>nouveau garder</t>
  </si>
  <si>
    <t>moy. 2017-2018</t>
  </si>
  <si>
    <t>Sitram (trm, vnf)</t>
  </si>
  <si>
    <t>moy. 2018</t>
  </si>
  <si>
    <t>Calculé suivant EAB Scieries</t>
  </si>
  <si>
    <t>moy. 2019</t>
  </si>
  <si>
    <t>moy. 2008-2012</t>
  </si>
  <si>
    <t>Sitram (douanes)</t>
  </si>
  <si>
    <t>moy. 2020</t>
  </si>
  <si>
    <t>Estimation en fonction de Base de donnée ASDER et SYANE</t>
  </si>
  <si>
    <t>moy. ???</t>
  </si>
  <si>
    <t>Estimation PEB 2020</t>
  </si>
  <si>
    <t>Calculé entre quantité prod et quantité exportée</t>
  </si>
  <si>
    <t>Calculé</t>
  </si>
  <si>
    <t>min</t>
  </si>
  <si>
    <t>min unit</t>
  </si>
  <si>
    <t>max unit</t>
  </si>
  <si>
    <t>min origine</t>
  </si>
  <si>
    <t>max origine</t>
  </si>
  <si>
    <t>unité</t>
  </si>
  <si>
    <t>Source origine</t>
  </si>
  <si>
    <t>id</t>
  </si>
  <si>
    <t>Période</t>
  </si>
  <si>
    <t>Région</t>
  </si>
  <si>
    <t>Table</t>
  </si>
  <si>
    <t>Origine</t>
  </si>
  <si>
    <t>Destination</t>
  </si>
  <si>
    <t>eq = 0</t>
  </si>
  <si>
    <t>eq &lt;= 0</t>
  </si>
  <si>
    <t>eq &gt;= 0</t>
  </si>
  <si>
    <t>All</t>
  </si>
  <si>
    <t>s</t>
  </si>
  <si>
    <t>u</t>
  </si>
  <si>
    <t>Localité</t>
  </si>
  <si>
    <t>Produit</t>
  </si>
  <si>
    <t>humidité sur sec</t>
  </si>
  <si>
    <t>sur brut</t>
  </si>
  <si>
    <t>essence</t>
  </si>
  <si>
    <t>contrainte id</t>
  </si>
  <si>
    <t>type</t>
  </si>
  <si>
    <t>var id</t>
  </si>
  <si>
    <t>nom var</t>
  </si>
  <si>
    <t>coef</t>
  </si>
  <si>
    <t>etc.</t>
  </si>
  <si>
    <t>aggregation</t>
  </si>
  <si>
    <t>Accroissement naturel -&gt; Bois sur pied</t>
  </si>
  <si>
    <t>Accroissement naturel -&gt; Bois sur pied F</t>
  </si>
  <si>
    <t>Accroissement naturel -&gt; Bois sur pied R</t>
  </si>
  <si>
    <t>Stock initial -&gt; Bois sur pied</t>
  </si>
  <si>
    <t>Stock initial -&gt; Bois sur pied F</t>
  </si>
  <si>
    <t>Stock initial -&gt; Bois sur pied R</t>
  </si>
  <si>
    <t>Accroissement naturel -&gt; Bois sur pied F (hors peupliers)</t>
  </si>
  <si>
    <t>Accroissement naturel -&gt; Bois sur pied F (peupliers)</t>
  </si>
  <si>
    <t>Stock initial -&gt; Bois sur pied F (hors peupliers)</t>
  </si>
  <si>
    <t>Stock initial -&gt; Bois sur pied F (peupliers)</t>
  </si>
  <si>
    <t>Exploitation forestière -&gt; Bois rond</t>
  </si>
  <si>
    <t>Exploitation forestière -&gt; Bois d'œuvre</t>
  </si>
  <si>
    <t>Exploitation forestière -&gt; Bois d'industrie</t>
  </si>
  <si>
    <t>Exploitation forestière -&gt; Bois bûche</t>
  </si>
  <si>
    <t>Prélèvements -&gt; Bois rond</t>
  </si>
  <si>
    <t>Prélèvements -&gt; Bois d'œuvre</t>
  </si>
  <si>
    <t>Prélèvements -&gt; Bois d'industrie</t>
  </si>
  <si>
    <t>Prélèvements -&gt; Bois bûche</t>
  </si>
  <si>
    <t>Hors Pays de Savoie -&gt; Bois rond</t>
  </si>
  <si>
    <t>Hors Pays de Savoie -&gt; Bois d'œuvre</t>
  </si>
  <si>
    <t>Hors Pays de Savoie -&gt; Bois d'industrie</t>
  </si>
  <si>
    <t>Hors Pays de Savoie -&gt; Bois bûche</t>
  </si>
  <si>
    <t>International -&gt; Bois rond</t>
  </si>
  <si>
    <t>Autres régions françaises -&gt; Bois rond</t>
  </si>
  <si>
    <t>International -&gt; Bois d'œuvre</t>
  </si>
  <si>
    <t>International -&gt; Bois d'industrie</t>
  </si>
  <si>
    <t>International -&gt; Bois bûche</t>
  </si>
  <si>
    <t>Autres régions françaises -&gt; Bois d'œuvre</t>
  </si>
  <si>
    <t>Autres régions françaises -&gt; Bois d'industrie</t>
  </si>
  <si>
    <t>Autres régions françaises -&gt; Bois bûche</t>
  </si>
  <si>
    <t>Importations nettes -&gt; Bois rond</t>
  </si>
  <si>
    <t>Importations nettes -&gt; Bois d'œuvre</t>
  </si>
  <si>
    <t>Importations nettes -&gt; Bois d'industrie</t>
  </si>
  <si>
    <t>Importations nettes -&gt; Bois bûche</t>
  </si>
  <si>
    <t>Bois rond -&gt; Hors Pays de Savoie</t>
  </si>
  <si>
    <t>Exploitation forestière -&gt; Bois d'œuvre F</t>
  </si>
  <si>
    <t>Exploitation forestière -&gt; Bois d'œuvre R</t>
  </si>
  <si>
    <t>Prélèvements -&gt; Bois d'œuvre F</t>
  </si>
  <si>
    <t>Prélèvements -&gt; Bois d'œuvre R</t>
  </si>
  <si>
    <t>Hors Pays de Savoie -&gt; Bois d'œuvre F</t>
  </si>
  <si>
    <t>Hors Pays de Savoie -&gt; Bois d'œuvre R</t>
  </si>
  <si>
    <t>International -&gt; Bois d'œuvre F</t>
  </si>
  <si>
    <t>International -&gt; Bois d'œuvre R</t>
  </si>
  <si>
    <t>Autres régions françaises -&gt; Bois d'œuvre F</t>
  </si>
  <si>
    <t>Autres régions françaises -&gt; Bois d'œuvre R</t>
  </si>
  <si>
    <t>Importations nettes -&gt; Bois d'œuvre F</t>
  </si>
  <si>
    <t>Importations nettes -&gt; Bois d'œuvre R</t>
  </si>
  <si>
    <t>Bois d'œuvre -&gt; Hors Pays de Savoie</t>
  </si>
  <si>
    <t>Bois d'œuvre F -&gt; Hors Pays de Savoie</t>
  </si>
  <si>
    <t>Bois d'œuvre R -&gt; Hors Pays de Savoie</t>
  </si>
  <si>
    <t>Exploitation forestière -&gt; Bois d'industrie F</t>
  </si>
  <si>
    <t>Exploitation forestière -&gt; Bois d'industrie R</t>
  </si>
  <si>
    <t>Prélèvements -&gt; Bois d'industrie F</t>
  </si>
  <si>
    <t>Prélèvements -&gt; Bois d'industrie R</t>
  </si>
  <si>
    <t>Hors Pays de Savoie -&gt; Bois d'industrie F</t>
  </si>
  <si>
    <t>Hors Pays de Savoie -&gt; Bois d'industrie R</t>
  </si>
  <si>
    <t>International -&gt; Bois d'industrie F</t>
  </si>
  <si>
    <t>International -&gt; Bois d'industrie R</t>
  </si>
  <si>
    <t>Autres régions françaises -&gt; Bois d'industrie F</t>
  </si>
  <si>
    <t>Autres régions françaises -&gt; Bois d'industrie R</t>
  </si>
  <si>
    <t>Importations nettes -&gt; Bois d'industrie F</t>
  </si>
  <si>
    <t>Importations nettes -&gt; Bois d'industrie R</t>
  </si>
  <si>
    <t>Bois d'industrie -&gt; Hors Pays de Savoie</t>
  </si>
  <si>
    <t>Bois d'industrie F -&gt; Hors Pays de Savoie</t>
  </si>
  <si>
    <t>Bois d'industrie R -&gt; Hors Pays de Savoie</t>
  </si>
  <si>
    <t>Bois bûche -&gt; Hors Pays de Savoie</t>
  </si>
  <si>
    <t>Exploitation forestière -&gt; Connexes plaquettes déchets</t>
  </si>
  <si>
    <t>Exploitation forestière -&gt; Plaquettes forestières</t>
  </si>
  <si>
    <t>Scieries -&gt; Connexes plaquettes déchets</t>
  </si>
  <si>
    <t>Scieries -&gt; Connexes</t>
  </si>
  <si>
    <t>Scieries F -&gt; Connexes plaquettes déchets</t>
  </si>
  <si>
    <t>Scieries R -&gt; Connexes plaquettes déchets</t>
  </si>
  <si>
    <t>Scieries F -&gt; Connexes</t>
  </si>
  <si>
    <t>Scieries R -&gt; Connexes</t>
  </si>
  <si>
    <t>Usines de panneaux -&gt; Connexes plaquettes déchets</t>
  </si>
  <si>
    <t>Usines de panneaux -&gt; Connexes</t>
  </si>
  <si>
    <t>Usines de tranchage -&gt; Connexes plaquettes déchets</t>
  </si>
  <si>
    <t>Usines de tranchage -&gt; Connexes</t>
  </si>
  <si>
    <t>Usines de contreplaqués -&gt; Connexes plaquettes déchets</t>
  </si>
  <si>
    <t>Usines de contreplaqués -&gt; Connexes</t>
  </si>
  <si>
    <t>Fabrication de pâte à papier -&gt; Connexes plaquettes déchets</t>
  </si>
  <si>
    <t>Fabrication de pâte à papier -&gt; Connexes</t>
  </si>
  <si>
    <t>Fabrication de pâte à papier mécanique -&gt; Connexes plaquettes déchets</t>
  </si>
  <si>
    <t>Fabrication de pâte à papier chimique -&gt; Connexes plaquettes déchets</t>
  </si>
  <si>
    <t>Fabrication de pâte à papier mécanique -&gt; Connexes</t>
  </si>
  <si>
    <t>Fabrication de pâte à papier chimique -&gt; Connexes</t>
  </si>
  <si>
    <t>Consommation -&gt; Connexes plaquettes déchets</t>
  </si>
  <si>
    <t>Consommation -&gt; Déchets bois</t>
  </si>
  <si>
    <t>Consommation finale -&gt; Connexes plaquettes déchets</t>
  </si>
  <si>
    <t>Consommation finale -&gt; Déchets bois</t>
  </si>
  <si>
    <t>Prélèvements -&gt; Connexes plaquettes déchets</t>
  </si>
  <si>
    <t>Prélèvements -&gt; Plaquettes forestières</t>
  </si>
  <si>
    <t>Hors Pays de Savoie -&gt; Connexes plaquettes déchets</t>
  </si>
  <si>
    <t>Hors Pays de Savoie -&gt; Connexes</t>
  </si>
  <si>
    <t>Hors Pays de Savoie -&gt; Plaquettes forestières</t>
  </si>
  <si>
    <t>International -&gt; Connexes plaquettes déchets</t>
  </si>
  <si>
    <t>Autres régions françaises -&gt; Connexes plaquettes déchets</t>
  </si>
  <si>
    <t>International -&gt; Connexes</t>
  </si>
  <si>
    <t>Autres régions françaises -&gt; Connexes</t>
  </si>
  <si>
    <t>Autres régions françaises -&gt; Plaquettes forestières</t>
  </si>
  <si>
    <t>Importations nettes -&gt; Connexes plaquettes déchets</t>
  </si>
  <si>
    <t>Importations nettes -&gt; Connexes</t>
  </si>
  <si>
    <t>Importations nettes -&gt; Plaquettes forestières</t>
  </si>
  <si>
    <t>Connexes plaquettes déchets -&gt; Hors Pays de Savoie</t>
  </si>
  <si>
    <t>Scieries -&gt; Ecorces</t>
  </si>
  <si>
    <t>Scieries -&gt; Connexes hors écorces</t>
  </si>
  <si>
    <t>Scieries F -&gt; Ecorces</t>
  </si>
  <si>
    <t>Scieries F -&gt; Connexes hors écorces</t>
  </si>
  <si>
    <t>Scieries R -&gt; Ecorces</t>
  </si>
  <si>
    <t>Scieries R -&gt; Connexes hors écorces</t>
  </si>
  <si>
    <t>Usines de panneaux -&gt; Ecorces</t>
  </si>
  <si>
    <t>Usines de tranchage -&gt; Ecorces</t>
  </si>
  <si>
    <t>Usines de tranchage -&gt; Connexes hors écorces</t>
  </si>
  <si>
    <t>Usines de contreplaqués -&gt; Ecorces</t>
  </si>
  <si>
    <t>Fabrication de pâte à papier -&gt; Ecorces</t>
  </si>
  <si>
    <t>Fabrication de pâte à papier mécanique -&gt; Ecorces</t>
  </si>
  <si>
    <t>Fabrication de pâte à papier chimique -&gt; Ecorces</t>
  </si>
  <si>
    <t>Hors Pays de Savoie -&gt; Connexes hors écorces</t>
  </si>
  <si>
    <t>International -&gt; Connexes hors écorces</t>
  </si>
  <si>
    <t>Autres régions françaises -&gt; Connexes hors écorces</t>
  </si>
  <si>
    <t>Importations nettes -&gt; Connexes hors écorces</t>
  </si>
  <si>
    <t>Connexes -&gt; Hors Pays de Savoie</t>
  </si>
  <si>
    <t>Scieries -&gt; Ecorces F</t>
  </si>
  <si>
    <t>Scieries -&gt; Ecorces R</t>
  </si>
  <si>
    <t>Scieries F -&gt; Ecorces F</t>
  </si>
  <si>
    <t>Scieries R -&gt; Ecorces R</t>
  </si>
  <si>
    <t>Usines de panneaux -&gt; Ecorces F</t>
  </si>
  <si>
    <t>Usines de panneaux -&gt; Ecorces R</t>
  </si>
  <si>
    <t>Usines de tranchage -&gt; Ecorces F</t>
  </si>
  <si>
    <t>Usines de tranchage -&gt; Ecorces R</t>
  </si>
  <si>
    <t>Usines de contreplaqués -&gt; Ecorces F</t>
  </si>
  <si>
    <t>Usines de contreplaqués -&gt; Ecorces R</t>
  </si>
  <si>
    <t>Fabrication de pâte à papier -&gt; Ecorces F</t>
  </si>
  <si>
    <t>Fabrication de pâte à papier -&gt; Ecorces R</t>
  </si>
  <si>
    <t>Fabrication de pâte à papier mécanique -&gt; Ecorces F</t>
  </si>
  <si>
    <t>Fabrication de pâte à papier mécanique -&gt; Ecorces R</t>
  </si>
  <si>
    <t>Fabrication de pâte à papier chimique -&gt; Ecorces F</t>
  </si>
  <si>
    <t>Fabrication de pâte à papier chimique -&gt; Ecorces R</t>
  </si>
  <si>
    <t>Scieries -&gt; Sciures</t>
  </si>
  <si>
    <t>Scieries -&gt; Plaquettes de scierie</t>
  </si>
  <si>
    <t>Scieries F -&gt; Sciures</t>
  </si>
  <si>
    <t>Scieries F -&gt; Plaquettes de scierie</t>
  </si>
  <si>
    <t>Scieries R -&gt; Sciures</t>
  </si>
  <si>
    <t>Scieries R -&gt; Plaquettes de scierie</t>
  </si>
  <si>
    <t>Usines de tranchage -&gt; Sciures</t>
  </si>
  <si>
    <t>Usines de tranchage -&gt; Plaquettes de scierie</t>
  </si>
  <si>
    <t>Hors Pays de Savoie -&gt; Sciures</t>
  </si>
  <si>
    <t>Hors Pays de Savoie -&gt; Plaquettes de scierie</t>
  </si>
  <si>
    <t>International -&gt; Sciures</t>
  </si>
  <si>
    <t>International -&gt; Plaquettes de scierie</t>
  </si>
  <si>
    <t>Autres régions françaises -&gt; Sciures</t>
  </si>
  <si>
    <t>Autres régions françaises -&gt; Plaquettes de scierie</t>
  </si>
  <si>
    <t>Importations nettes -&gt; Sciures</t>
  </si>
  <si>
    <t>Importations nettes -&gt; Plaquettes de scierie</t>
  </si>
  <si>
    <t>Connexes hors écorces -&gt; Hors Pays de Savoie</t>
  </si>
  <si>
    <t>Scieries -&gt; Sciures F</t>
  </si>
  <si>
    <t>Scieries -&gt; Sciures R</t>
  </si>
  <si>
    <t>Scieries F -&gt; Sciures F</t>
  </si>
  <si>
    <t>Scieries R -&gt; Sciures R</t>
  </si>
  <si>
    <t>Usines de tranchage -&gt; Sciures F</t>
  </si>
  <si>
    <t>Usines de tranchage -&gt; Sciures R</t>
  </si>
  <si>
    <t>Hors Pays de Savoie -&gt; Sciures F</t>
  </si>
  <si>
    <t>Hors Pays de Savoie -&gt; Sciures R</t>
  </si>
  <si>
    <t>International -&gt; Sciures F</t>
  </si>
  <si>
    <t>International -&gt; Sciures R</t>
  </si>
  <si>
    <t>Autres régions françaises -&gt; Sciures F</t>
  </si>
  <si>
    <t>Autres régions françaises -&gt; Sciures R</t>
  </si>
  <si>
    <t>Importations nettes -&gt; Sciures F</t>
  </si>
  <si>
    <t>Importations nettes -&gt; Sciures R</t>
  </si>
  <si>
    <t>Sciures -&gt; Hors Pays de Savoie</t>
  </si>
  <si>
    <t>Sciures F -&gt; Hors Pays de Savoie</t>
  </si>
  <si>
    <t>Sciures R -&gt; Hors Pays de Savoie</t>
  </si>
  <si>
    <t>Scieries -&gt; Plaquettes de scierie F</t>
  </si>
  <si>
    <t>Scieries -&gt; Plaquettes de scierie R</t>
  </si>
  <si>
    <t>Scieries F -&gt; Plaquettes de scierie F</t>
  </si>
  <si>
    <t>Scieries R -&gt; Plaquettes de scierie R</t>
  </si>
  <si>
    <t>Usines de tranchage -&gt; Plaquettes de scierie F</t>
  </si>
  <si>
    <t>Usines de tranchage -&gt; Plaquettes de scierie R</t>
  </si>
  <si>
    <t>Hors Pays de Savoie -&gt; Plaquettes de scierie F</t>
  </si>
  <si>
    <t>Hors Pays de Savoie -&gt; Plaquettes de scierie R</t>
  </si>
  <si>
    <t>International -&gt; Plaquettes de scierie F</t>
  </si>
  <si>
    <t>International -&gt; Plaquettes de scierie R</t>
  </si>
  <si>
    <t>Autres régions françaises -&gt; Plaquettes de scierie F</t>
  </si>
  <si>
    <t>Autres régions françaises -&gt; Plaquettes de scierie R</t>
  </si>
  <si>
    <t>Importations nettes -&gt; Plaquettes de scierie F</t>
  </si>
  <si>
    <t>Importations nettes -&gt; Plaquettes de scierie R</t>
  </si>
  <si>
    <t>Plaquettes de scierie -&gt; Hors Pays de Savoie</t>
  </si>
  <si>
    <t>Plaquettes de scierie F -&gt; Hors Pays de Savoie</t>
  </si>
  <si>
    <t>Plaquettes de scierie R -&gt; Hors Pays de Savoie</t>
  </si>
  <si>
    <t>Plaquettes forestières -&gt; Hors Pays de Savoie</t>
  </si>
  <si>
    <t>Scieries -&gt; Sciages et autres</t>
  </si>
  <si>
    <t>Scieries -&gt; Sciages</t>
  </si>
  <si>
    <t>Scieries -&gt; Traverses</t>
  </si>
  <si>
    <t>Scieries -&gt; Merrains</t>
  </si>
  <si>
    <t>Scieries F -&gt; Sciages et autres</t>
  </si>
  <si>
    <t>Scieries R -&gt; Sciages et autres</t>
  </si>
  <si>
    <t>Scieries F -&gt; Sciages</t>
  </si>
  <si>
    <t>Scieries F -&gt; Traverses</t>
  </si>
  <si>
    <t>Scieries F -&gt; Merrains</t>
  </si>
  <si>
    <t>Scieries R -&gt; Sciages</t>
  </si>
  <si>
    <t>Fabrication de parquet -&gt; Sciages et autres</t>
  </si>
  <si>
    <t>Fabrication de parquet -&gt; Parquet</t>
  </si>
  <si>
    <t>Hors Pays de Savoie -&gt; Sciages et autres</t>
  </si>
  <si>
    <t>Hors Pays de Savoie -&gt; Sciages</t>
  </si>
  <si>
    <t>Hors Pays de Savoie -&gt; Traverses</t>
  </si>
  <si>
    <t>Hors Pays de Savoie -&gt; Parquet</t>
  </si>
  <si>
    <t>International -&gt; Sciages et autres</t>
  </si>
  <si>
    <t>Autres régions françaises -&gt; Sciages et autres</t>
  </si>
  <si>
    <t>International -&gt; Sciages</t>
  </si>
  <si>
    <t>International -&gt; Traverses</t>
  </si>
  <si>
    <t>International -&gt; Parquet</t>
  </si>
  <si>
    <t>Autres régions françaises -&gt; Sciages</t>
  </si>
  <si>
    <t>Autres régions françaises -&gt; Traverses</t>
  </si>
  <si>
    <t>Autres régions françaises -&gt; Parquet</t>
  </si>
  <si>
    <t>Importations nettes -&gt; Sciages et autres</t>
  </si>
  <si>
    <t>Importations nettes -&gt; Sciages</t>
  </si>
  <si>
    <t>Importations nettes -&gt; Traverses</t>
  </si>
  <si>
    <t>Importations nettes -&gt; Parquet</t>
  </si>
  <si>
    <t>Sciages et autres -&gt; Hors Pays de Savoie</t>
  </si>
  <si>
    <t>Scieries -&gt; Sciages F</t>
  </si>
  <si>
    <t>Scieries -&gt; Sciages R</t>
  </si>
  <si>
    <t>Scieries F -&gt; Sciages F</t>
  </si>
  <si>
    <t>Scieries R -&gt; Sciages R</t>
  </si>
  <si>
    <t>Hors Pays de Savoie -&gt; Sciages F</t>
  </si>
  <si>
    <t>Hors Pays de Savoie -&gt; Sciages R</t>
  </si>
  <si>
    <t>International -&gt; Sciages F</t>
  </si>
  <si>
    <t>International -&gt; Sciages R</t>
  </si>
  <si>
    <t>Autres régions françaises -&gt; Sciages F</t>
  </si>
  <si>
    <t>Autres régions françaises -&gt; Sciages R</t>
  </si>
  <si>
    <t>Importations nettes -&gt; Sciages F</t>
  </si>
  <si>
    <t>Importations nettes -&gt; Sciages R</t>
  </si>
  <si>
    <t>Sciages -&gt; Hors Pays de Savoie</t>
  </si>
  <si>
    <t>Sciages F -&gt; Hors Pays de Savoie</t>
  </si>
  <si>
    <t>Sciages R -&gt; Hors Pays de Savoie</t>
  </si>
  <si>
    <t>Traverses -&gt; Hors Pays de Savoie</t>
  </si>
  <si>
    <t>Parquet -&gt; Hors Pays de Savoie</t>
  </si>
  <si>
    <t>Hors Pays de Savoie -&gt; Granulés</t>
  </si>
  <si>
    <t>International -&gt; Granulés</t>
  </si>
  <si>
    <t>Autres régions françaises -&gt; Granulés</t>
  </si>
  <si>
    <t>Importations nettes -&gt; Granulés</t>
  </si>
  <si>
    <t>Granulés -&gt; Hors Pays de Savoie</t>
  </si>
  <si>
    <t>Hors Pays de Savoie -&gt; Palettes et emballages</t>
  </si>
  <si>
    <t>International -&gt; Palettes et emballages</t>
  </si>
  <si>
    <t>Autres régions françaises -&gt; Palettes et emballages</t>
  </si>
  <si>
    <t>Importations nettes -&gt; Palettes et emballages</t>
  </si>
  <si>
    <t>Palettes et emballages -&gt; Hors Pays de Savoie</t>
  </si>
  <si>
    <t>Usines de panneaux -&gt; Panneaux placages contreplaqués</t>
  </si>
  <si>
    <t>Usines de panneaux -&gt; Panneaux</t>
  </si>
  <si>
    <t>Usines de tranchage -&gt; Panneaux placages contreplaqués</t>
  </si>
  <si>
    <t>Usines de tranchage -&gt; Placages</t>
  </si>
  <si>
    <t>Usines de contreplaqués -&gt; Panneaux placages contreplaqués</t>
  </si>
  <si>
    <t>Usines de contreplaqués -&gt; Contreplaqués</t>
  </si>
  <si>
    <t>Hors Pays de Savoie -&gt; Panneaux placages contreplaqués</t>
  </si>
  <si>
    <t>Hors Pays de Savoie -&gt; Placages</t>
  </si>
  <si>
    <t>Hors Pays de Savoie -&gt; Contreplaqués</t>
  </si>
  <si>
    <t>Hors Pays de Savoie -&gt; Panneaux</t>
  </si>
  <si>
    <t>International -&gt; Panneaux placages contreplaqués</t>
  </si>
  <si>
    <t>Autres régions françaises -&gt; Panneaux placages contreplaqués</t>
  </si>
  <si>
    <t>International -&gt; Placages</t>
  </si>
  <si>
    <t>International -&gt; Contreplaqués</t>
  </si>
  <si>
    <t>International -&gt; Panneaux</t>
  </si>
  <si>
    <t>Autres régions françaises -&gt; Placages</t>
  </si>
  <si>
    <t>Autres régions françaises -&gt; Contreplaqués</t>
  </si>
  <si>
    <t>Autres régions françaises -&gt; Panneaux</t>
  </si>
  <si>
    <t>Importations nettes -&gt; Panneaux placages contreplaqués</t>
  </si>
  <si>
    <t>Importations nettes -&gt; Placages</t>
  </si>
  <si>
    <t>Importations nettes -&gt; Contreplaqués</t>
  </si>
  <si>
    <t>Importations nettes -&gt; Panneaux</t>
  </si>
  <si>
    <t>Panneaux placages contreplaqués -&gt; Hors Pays de Savoie</t>
  </si>
  <si>
    <t>Placages -&gt; Hors Pays de Savoie</t>
  </si>
  <si>
    <t>Contreplaqués -&gt; Hors Pays de Savoie</t>
  </si>
  <si>
    <t>Usines de panneaux -&gt; Panneaux particules</t>
  </si>
  <si>
    <t>Usines de panneaux -&gt; Panneaux fibres</t>
  </si>
  <si>
    <t>Usines de panneaux -&gt; Panneaux MDF</t>
  </si>
  <si>
    <t>Usines de panneaux -&gt; Panneaux OSB</t>
  </si>
  <si>
    <t>Hors Pays de Savoie -&gt; Panneaux particules</t>
  </si>
  <si>
    <t>Hors Pays de Savoie -&gt; Panneaux fibres</t>
  </si>
  <si>
    <t>Hors Pays de Savoie -&gt; Panneaux MDF</t>
  </si>
  <si>
    <t>Hors Pays de Savoie -&gt; Panneaux OSB</t>
  </si>
  <si>
    <t>International -&gt; Panneaux particules</t>
  </si>
  <si>
    <t>International -&gt; Panneaux fibres</t>
  </si>
  <si>
    <t>International -&gt; Panneaux MDF</t>
  </si>
  <si>
    <t>International -&gt; Panneaux OSB</t>
  </si>
  <si>
    <t>Autres régions françaises -&gt; Panneaux particules</t>
  </si>
  <si>
    <t>Autres régions françaises -&gt; Panneaux fibres</t>
  </si>
  <si>
    <t>Autres régions françaises -&gt; Panneaux MDF</t>
  </si>
  <si>
    <t>Autres régions françaises -&gt; Panneaux OSB</t>
  </si>
  <si>
    <t>Importations nettes -&gt; Panneaux particules</t>
  </si>
  <si>
    <t>Importations nettes -&gt; Panneaux fibres</t>
  </si>
  <si>
    <t>Importations nettes -&gt; Panneaux MDF</t>
  </si>
  <si>
    <t>Importations nettes -&gt; Panneaux OSB</t>
  </si>
  <si>
    <t>Panneaux -&gt; Hors Pays de Savoie</t>
  </si>
  <si>
    <t>Panneaux particules -&gt; Hors Pays de Savoie</t>
  </si>
  <si>
    <t>Panneaux fibres -&gt; Hors Pays de Savoie</t>
  </si>
  <si>
    <t>Panneaux MDF -&gt; Hors Pays de Savoie</t>
  </si>
  <si>
    <t>Panneaux OSB -&gt; Hors Pays de Savoie</t>
  </si>
  <si>
    <t>Fabrication de pâte à papier -&gt; Pâte à papier</t>
  </si>
  <si>
    <t>Fabrication de pâte à papier -&gt; Pâte à papier mécanique</t>
  </si>
  <si>
    <t>Fabrication de pâte à papier -&gt; Pâte à papier chimique</t>
  </si>
  <si>
    <t>Fabrication de pâte à papier mécanique -&gt; Pâte à papier</t>
  </si>
  <si>
    <t>Fabrication de pâte à papier chimique -&gt; Pâte à papier</t>
  </si>
  <si>
    <t>Fabrication de pâte à papier mécanique -&gt; Pâte à papier mécanique</t>
  </si>
  <si>
    <t>Fabrication de pâte à papier chimique -&gt; Pâte à papier chimique</t>
  </si>
  <si>
    <t>Hors Pays de Savoie -&gt; Pâte à papier</t>
  </si>
  <si>
    <t>Hors Pays de Savoie -&gt; Pâte à papier mécanique</t>
  </si>
  <si>
    <t>Hors Pays de Savoie -&gt; Pâte à papier chimique</t>
  </si>
  <si>
    <t>International -&gt; Pâte à papier</t>
  </si>
  <si>
    <t>Autres régions françaises -&gt; Pâte à papier</t>
  </si>
  <si>
    <t>International -&gt; Pâte à papier mécanique</t>
  </si>
  <si>
    <t>International -&gt; Pâte à papier chimique</t>
  </si>
  <si>
    <t>Autres régions françaises -&gt; Pâte à papier mécanique</t>
  </si>
  <si>
    <t>Autres régions françaises -&gt; Pâte à papier chimique</t>
  </si>
  <si>
    <t>Importations nettes -&gt; Pâte à papier</t>
  </si>
  <si>
    <t>Importations nettes -&gt; Pâte à papier mécanique</t>
  </si>
  <si>
    <t>Importations nettes -&gt; Pâte à papier chimique</t>
  </si>
  <si>
    <t>Pâte à papier -&gt; Hors Pays de Savoie</t>
  </si>
  <si>
    <t>Pâte à papier mécanique -&gt; Hors Pays de Savoie</t>
  </si>
  <si>
    <t>Pâte à papier chimique -&gt; Hors Pays de Savoie</t>
  </si>
  <si>
    <t>Fabrication de pâte à papier -&gt; Résidus de pâte à papier</t>
  </si>
  <si>
    <t>Fabrication de pâte à papier mécanique -&gt; Résidus de pâte à papier</t>
  </si>
  <si>
    <t>Fabrication de pâte à papier chimique -&gt; Résidus de pâte à papier</t>
  </si>
  <si>
    <t>Hors Pays de Savoie -&gt; Papiers cartons</t>
  </si>
  <si>
    <t>International -&gt; Papiers cartons</t>
  </si>
  <si>
    <t>Autres régions françaises -&gt; Papiers cartons</t>
  </si>
  <si>
    <t>Importations nettes -&gt; Papiers cartons</t>
  </si>
  <si>
    <t>Papiers cartons -&gt; Hors Pays de Savoie</t>
  </si>
  <si>
    <t>Consommation -&gt; Papier à recycler</t>
  </si>
  <si>
    <t>Consommation finale -&gt; Papier à recycler</t>
  </si>
  <si>
    <t>Hors Pays de Savoie -&gt; Papier à recycler</t>
  </si>
  <si>
    <t>International -&gt; Papier à recycler</t>
  </si>
  <si>
    <t>Autres régions françaises -&gt; Papier à recycler</t>
  </si>
  <si>
    <t>Importations nettes -&gt; Papier à recycler</t>
  </si>
  <si>
    <t>Papier à recycler -&gt; Hors Pays de Savoie</t>
  </si>
  <si>
    <t>Exploitation forestière -&gt; Combustibles chaudières collectives</t>
  </si>
  <si>
    <t>Scieries -&gt; Combustibles chaudières collectives</t>
  </si>
  <si>
    <t>Scieries F -&gt; Combustibles chaudières collectives</t>
  </si>
  <si>
    <t>Scieries R -&gt; Combustibles chaudières collectives</t>
  </si>
  <si>
    <t>Usines de tranchage -&gt; Combustibles chaudières collectives</t>
  </si>
  <si>
    <t>Consommation -&gt; Combustibles chaudières collectives</t>
  </si>
  <si>
    <t>Consommation finale -&gt; Combustibles chaudières collectives</t>
  </si>
  <si>
    <t>Prélèvements -&gt; Combustibles chaudières collectives</t>
  </si>
  <si>
    <t>Hors Pays de Savoie -&gt; Combustibles chaudières collectives</t>
  </si>
  <si>
    <t>International -&gt; Combustibles chaudières collectives</t>
  </si>
  <si>
    <t>Autres régions françaises -&gt; Combustibles chaudières collectives</t>
  </si>
  <si>
    <t>Importations nettes -&gt; Combustibles chaudières collectives</t>
  </si>
  <si>
    <t>Combustibles chaudières collectives -&gt; Hors Pays de Savoie</t>
  </si>
  <si>
    <t>Exploitation forestière -&gt; Bois rond F</t>
  </si>
  <si>
    <t>Prélèvements -&gt; Bois rond F</t>
  </si>
  <si>
    <t>Hors Pays de Savoie -&gt; Bois rond F</t>
  </si>
  <si>
    <t>International -&gt; Bois rond F</t>
  </si>
  <si>
    <t>Autres régions françaises -&gt; Bois rond F</t>
  </si>
  <si>
    <t>Importations nettes -&gt; Bois rond F</t>
  </si>
  <si>
    <t>Bois rond F -&gt; Hors Pays de Savoie</t>
  </si>
  <si>
    <t>Exploitation forestière -&gt; Bois rond R</t>
  </si>
  <si>
    <t>Prélèvements -&gt; Bois rond R</t>
  </si>
  <si>
    <t>Hors Pays de Savoie -&gt; Bois rond R</t>
  </si>
  <si>
    <t>International -&gt; Bois rond R</t>
  </si>
  <si>
    <t>Autres régions françaises -&gt; Bois rond R</t>
  </si>
  <si>
    <t>Importations nettes -&gt; Bois rond R</t>
  </si>
  <si>
    <t>Bois rond R -&gt; Hors Pays de Savoie</t>
  </si>
  <si>
    <t>Accroissement naturel -&gt; Bois bûche ménages</t>
  </si>
  <si>
    <t>Stock initial -&gt; Bois bûche ménages</t>
  </si>
  <si>
    <t>Exploitation forestière -&gt; Bois bûche ménages</t>
  </si>
  <si>
    <t>Prélèvements -&gt; Bois bûche ménages</t>
  </si>
  <si>
    <t>Hors Pays de Savoie -&gt; Bois bûche ménages</t>
  </si>
  <si>
    <t>International -&gt; Bois bûche ménages</t>
  </si>
  <si>
    <t>Autres régions françaises -&gt; Bois bûche ménages</t>
  </si>
  <si>
    <t>Importations nettes -&gt; Bois bûche ménages</t>
  </si>
  <si>
    <t>Bois bûche ménages -&gt; Hors Pays de Savoie</t>
  </si>
  <si>
    <t>Scieries -&gt; Connexes F</t>
  </si>
  <si>
    <t>Scieries -&gt; Connexes hors écorces F</t>
  </si>
  <si>
    <t>Scieries F -&gt; Connexes F</t>
  </si>
  <si>
    <t>Scieries F -&gt; Connexes hors écorces F</t>
  </si>
  <si>
    <t>Usines de panneaux -&gt; Connexes F</t>
  </si>
  <si>
    <t>Usines de tranchage -&gt; Connexes F</t>
  </si>
  <si>
    <t>Usines de tranchage -&gt; Connexes hors écorces F</t>
  </si>
  <si>
    <t>Usines de contreplaqués -&gt; Connexes F</t>
  </si>
  <si>
    <t>Fabrication de pâte à papier -&gt; Connexes F</t>
  </si>
  <si>
    <t>Fabrication de pâte à papier mécanique -&gt; Connexes F</t>
  </si>
  <si>
    <t>Fabrication de pâte à papier chimique -&gt; Connexes F</t>
  </si>
  <si>
    <t>Hors Pays de Savoie -&gt; Connexes F</t>
  </si>
  <si>
    <t>Hors Pays de Savoie -&gt; Connexes hors écorces F</t>
  </si>
  <si>
    <t>International -&gt; Connexes F</t>
  </si>
  <si>
    <t>Autres régions françaises -&gt; Connexes F</t>
  </si>
  <si>
    <t>International -&gt; Connexes hors écorces F</t>
  </si>
  <si>
    <t>Autres régions françaises -&gt; Connexes hors écorces F</t>
  </si>
  <si>
    <t>Importations nettes -&gt; Connexes F</t>
  </si>
  <si>
    <t>Importations nettes -&gt; Connexes hors écorces F</t>
  </si>
  <si>
    <t>Connexes F -&gt; Hors Pays de Savoie</t>
  </si>
  <si>
    <t>Connexes hors écorces F -&gt; Hors Pays de Savoie</t>
  </si>
  <si>
    <t>Scieries -&gt; Connexes R</t>
  </si>
  <si>
    <t>Scieries -&gt; Connexes hors écorces R</t>
  </si>
  <si>
    <t>Scieries R -&gt; Connexes R</t>
  </si>
  <si>
    <t>Scieries R -&gt; Connexes hors écorces R</t>
  </si>
  <si>
    <t>Usines de panneaux -&gt; Connexes R</t>
  </si>
  <si>
    <t>Usines de tranchage -&gt; Connexes R</t>
  </si>
  <si>
    <t>Usines de tranchage -&gt; Connexes hors écorces R</t>
  </si>
  <si>
    <t>Usines de contreplaqués -&gt; Connexes R</t>
  </si>
  <si>
    <t>Fabrication de pâte à papier -&gt; Connexes R</t>
  </si>
  <si>
    <t>Fabrication de pâte à papier mécanique -&gt; Connexes R</t>
  </si>
  <si>
    <t>Fabrication de pâte à papier chimique -&gt; Connexes R</t>
  </si>
  <si>
    <t>Hors Pays de Savoie -&gt; Connexes R</t>
  </si>
  <si>
    <t>Hors Pays de Savoie -&gt; Connexes hors écorces R</t>
  </si>
  <si>
    <t>International -&gt; Connexes R</t>
  </si>
  <si>
    <t>Autres régions françaises -&gt; Connexes R</t>
  </si>
  <si>
    <t>International -&gt; Connexes hors écorces R</t>
  </si>
  <si>
    <t>Autres régions françaises -&gt; Connexes hors écorces R</t>
  </si>
  <si>
    <t>Importations nettes -&gt; Connexes R</t>
  </si>
  <si>
    <t>Importations nettes -&gt; Connexes hors écorces R</t>
  </si>
  <si>
    <t>Connexes R -&gt; Hors Pays de Savoie</t>
  </si>
  <si>
    <t>Connexes hors écorces R -&gt; Hors Pays de Savoie</t>
  </si>
  <si>
    <t>Bois sur pied -&gt; Stock final</t>
  </si>
  <si>
    <t>Bois sur pied F -&gt; Stock final</t>
  </si>
  <si>
    <t>Bois sur pied R -&gt; Stock final</t>
  </si>
  <si>
    <t>Bois sur pied -&gt; Mortalité</t>
  </si>
  <si>
    <t>Bois sur pied F -&gt; Mortalité</t>
  </si>
  <si>
    <t>Bois sur pied R -&gt; Mortalité</t>
  </si>
  <si>
    <t>Bois sur pied -&gt; Pertes de récolte</t>
  </si>
  <si>
    <t>Bois sur pied F -&gt; Pertes de récolte</t>
  </si>
  <si>
    <t>Bois sur pied R -&gt; Pertes de récolte</t>
  </si>
  <si>
    <t>Bois sur pied -&gt; Exploitation forestière</t>
  </si>
  <si>
    <t>Bois sur pied F -&gt; Exploitation forestière</t>
  </si>
  <si>
    <t>Bois sur pied R -&gt; Exploitation forestière</t>
  </si>
  <si>
    <t>Bois sur pied -&gt; Valorisation énergétique</t>
  </si>
  <si>
    <t>Bois sur pied F -&gt; Valorisation énergétique</t>
  </si>
  <si>
    <t>Bois sur pied R -&gt; Valorisation énergétique</t>
  </si>
  <si>
    <t>Bois sur pied -&gt; Chauffage ménages</t>
  </si>
  <si>
    <t>Bois sur pied F -&gt; Chauffage ménages</t>
  </si>
  <si>
    <t>Bois sur pied R -&gt; Chauffage ménages</t>
  </si>
  <si>
    <t>Bois sur pied -&gt; Auto-approvisionnement et circuits courts</t>
  </si>
  <si>
    <t>Bois sur pied F -&gt; Auto-approvisionnement et circuits courts</t>
  </si>
  <si>
    <t>Bois sur pied R -&gt; Auto-approvisionnement et circuits courts</t>
  </si>
  <si>
    <t>Bois sur pied -&gt; Prélèvements</t>
  </si>
  <si>
    <t>Bois sur pied F -&gt; Prélèvements</t>
  </si>
  <si>
    <t>Bois sur pied R -&gt; Prélèvements</t>
  </si>
  <si>
    <t>Bois sur pied -&gt; Addition au stock</t>
  </si>
  <si>
    <t>Bois sur pied F -&gt; Addition au stock</t>
  </si>
  <si>
    <t>Bois sur pied R -&gt; Addition au stock</t>
  </si>
  <si>
    <t>Bois sur pied F (hors peupliers) -&gt; Stock final</t>
  </si>
  <si>
    <t>Bois sur pied F (peupliers) -&gt; Stock final</t>
  </si>
  <si>
    <t>Bois sur pied F (hors peupliers) -&gt; Mortalité</t>
  </si>
  <si>
    <t>Bois sur pied F (peupliers) -&gt; Mortalité</t>
  </si>
  <si>
    <t>Bois sur pied F (hors peupliers) -&gt; Pertes de récolte</t>
  </si>
  <si>
    <t>Bois sur pied F (peupliers) -&gt; Pertes de récolte</t>
  </si>
  <si>
    <t>Bois sur pied F (hors peupliers) -&gt; Exploitation forestière</t>
  </si>
  <si>
    <t>Bois sur pied F (peupliers) -&gt; Exploitation forestière</t>
  </si>
  <si>
    <t>Bois sur pied F (hors peupliers) -&gt; Valorisation énergétique</t>
  </si>
  <si>
    <t>Bois sur pied F (peupliers) -&gt; Valorisation énergétique</t>
  </si>
  <si>
    <t>Bois sur pied F (hors peupliers) -&gt; Chauffage ménages</t>
  </si>
  <si>
    <t>Bois sur pied F (peupliers) -&gt; Chauffage ménages</t>
  </si>
  <si>
    <t>Bois sur pied F (hors peupliers) -&gt; Auto-approvisionnement et circuits courts</t>
  </si>
  <si>
    <t>Bois sur pied F (peupliers) -&gt; Auto-approvisionnement et circuits courts</t>
  </si>
  <si>
    <t>Bois sur pied F (hors peupliers) -&gt; Prélèvements</t>
  </si>
  <si>
    <t>Bois sur pied F (peupliers) -&gt; Prélèvements</t>
  </si>
  <si>
    <t>Bois sur pied F (hors peupliers) -&gt; Addition au stock</t>
  </si>
  <si>
    <t>Bois sur pied F (peupliers) -&gt; Addition au stock</t>
  </si>
  <si>
    <t>Bois rond -&gt; Scieries</t>
  </si>
  <si>
    <t>Bois d'œuvre -&gt; Scieries</t>
  </si>
  <si>
    <t>Bois rond -&gt; Scieries F</t>
  </si>
  <si>
    <t>Bois rond -&gt; Scieries R</t>
  </si>
  <si>
    <t>Bois d'œuvre -&gt; Scieries F</t>
  </si>
  <si>
    <t>Bois d'œuvre -&gt; Scieries R</t>
  </si>
  <si>
    <t>Bois rond -&gt; Usines de panneaux</t>
  </si>
  <si>
    <t>Bois d'industrie -&gt; Usines de panneaux</t>
  </si>
  <si>
    <t>Bois rond -&gt; Usines de tranchage</t>
  </si>
  <si>
    <t>Bois d'œuvre -&gt; Usines de tranchage</t>
  </si>
  <si>
    <t>Bois rond -&gt; Usines de contreplaqués</t>
  </si>
  <si>
    <t>Bois d'œuvre -&gt; Usines de contreplaqués</t>
  </si>
  <si>
    <t>Bois rond -&gt; Fabrication de pâte à papier</t>
  </si>
  <si>
    <t>Bois d'industrie -&gt; Fabrication de pâte à papier</t>
  </si>
  <si>
    <t>Bois rond -&gt; Fabrication de pâte à papier mécanique</t>
  </si>
  <si>
    <t>Bois rond -&gt; Fabrication de pâte à papier chimique</t>
  </si>
  <si>
    <t>Bois d'industrie -&gt; Fabrication de pâte à papier mécanique</t>
  </si>
  <si>
    <t>Bois d'industrie -&gt; Fabrication de pâte à papier chimique</t>
  </si>
  <si>
    <t>Bois rond -&gt; Fabrication d'emballages bois</t>
  </si>
  <si>
    <t>Bois d'œuvre -&gt; Fabrication d'emballages bois</t>
  </si>
  <si>
    <t>Bois rond -&gt; Valorisation énergétique</t>
  </si>
  <si>
    <t>Bois bûche -&gt; Valorisation énergétique</t>
  </si>
  <si>
    <t>Bois rond -&gt; Chauffage ménages</t>
  </si>
  <si>
    <t>Bois bûche -&gt; Chauffage ménages</t>
  </si>
  <si>
    <t>Bois rond -&gt; Circuit professionnel</t>
  </si>
  <si>
    <t>Bois bûche -&gt; Circuit professionnel</t>
  </si>
  <si>
    <t>Bois rond -&gt; International</t>
  </si>
  <si>
    <t>Bois rond -&gt; Autres régions françaises</t>
  </si>
  <si>
    <t>Bois d'œuvre -&gt; International</t>
  </si>
  <si>
    <t>Bois d'industrie -&gt; International</t>
  </si>
  <si>
    <t>Bois bûche -&gt; International</t>
  </si>
  <si>
    <t>Bois d'œuvre -&gt; Autres régions françaises</t>
  </si>
  <si>
    <t>Bois d'industrie -&gt; Autres régions françaises</t>
  </si>
  <si>
    <t>Bois bûche -&gt; Autres régions françaises</t>
  </si>
  <si>
    <t>Bois rond -&gt; Exportations nettes</t>
  </si>
  <si>
    <t>Bois d'œuvre -&gt; Exportations nettes</t>
  </si>
  <si>
    <t>Bois d'industrie -&gt; Exportations nettes</t>
  </si>
  <si>
    <t>Bois bûche -&gt; Exportations nettes</t>
  </si>
  <si>
    <t>Bois d'œuvre F -&gt; Scieries</t>
  </si>
  <si>
    <t>Bois d'œuvre R -&gt; Scieries</t>
  </si>
  <si>
    <t>Bois d'œuvre F -&gt; Scieries F</t>
  </si>
  <si>
    <t>Bois d'œuvre R -&gt; Scieries R</t>
  </si>
  <si>
    <t>Bois d'œuvre F -&gt; Usines de tranchage</t>
  </si>
  <si>
    <t>Bois d'œuvre R -&gt; Usines de tranchage</t>
  </si>
  <si>
    <t>Bois d'œuvre F -&gt; Usines de contreplaqués</t>
  </si>
  <si>
    <t>Bois d'œuvre R -&gt; Usines de contreplaqués</t>
  </si>
  <si>
    <t>Bois d'œuvre F -&gt; Fabrication d'emballages bois</t>
  </si>
  <si>
    <t>Bois d'œuvre R -&gt; Fabrication d'emballages bois</t>
  </si>
  <si>
    <t>Bois d'œuvre F -&gt; International</t>
  </si>
  <si>
    <t>Bois d'œuvre R -&gt; International</t>
  </si>
  <si>
    <t>Bois d'œuvre F -&gt; Autres régions françaises</t>
  </si>
  <si>
    <t>Bois d'œuvre R -&gt; Autres régions françaises</t>
  </si>
  <si>
    <t>Bois d'œuvre F -&gt; Exportations nettes</t>
  </si>
  <si>
    <t>Bois d'œuvre R -&gt; Exportations nettes</t>
  </si>
  <si>
    <t>Bois d'industrie F -&gt; Usines de panneaux</t>
  </si>
  <si>
    <t>Bois d'industrie R -&gt; Usines de panneaux</t>
  </si>
  <si>
    <t>Bois d'industrie F -&gt; Fabrication de pâte à papier</t>
  </si>
  <si>
    <t>Bois d'industrie R -&gt; Fabrication de pâte à papier</t>
  </si>
  <si>
    <t>Bois d'industrie F -&gt; Fabrication de pâte à papier mécanique</t>
  </si>
  <si>
    <t>Bois d'industrie R -&gt; Fabrication de pâte à papier mécanique</t>
  </si>
  <si>
    <t>Bois d'industrie F -&gt; Fabrication de pâte à papier chimique</t>
  </si>
  <si>
    <t>Bois d'industrie R -&gt; Fabrication de pâte à papier chimique</t>
  </si>
  <si>
    <t>Bois d'industrie F -&gt; International</t>
  </si>
  <si>
    <t>Bois d'industrie R -&gt; International</t>
  </si>
  <si>
    <t>Bois d'industrie F -&gt; Autres régions françaises</t>
  </si>
  <si>
    <t>Bois d'industrie R -&gt; Autres régions françaises</t>
  </si>
  <si>
    <t>Bois d'industrie F -&gt; Exportations nettes</t>
  </si>
  <si>
    <t>Bois d'industrie R -&gt; Exportations nettes</t>
  </si>
  <si>
    <t>Connexes plaquettes déchets -&gt; Production de granulés</t>
  </si>
  <si>
    <t>Connexes -&gt; Production de granulés</t>
  </si>
  <si>
    <t>Connexes plaquettes déchets -&gt; Usines de panneaux</t>
  </si>
  <si>
    <t>Connexes -&gt; Usines de panneaux</t>
  </si>
  <si>
    <t>Déchets bois -&gt; Usines de panneaux</t>
  </si>
  <si>
    <t>Connexes plaquettes déchets -&gt; Fabrication de pâte à papier</t>
  </si>
  <si>
    <t>Connexes -&gt; Fabrication de pâte à papier</t>
  </si>
  <si>
    <t>Connexes plaquettes déchets -&gt; Fabrication de pâte à papier mécanique</t>
  </si>
  <si>
    <t>Connexes plaquettes déchets -&gt; Fabrication de pâte à papier chimique</t>
  </si>
  <si>
    <t>Connexes -&gt; Fabrication de pâte à papier mécanique</t>
  </si>
  <si>
    <t>Connexes -&gt; Fabrication de pâte à papier chimique</t>
  </si>
  <si>
    <t>Connexes plaquettes déchets -&gt; Fabrication d'emballages bois</t>
  </si>
  <si>
    <t>Déchets bois -&gt; Fabrication d'emballages bois</t>
  </si>
  <si>
    <t>Connexes plaquettes déchets -&gt; Valorisation énergétique</t>
  </si>
  <si>
    <t>Connexes -&gt; Valorisation énergétique</t>
  </si>
  <si>
    <t>Plaquettes forestières -&gt; Valorisation énergétique</t>
  </si>
  <si>
    <t>Déchets bois -&gt; Valorisation énergétique</t>
  </si>
  <si>
    <t>Connexes plaquettes déchets -&gt; Chauffage industriel et collectif</t>
  </si>
  <si>
    <t>Connexes -&gt; Chauffage industriel et collectif</t>
  </si>
  <si>
    <t>Plaquettes forestières -&gt; Chauffage industriel et collectif</t>
  </si>
  <si>
    <t>Déchets bois -&gt; Chauffage industriel et collectif</t>
  </si>
  <si>
    <t>Connexes plaquettes déchets -&gt; Chaufferies sup 1 MW</t>
  </si>
  <si>
    <t>Connexes plaquettes déchets -&gt; Chaufferies inf 1 MW</t>
  </si>
  <si>
    <t>Connexes -&gt; Chaufferies sup 1 MW</t>
  </si>
  <si>
    <t>Plaquettes forestières -&gt; Chaufferies sup 1 MW</t>
  </si>
  <si>
    <t>Déchets bois -&gt; Chaufferies sup 1 MW</t>
  </si>
  <si>
    <t>Connexes -&gt; Chaufferies inf 1 MW</t>
  </si>
  <si>
    <t>Plaquettes forestières -&gt; Chaufferies inf 1 MW</t>
  </si>
  <si>
    <t>Déchets bois -&gt; Chaufferies inf 1 MW</t>
  </si>
  <si>
    <t>Connexes plaquettes déchets -&gt; Valorisation sur site</t>
  </si>
  <si>
    <t>Connexes plaquettes déchets -&gt; Autres chaufferies inf 1 MW</t>
  </si>
  <si>
    <t>Connexes -&gt; Valorisation sur site</t>
  </si>
  <si>
    <t>Connexes -&gt; Autres chaufferies inf 1 MW</t>
  </si>
  <si>
    <t>Plaquettes forestières -&gt; Autres chaufferies inf 1 MW</t>
  </si>
  <si>
    <t>Déchets bois -&gt; Autres chaufferies inf 1 MW</t>
  </si>
  <si>
    <t>Connexes plaquettes déchets -&gt; Consommation</t>
  </si>
  <si>
    <t>Connexes -&gt; Consommation</t>
  </si>
  <si>
    <t>Connexes plaquettes déchets -&gt; Consommation 2nde et 3eme transformation</t>
  </si>
  <si>
    <t>Connexes -&gt; Consommation 2nde et 3eme transformation</t>
  </si>
  <si>
    <t>Connexes plaquettes déchets -&gt; International</t>
  </si>
  <si>
    <t>Connexes plaquettes déchets -&gt; Autres régions françaises</t>
  </si>
  <si>
    <t>Connexes -&gt; International</t>
  </si>
  <si>
    <t>Connexes -&gt; Autres régions françaises</t>
  </si>
  <si>
    <t>Plaquettes forestières -&gt; Autres régions françaises</t>
  </si>
  <si>
    <t>Connexes plaquettes déchets -&gt; Exportations nettes</t>
  </si>
  <si>
    <t>Connexes -&gt; Exportations nettes</t>
  </si>
  <si>
    <t>Plaquettes forestières -&gt; Exportations nettes</t>
  </si>
  <si>
    <t>Connexes hors écorces -&gt; Production de granulés</t>
  </si>
  <si>
    <t>Ecorces -&gt; Usines de panneaux</t>
  </si>
  <si>
    <t>Connexes hors écorces -&gt; Usines de panneaux</t>
  </si>
  <si>
    <t>Connexes hors écorces -&gt; Fabrication de pâte à papier</t>
  </si>
  <si>
    <t>Connexes hors écorces -&gt; Fabrication de pâte à papier mécanique</t>
  </si>
  <si>
    <t>Connexes hors écorces -&gt; Fabrication de pâte à papier chimique</t>
  </si>
  <si>
    <t>Ecorces -&gt; Valorisation énergétique</t>
  </si>
  <si>
    <t>Connexes hors écorces -&gt; Valorisation énergétique</t>
  </si>
  <si>
    <t>Ecorces -&gt; Chauffage industriel et collectif</t>
  </si>
  <si>
    <t>Connexes hors écorces -&gt; Chauffage industriel et collectif</t>
  </si>
  <si>
    <t>Connexes hors écorces -&gt; Chaufferies sup 1 MW</t>
  </si>
  <si>
    <t>Ecorces -&gt; Chaufferies inf 1 MW</t>
  </si>
  <si>
    <t>Connexes hors écorces -&gt; Chaufferies inf 1 MW</t>
  </si>
  <si>
    <t>Ecorces -&gt; Valorisation sur site</t>
  </si>
  <si>
    <t>Connexes hors écorces -&gt; Autres chaufferies inf 1 MW</t>
  </si>
  <si>
    <t>Ecorces -&gt; Consommation</t>
  </si>
  <si>
    <t>Connexes hors écorces -&gt; Consommation</t>
  </si>
  <si>
    <t>Ecorces -&gt; Consommation 2nde et 3eme transformation</t>
  </si>
  <si>
    <t>Connexes hors écorces -&gt; Consommation 2nde et 3eme transformation</t>
  </si>
  <si>
    <t>Connexes hors écorces -&gt; International</t>
  </si>
  <si>
    <t>Connexes hors écorces -&gt; Autres régions françaises</t>
  </si>
  <si>
    <t>Connexes hors écorces -&gt; Exportations nettes</t>
  </si>
  <si>
    <t>Ecorces F -&gt; Usines de panneaux</t>
  </si>
  <si>
    <t>Ecorces R -&gt; Usines de panneaux</t>
  </si>
  <si>
    <t>Ecorces F -&gt; Valorisation énergétique</t>
  </si>
  <si>
    <t>Ecorces R -&gt; Valorisation énergétique</t>
  </si>
  <si>
    <t>Ecorces F -&gt; Chauffage industriel et collectif</t>
  </si>
  <si>
    <t>Ecorces R -&gt; Chauffage industriel et collectif</t>
  </si>
  <si>
    <t>Ecorces F -&gt; Chaufferies inf 1 MW</t>
  </si>
  <si>
    <t>Ecorces R -&gt; Chaufferies inf 1 MW</t>
  </si>
  <si>
    <t>Ecorces F -&gt; Valorisation sur site</t>
  </si>
  <si>
    <t>Ecorces R -&gt; Valorisation sur site</t>
  </si>
  <si>
    <t>Ecorces F -&gt; Consommation</t>
  </si>
  <si>
    <t>Ecorces R -&gt; Consommation</t>
  </si>
  <si>
    <t>Ecorces F -&gt; Consommation 2nde et 3eme transformation</t>
  </si>
  <si>
    <t>Ecorces R -&gt; Consommation 2nde et 3eme transformation</t>
  </si>
  <si>
    <t>Sciures -&gt; Production de granulés</t>
  </si>
  <si>
    <t>Sciures -&gt; Usines de panneaux</t>
  </si>
  <si>
    <t>Plaquettes de scierie -&gt; Usines de panneaux</t>
  </si>
  <si>
    <t>Sciures -&gt; Fabrication de pâte à papier</t>
  </si>
  <si>
    <t>Plaquettes de scierie -&gt; Fabrication de pâte à papier</t>
  </si>
  <si>
    <t>Sciures -&gt; Fabrication de pâte à papier mécanique</t>
  </si>
  <si>
    <t>Plaquettes de scierie -&gt; Fabrication de pâte à papier mécanique</t>
  </si>
  <si>
    <t>Sciures -&gt; Fabrication de pâte à papier chimique</t>
  </si>
  <si>
    <t>Plaquettes de scierie -&gt; Fabrication de pâte à papier chimique</t>
  </si>
  <si>
    <t>Plaquettes de scierie -&gt; Valorisation énergétique</t>
  </si>
  <si>
    <t>Plaquettes de scierie -&gt; Chauffage industriel et collectif</t>
  </si>
  <si>
    <t>Plaquettes de scierie -&gt; Chaufferies sup 1 MW</t>
  </si>
  <si>
    <t>Plaquettes de scierie -&gt; Chaufferies inf 1 MW</t>
  </si>
  <si>
    <t>Plaquettes de scierie -&gt; Autres chaufferies inf 1 MW</t>
  </si>
  <si>
    <t>Sciures -&gt; Consommation</t>
  </si>
  <si>
    <t>Plaquettes de scierie -&gt; Consommation</t>
  </si>
  <si>
    <t>Sciures -&gt; Consommation 2nde et 3eme transformation</t>
  </si>
  <si>
    <t>Plaquettes de scierie -&gt; Consommation 2nde et 3eme transformation</t>
  </si>
  <si>
    <t>Sciures -&gt; International</t>
  </si>
  <si>
    <t>Plaquettes de scierie -&gt; International</t>
  </si>
  <si>
    <t>Sciures -&gt; Autres régions françaises</t>
  </si>
  <si>
    <t>Plaquettes de scierie -&gt; Autres régions françaises</t>
  </si>
  <si>
    <t>Sciures -&gt; Exportations nettes</t>
  </si>
  <si>
    <t>Plaquettes de scierie -&gt; Exportations nettes</t>
  </si>
  <si>
    <t>Sciures F -&gt; Production de granulés</t>
  </si>
  <si>
    <t>Sciures R -&gt; Production de granulés</t>
  </si>
  <si>
    <t>Sciures F -&gt; Usines de panneaux</t>
  </si>
  <si>
    <t>Sciures R -&gt; Usines de panneaux</t>
  </si>
  <si>
    <t>Sciures F -&gt; Fabrication de pâte à papier</t>
  </si>
  <si>
    <t>Sciures R -&gt; Fabrication de pâte à papier</t>
  </si>
  <si>
    <t>Sciures F -&gt; Fabrication de pâte à papier mécanique</t>
  </si>
  <si>
    <t>Sciures R -&gt; Fabrication de pâte à papier mécanique</t>
  </si>
  <si>
    <t>Sciures F -&gt; Fabrication de pâte à papier chimique</t>
  </si>
  <si>
    <t>Sciures R -&gt; Fabrication de pâte à papier chimique</t>
  </si>
  <si>
    <t>Sciures F -&gt; Consommation</t>
  </si>
  <si>
    <t>Sciures R -&gt; Consommation</t>
  </si>
  <si>
    <t>Sciures F -&gt; Consommation 2nde et 3eme transformation</t>
  </si>
  <si>
    <t>Sciures R -&gt; Consommation 2nde et 3eme transformation</t>
  </si>
  <si>
    <t>Sciures F -&gt; International</t>
  </si>
  <si>
    <t>Sciures R -&gt; International</t>
  </si>
  <si>
    <t>Sciures F -&gt; Autres régions françaises</t>
  </si>
  <si>
    <t>Sciures R -&gt; Autres régions françaises</t>
  </si>
  <si>
    <t>Sciures F -&gt; Exportations nettes</t>
  </si>
  <si>
    <t>Sciures R -&gt; Exportations nettes</t>
  </si>
  <si>
    <t>Plaquettes de scierie F -&gt; Usines de panneaux</t>
  </si>
  <si>
    <t>Plaquettes de scierie R -&gt; Usines de panneaux</t>
  </si>
  <si>
    <t>Plaquettes de scierie F -&gt; Fabrication de pâte à papier</t>
  </si>
  <si>
    <t>Plaquettes de scierie R -&gt; Fabrication de pâte à papier</t>
  </si>
  <si>
    <t>Plaquettes de scierie F -&gt; Fabrication de pâte à papier mécanique</t>
  </si>
  <si>
    <t>Plaquettes de scierie R -&gt; Fabrication de pâte à papier mécanique</t>
  </si>
  <si>
    <t>Plaquettes de scierie F -&gt; Fabrication de pâte à papier chimique</t>
  </si>
  <si>
    <t>Plaquettes de scierie R -&gt; Fabrication de pâte à papier chimique</t>
  </si>
  <si>
    <t>Plaquettes de scierie F -&gt; Valorisation énergétique</t>
  </si>
  <si>
    <t>Plaquettes de scierie R -&gt; Valorisation énergétique</t>
  </si>
  <si>
    <t>Plaquettes de scierie F -&gt; Chauffage industriel et collectif</t>
  </si>
  <si>
    <t>Plaquettes de scierie R -&gt; Chauffage industriel et collectif</t>
  </si>
  <si>
    <t>Plaquettes de scierie F -&gt; Chaufferies sup 1 MW</t>
  </si>
  <si>
    <t>Plaquettes de scierie R -&gt; Chaufferies sup 1 MW</t>
  </si>
  <si>
    <t>Plaquettes de scierie F -&gt; Chaufferies inf 1 MW</t>
  </si>
  <si>
    <t>Plaquettes de scierie R -&gt; Chaufferies inf 1 MW</t>
  </si>
  <si>
    <t>Plaquettes de scierie F -&gt; Autres chaufferies inf 1 MW</t>
  </si>
  <si>
    <t>Plaquettes de scierie R -&gt; Autres chaufferies inf 1 MW</t>
  </si>
  <si>
    <t>Plaquettes de scierie F -&gt; Consommation</t>
  </si>
  <si>
    <t>Plaquettes de scierie R -&gt; Consommation</t>
  </si>
  <si>
    <t>Plaquettes de scierie F -&gt; Consommation 2nde et 3eme transformation</t>
  </si>
  <si>
    <t>Plaquettes de scierie R -&gt; Consommation 2nde et 3eme transformation</t>
  </si>
  <si>
    <t>Plaquettes de scierie F -&gt; International</t>
  </si>
  <si>
    <t>Plaquettes de scierie R -&gt; International</t>
  </si>
  <si>
    <t>Plaquettes de scierie F -&gt; Autres régions françaises</t>
  </si>
  <si>
    <t>Plaquettes de scierie R -&gt; Autres régions françaises</t>
  </si>
  <si>
    <t>Plaquettes de scierie F -&gt; Exportations nettes</t>
  </si>
  <si>
    <t>Plaquettes de scierie R -&gt; Exportations nettes</t>
  </si>
  <si>
    <t>Sciages et autres -&gt; Fabrication de parquet</t>
  </si>
  <si>
    <t>Sciages -&gt; Fabrication de parquet</t>
  </si>
  <si>
    <t>Sciages et autres -&gt; Fabrication d'emballages bois</t>
  </si>
  <si>
    <t>Sciages -&gt; Fabrication d'emballages bois</t>
  </si>
  <si>
    <t>Sciages et autres -&gt; Consommation</t>
  </si>
  <si>
    <t>Sciages -&gt; Consommation</t>
  </si>
  <si>
    <t>Traverses -&gt; Consommation</t>
  </si>
  <si>
    <t>Merrains -&gt; Consommation</t>
  </si>
  <si>
    <t>Parquet -&gt; Consommation</t>
  </si>
  <si>
    <t>Sciages et autres -&gt; Consommation 2nde et 3eme transformation</t>
  </si>
  <si>
    <t>Sciages et autres -&gt; Consommation finale</t>
  </si>
  <si>
    <t>Sciages -&gt; Consommation 2nde et 3eme transformation</t>
  </si>
  <si>
    <t>Merrains -&gt; Consommation 2nde et 3eme transformation</t>
  </si>
  <si>
    <t>Parquet -&gt; Consommation 2nde et 3eme transformation</t>
  </si>
  <si>
    <t>Traverses -&gt; Consommation finale</t>
  </si>
  <si>
    <t>Sciages et autres -&gt; International</t>
  </si>
  <si>
    <t>Sciages et autres -&gt; Autres régions françaises</t>
  </si>
  <si>
    <t>Sciages -&gt; International</t>
  </si>
  <si>
    <t>Traverses -&gt; International</t>
  </si>
  <si>
    <t>Parquet -&gt; International</t>
  </si>
  <si>
    <t>Sciages -&gt; Autres régions françaises</t>
  </si>
  <si>
    <t>Traverses -&gt; Autres régions françaises</t>
  </si>
  <si>
    <t>Parquet -&gt; Autres régions françaises</t>
  </si>
  <si>
    <t>Sciages et autres -&gt; Exportations nettes</t>
  </si>
  <si>
    <t>Sciages -&gt; Exportations nettes</t>
  </si>
  <si>
    <t>Traverses -&gt; Exportations nettes</t>
  </si>
  <si>
    <t>Parquet -&gt; Exportations nettes</t>
  </si>
  <si>
    <t>Sciages F -&gt; Fabrication de parquet</t>
  </si>
  <si>
    <t>Sciages R -&gt; Fabrication de parquet</t>
  </si>
  <si>
    <t>Sciages F -&gt; Fabrication d'emballages bois</t>
  </si>
  <si>
    <t>Sciages R -&gt; Fabrication d'emballages bois</t>
  </si>
  <si>
    <t>Sciages F -&gt; Consommation</t>
  </si>
  <si>
    <t>Sciages R -&gt; Consommation</t>
  </si>
  <si>
    <t>Sciages F -&gt; Consommation 2nde et 3eme transformation</t>
  </si>
  <si>
    <t>Sciages R -&gt; Consommation 2nde et 3eme transformation</t>
  </si>
  <si>
    <t>Sciages F -&gt; International</t>
  </si>
  <si>
    <t>Sciages R -&gt; International</t>
  </si>
  <si>
    <t>Sciages F -&gt; Autres régions françaises</t>
  </si>
  <si>
    <t>Sciages R -&gt; Autres régions françaises</t>
  </si>
  <si>
    <t>Sciages F -&gt; Exportations nettes</t>
  </si>
  <si>
    <t>Sciages R -&gt; Exportations nettes</t>
  </si>
  <si>
    <t>Granulés -&gt; Valorisation énergétique</t>
  </si>
  <si>
    <t>Granulés -&gt; Chauffage ménages</t>
  </si>
  <si>
    <t>Granulés -&gt; Chauffage industriel et collectif</t>
  </si>
  <si>
    <t>Granulés -&gt; Circuit professionnel</t>
  </si>
  <si>
    <t>Granulés -&gt; Chaufferies inf 1 MW</t>
  </si>
  <si>
    <t>Granulés -&gt; Autres chaufferies inf 1 MW</t>
  </si>
  <si>
    <t>Granulés -&gt; International</t>
  </si>
  <si>
    <t>Granulés -&gt; Autres régions françaises</t>
  </si>
  <si>
    <t>Granulés -&gt; Exportations nettes</t>
  </si>
  <si>
    <t>Palettes et emballages -&gt; Consommation</t>
  </si>
  <si>
    <t>Palettes et emballages -&gt; Consommation finale</t>
  </si>
  <si>
    <t>Palettes et emballages -&gt; International</t>
  </si>
  <si>
    <t>Palettes et emballages -&gt; Autres régions françaises</t>
  </si>
  <si>
    <t>Palettes et emballages -&gt; Exportations nettes</t>
  </si>
  <si>
    <t>Panneaux placages contreplaqués -&gt; Usines de contreplaqués</t>
  </si>
  <si>
    <t>Placages -&gt; Usines de contreplaqués</t>
  </si>
  <si>
    <t>Panneaux placages contreplaqués -&gt; Consommation</t>
  </si>
  <si>
    <t>Contreplaqués -&gt; Consommation</t>
  </si>
  <si>
    <t>Panneaux -&gt; Consommation</t>
  </si>
  <si>
    <t>Panneaux placages contreplaqués -&gt; Consommation 2nde et 3eme transformation</t>
  </si>
  <si>
    <t>Contreplaqués -&gt; Consommation 2nde et 3eme transformation</t>
  </si>
  <si>
    <t>Panneaux -&gt; Consommation 2nde et 3eme transformation</t>
  </si>
  <si>
    <t>Panneaux placages contreplaqués -&gt; International</t>
  </si>
  <si>
    <t>Panneaux placages contreplaqués -&gt; Autres régions françaises</t>
  </si>
  <si>
    <t>Placages -&gt; International</t>
  </si>
  <si>
    <t>Contreplaqués -&gt; International</t>
  </si>
  <si>
    <t>Panneaux -&gt; International</t>
  </si>
  <si>
    <t>Placages -&gt; Autres régions françaises</t>
  </si>
  <si>
    <t>Contreplaqués -&gt; Autres régions françaises</t>
  </si>
  <si>
    <t>Panneaux -&gt; Autres régions françaises</t>
  </si>
  <si>
    <t>Panneaux placages contreplaqués -&gt; Exportations nettes</t>
  </si>
  <si>
    <t>Placages -&gt; Exportations nettes</t>
  </si>
  <si>
    <t>Contreplaqués -&gt; Exportations nettes</t>
  </si>
  <si>
    <t>Panneaux -&gt; Exportations nettes</t>
  </si>
  <si>
    <t>Panneaux particules -&gt; Consommation</t>
  </si>
  <si>
    <t>Panneaux fibres -&gt; Consommation</t>
  </si>
  <si>
    <t>Panneaux MDF -&gt; Consommation</t>
  </si>
  <si>
    <t>Panneaux OSB -&gt; Consommation</t>
  </si>
  <si>
    <t>Panneaux particules -&gt; Consommation 2nde et 3eme transformation</t>
  </si>
  <si>
    <t>Panneaux fibres -&gt; Consommation 2nde et 3eme transformation</t>
  </si>
  <si>
    <t>Panneaux MDF -&gt; Consommation 2nde et 3eme transformation</t>
  </si>
  <si>
    <t>Panneaux OSB -&gt; Consommation 2nde et 3eme transformation</t>
  </si>
  <si>
    <t>Panneaux particules -&gt; International</t>
  </si>
  <si>
    <t>Panneaux fibres -&gt; International</t>
  </si>
  <si>
    <t>Panneaux MDF -&gt; International</t>
  </si>
  <si>
    <t>Panneaux OSB -&gt; International</t>
  </si>
  <si>
    <t>Panneaux particules -&gt; Autres régions françaises</t>
  </si>
  <si>
    <t>Panneaux fibres -&gt; Autres régions françaises</t>
  </si>
  <si>
    <t>Panneaux MDF -&gt; Autres régions françaises</t>
  </si>
  <si>
    <t>Panneaux OSB -&gt; Autres régions françaises</t>
  </si>
  <si>
    <t>Panneaux particules -&gt; Exportations nettes</t>
  </si>
  <si>
    <t>Panneaux fibres -&gt; Exportations nettes</t>
  </si>
  <si>
    <t>Panneaux MDF -&gt; Exportations nettes</t>
  </si>
  <si>
    <t>Panneaux OSB -&gt; Exportations nettes</t>
  </si>
  <si>
    <t>Pâte à papier -&gt; Fabrication de papiers cartons</t>
  </si>
  <si>
    <t>Pâte à papier mécanique -&gt; Fabrication de papiers cartons</t>
  </si>
  <si>
    <t>Pâte à papier chimique -&gt; Fabrication de papiers cartons</t>
  </si>
  <si>
    <t>Pâte à papier -&gt; International</t>
  </si>
  <si>
    <t>Pâte à papier -&gt; Autres régions françaises</t>
  </si>
  <si>
    <t>Pâte à papier mécanique -&gt; International</t>
  </si>
  <si>
    <t>Pâte à papier chimique -&gt; International</t>
  </si>
  <si>
    <t>Pâte à papier mécanique -&gt; Autres régions françaises</t>
  </si>
  <si>
    <t>Pâte à papier chimique -&gt; Autres régions françaises</t>
  </si>
  <si>
    <t>Pâte à papier -&gt; Exportations nettes</t>
  </si>
  <si>
    <t>Pâte à papier mécanique -&gt; Exportations nettes</t>
  </si>
  <si>
    <t>Pâte à papier chimique -&gt; Exportations nettes</t>
  </si>
  <si>
    <t>Papiers cartons -&gt; Consommation</t>
  </si>
  <si>
    <t>Papiers cartons -&gt; Consommation finale</t>
  </si>
  <si>
    <t>Papiers cartons -&gt; International</t>
  </si>
  <si>
    <t>Papiers cartons -&gt; Autres régions françaises</t>
  </si>
  <si>
    <t>Papiers cartons -&gt; Exportations nettes</t>
  </si>
  <si>
    <t>Papier à recycler -&gt; International</t>
  </si>
  <si>
    <t>Papier à recycler -&gt; Autres régions françaises</t>
  </si>
  <si>
    <t>Papier à recycler -&gt; Exportations nettes</t>
  </si>
  <si>
    <t>Combustibles chaudières collectives -&gt; Usines de panneaux</t>
  </si>
  <si>
    <t>Combustibles chaudières collectives -&gt; Fabrication de pâte à papier</t>
  </si>
  <si>
    <t>Combustibles chaudières collectives -&gt; Fabrication de pâte à papier mécanique</t>
  </si>
  <si>
    <t>Combustibles chaudières collectives -&gt; Fabrication de pâte à papier chimique</t>
  </si>
  <si>
    <t>Combustibles chaudières collectives -&gt; Fabrication d'emballages bois</t>
  </si>
  <si>
    <t>Combustibles chaudières collectives -&gt; Valorisation énergétique</t>
  </si>
  <si>
    <t>Combustibles chaudières collectives -&gt; Chauffage industriel et collectif</t>
  </si>
  <si>
    <t>Combustibles chaudières collectives -&gt; Chaufferies sup 1 MW</t>
  </si>
  <si>
    <t>Combustibles chaudières collectives -&gt; Chaufferies inf 1 MW</t>
  </si>
  <si>
    <t>Combustibles chaudières collectives -&gt; Autres chaufferies inf 1 MW</t>
  </si>
  <si>
    <t>Combustibles chaudières collectives -&gt; Consommation</t>
  </si>
  <si>
    <t>Combustibles chaudières collectives -&gt; Consommation 2nde et 3eme transformation</t>
  </si>
  <si>
    <t>Combustibles chaudières collectives -&gt; International</t>
  </si>
  <si>
    <t>Combustibles chaudières collectives -&gt; Autres régions françaises</t>
  </si>
  <si>
    <t>Combustibles chaudières collectives -&gt; Exportations nettes</t>
  </si>
  <si>
    <t>Bois rond F -&gt; Scieries</t>
  </si>
  <si>
    <t>Bois rond F -&gt; Scieries F</t>
  </si>
  <si>
    <t>Bois rond F -&gt; Usines de panneaux</t>
  </si>
  <si>
    <t>Bois rond F -&gt; Usines de tranchage</t>
  </si>
  <si>
    <t>Bois rond F -&gt; Usines de contreplaqués</t>
  </si>
  <si>
    <t>Bois rond F -&gt; Fabrication de pâte à papier</t>
  </si>
  <si>
    <t>Bois rond F -&gt; Fabrication de pâte à papier mécanique</t>
  </si>
  <si>
    <t>Bois rond F -&gt; Fabrication de pâte à papier chimique</t>
  </si>
  <si>
    <t>Bois rond F -&gt; Fabrication d'emballages bois</t>
  </si>
  <si>
    <t>Bois rond F -&gt; International</t>
  </si>
  <si>
    <t>Bois rond F -&gt; Autres régions françaises</t>
  </si>
  <si>
    <t>Bois rond F -&gt; Exportations nettes</t>
  </si>
  <si>
    <t>Bois rond R -&gt; Scieries</t>
  </si>
  <si>
    <t>Bois rond R -&gt; Scieries R</t>
  </si>
  <si>
    <t>Bois rond R -&gt; Usines de panneaux</t>
  </si>
  <si>
    <t>Bois rond R -&gt; Usines de tranchage</t>
  </si>
  <si>
    <t>Bois rond R -&gt; Usines de contreplaqués</t>
  </si>
  <si>
    <t>Bois rond R -&gt; Fabrication de pâte à papier</t>
  </si>
  <si>
    <t>Bois rond R -&gt; Fabrication de pâte à papier mécanique</t>
  </si>
  <si>
    <t>Bois rond R -&gt; Fabrication de pâte à papier chimique</t>
  </si>
  <si>
    <t>Bois rond R -&gt; Fabrication d'emballages bois</t>
  </si>
  <si>
    <t>Bois rond R -&gt; International</t>
  </si>
  <si>
    <t>Bois rond R -&gt; Autres régions françaises</t>
  </si>
  <si>
    <t>Bois rond R -&gt; Exportations nettes</t>
  </si>
  <si>
    <t>Bois bûche ménages -&gt; Stock final</t>
  </si>
  <si>
    <t>Bois bûche ménages -&gt; Mortalité</t>
  </si>
  <si>
    <t>Bois bûche ménages -&gt; Pertes de récolte</t>
  </si>
  <si>
    <t>Bois bûche ménages -&gt; Exploitation forestière</t>
  </si>
  <si>
    <t>Bois bûche ménages -&gt; Valorisation énergétique</t>
  </si>
  <si>
    <t>Bois bûche ménages -&gt; Chauffage ménages</t>
  </si>
  <si>
    <t>Bois bûche ménages -&gt; Auto-approvisionnement et circuits courts</t>
  </si>
  <si>
    <t>Bois bûche ménages -&gt; Circuit professionnel</t>
  </si>
  <si>
    <t>Bois bûche ménages -&gt; Prélèvements</t>
  </si>
  <si>
    <t>Bois bûche ménages -&gt; International</t>
  </si>
  <si>
    <t>Bois bûche ménages -&gt; Autres régions françaises</t>
  </si>
  <si>
    <t>Bois bûche ménages -&gt; Exportations nettes</t>
  </si>
  <si>
    <t>Connexes F -&gt; Production de granulés</t>
  </si>
  <si>
    <t>Connexes hors écorces F -&gt; Production de granulés</t>
  </si>
  <si>
    <t>Connexes F -&gt; Usines de panneaux</t>
  </si>
  <si>
    <t>Connexes hors écorces F -&gt; Usines de panneaux</t>
  </si>
  <si>
    <t>Connexes F -&gt; Fabrication de pâte à papier</t>
  </si>
  <si>
    <t>Connexes hors écorces F -&gt; Fabrication de pâte à papier</t>
  </si>
  <si>
    <t>Connexes F -&gt; Fabrication de pâte à papier mécanique</t>
  </si>
  <si>
    <t>Connexes F -&gt; Fabrication de pâte à papier chimique</t>
  </si>
  <si>
    <t>Connexes hors écorces F -&gt; Fabrication de pâte à papier mécanique</t>
  </si>
  <si>
    <t>Connexes hors écorces F -&gt; Fabrication de pâte à papier chimique</t>
  </si>
  <si>
    <t>Connexes F -&gt; Valorisation énergétique</t>
  </si>
  <si>
    <t>Connexes hors écorces F -&gt; Valorisation énergétique</t>
  </si>
  <si>
    <t>Connexes F -&gt; Chauffage industriel et collectif</t>
  </si>
  <si>
    <t>Connexes hors écorces F -&gt; Chauffage industriel et collectif</t>
  </si>
  <si>
    <t>Connexes F -&gt; Chaufferies sup 1 MW</t>
  </si>
  <si>
    <t>Connexes F -&gt; Chaufferies inf 1 MW</t>
  </si>
  <si>
    <t>Connexes hors écorces F -&gt; Chaufferies sup 1 MW</t>
  </si>
  <si>
    <t>Connexes hors écorces F -&gt; Chaufferies inf 1 MW</t>
  </si>
  <si>
    <t>Connexes F -&gt; Valorisation sur site</t>
  </si>
  <si>
    <t>Connexes F -&gt; Autres chaufferies inf 1 MW</t>
  </si>
  <si>
    <t>Connexes hors écorces F -&gt; Autres chaufferies inf 1 MW</t>
  </si>
  <si>
    <t>Connexes F -&gt; Consommation</t>
  </si>
  <si>
    <t>Connexes hors écorces F -&gt; Consommation</t>
  </si>
  <si>
    <t>Connexes F -&gt; Consommation 2nde et 3eme transformation</t>
  </si>
  <si>
    <t>Connexes hors écorces F -&gt; Consommation 2nde et 3eme transformation</t>
  </si>
  <si>
    <t>Connexes F -&gt; International</t>
  </si>
  <si>
    <t>Connexes F -&gt; Autres régions françaises</t>
  </si>
  <si>
    <t>Connexes hors écorces F -&gt; International</t>
  </si>
  <si>
    <t>Connexes hors écorces F -&gt; Autres régions françaises</t>
  </si>
  <si>
    <t>Connexes F -&gt; Exportations nettes</t>
  </si>
  <si>
    <t>Connexes hors écorces F -&gt; Exportations nettes</t>
  </si>
  <si>
    <t>Connexes R -&gt; Production de granulés</t>
  </si>
  <si>
    <t>Connexes hors écorces R -&gt; Production de granulés</t>
  </si>
  <si>
    <t>Connexes R -&gt; Usines de panneaux</t>
  </si>
  <si>
    <t>Connexes hors écorces R -&gt; Usines de panneaux</t>
  </si>
  <si>
    <t>Connexes R -&gt; Fabrication de pâte à papier</t>
  </si>
  <si>
    <t>Connexes hors écorces R -&gt; Fabrication de pâte à papier</t>
  </si>
  <si>
    <t>Connexes R -&gt; Fabrication de pâte à papier mécanique</t>
  </si>
  <si>
    <t>Connexes R -&gt; Fabrication de pâte à papier chimique</t>
  </si>
  <si>
    <t>Connexes hors écorces R -&gt; Fabrication de pâte à papier mécanique</t>
  </si>
  <si>
    <t>Connexes hors écorces R -&gt; Fabrication de pâte à papier chimique</t>
  </si>
  <si>
    <t>Connexes R -&gt; Valorisation énergétique</t>
  </si>
  <si>
    <t>Connexes hors écorces R -&gt; Valorisation énergétique</t>
  </si>
  <si>
    <t>Connexes R -&gt; Chauffage industriel et collectif</t>
  </si>
  <si>
    <t>Connexes hors écorces R -&gt; Chauffage industriel et collectif</t>
  </si>
  <si>
    <t>Connexes R -&gt; Chaufferies sup 1 MW</t>
  </si>
  <si>
    <t>Connexes R -&gt; Chaufferies inf 1 MW</t>
  </si>
  <si>
    <t>Connexes hors écorces R -&gt; Chaufferies sup 1 MW</t>
  </si>
  <si>
    <t>Connexes hors écorces R -&gt; Chaufferies inf 1 MW</t>
  </si>
  <si>
    <t>Connexes R -&gt; Valorisation sur site</t>
  </si>
  <si>
    <t>Connexes R -&gt; Autres chaufferies inf 1 MW</t>
  </si>
  <si>
    <t>Connexes hors écorces R -&gt; Autres chaufferies inf 1 MW</t>
  </si>
  <si>
    <t>Connexes R -&gt; Consommation</t>
  </si>
  <si>
    <t>Connexes hors écorces R -&gt; Consommation</t>
  </si>
  <si>
    <t>Connexes R -&gt; Consommation 2nde et 3eme transformation</t>
  </si>
  <si>
    <t>Connexes hors écorces R -&gt; Consommation 2nde et 3eme transformation</t>
  </si>
  <si>
    <t>Connexes R -&gt; International</t>
  </si>
  <si>
    <t>Connexes R -&gt; Autres régions françaises</t>
  </si>
  <si>
    <t>Connexes hors écorces R -&gt; International</t>
  </si>
  <si>
    <t>Connexes hors écorces R -&gt; Autres régions françaises</t>
  </si>
  <si>
    <t>Connexes R -&gt; Exportations nettes</t>
  </si>
  <si>
    <t>Connexes hors écorces R -&gt; Exportations nettes</t>
  </si>
  <si>
    <t>products</t>
  </si>
  <si>
    <t>Production de granulés -&gt; Granulés</t>
  </si>
  <si>
    <t>Fabrication d'emballages bois -&gt; Palettes et emballages</t>
  </si>
  <si>
    <t>Fabrication de papiers cartons -&gt; Papiers cartons</t>
  </si>
  <si>
    <t>Papier à recycler -&gt; Fabrication de papiers cartons</t>
  </si>
  <si>
    <t>sectors</t>
  </si>
  <si>
    <t>other</t>
  </si>
  <si>
    <t>ineq</t>
  </si>
  <si>
    <t>produit</t>
  </si>
  <si>
    <t>secteur</t>
  </si>
  <si>
    <t>origine</t>
  </si>
  <si>
    <t>valeur in</t>
  </si>
  <si>
    <t>sigma in</t>
  </si>
  <si>
    <t>sigma in %</t>
  </si>
  <si>
    <t>min in</t>
  </si>
  <si>
    <t>max in</t>
  </si>
  <si>
    <t>valeur out</t>
  </si>
  <si>
    <t>nb_sigmas</t>
  </si>
  <si>
    <t>Ai</t>
  </si>
  <si>
    <t>free min</t>
  </si>
  <si>
    <t>free max</t>
  </si>
  <si>
    <t>classif</t>
  </si>
  <si>
    <t>MC mu in</t>
  </si>
  <si>
    <t>MC std in</t>
  </si>
  <si>
    <t>MC mu</t>
  </si>
  <si>
    <t>MC std</t>
  </si>
  <si>
    <t>MC min</t>
  </si>
  <si>
    <t>MC max</t>
  </si>
  <si>
    <t>MC p0</t>
  </si>
  <si>
    <t>MC p5</t>
  </si>
  <si>
    <t>MC p10</t>
  </si>
  <si>
    <t>MC p20</t>
  </si>
  <si>
    <t>MC p30</t>
  </si>
  <si>
    <t>MC p40</t>
  </si>
  <si>
    <t>MC p50</t>
  </si>
  <si>
    <t>MC p60</t>
  </si>
  <si>
    <t>MC p70</t>
  </si>
  <si>
    <t>MC p80</t>
  </si>
  <si>
    <t>MC p90</t>
  </si>
  <si>
    <t>MC p95</t>
  </si>
  <si>
    <t>MC p100</t>
  </si>
  <si>
    <t>MC hist0</t>
  </si>
  <si>
    <t>MC hist1</t>
  </si>
  <si>
    <t>MC hist2</t>
  </si>
  <si>
    <t>MC hist3</t>
  </si>
  <si>
    <t>MC hist4</t>
  </si>
  <si>
    <t>MC hist5</t>
  </si>
  <si>
    <t>MC hist6</t>
  </si>
  <si>
    <t>MC hist7</t>
  </si>
  <si>
    <t>MC hist8</t>
  </si>
  <si>
    <t>MC hist9</t>
  </si>
  <si>
    <t xml:space="preserve">0 - 272 - 860 - </t>
  </si>
  <si>
    <t>déterminé</t>
  </si>
  <si>
    <t xml:space="preserve">1 - 273 - 347 - 860 - </t>
  </si>
  <si>
    <t xml:space="preserve">0 - 2 - 861 - </t>
  </si>
  <si>
    <t xml:space="preserve">1 - 3 - 360 - 861 - </t>
  </si>
  <si>
    <t xml:space="preserve">2 - 862 - </t>
  </si>
  <si>
    <t>mesuré</t>
  </si>
  <si>
    <t xml:space="preserve">3 - 364 - 862 - </t>
  </si>
  <si>
    <t xml:space="preserve">2 - 863 - </t>
  </si>
  <si>
    <t xml:space="preserve">3 - 368 - 863 - </t>
  </si>
  <si>
    <t xml:space="preserve">0 - 864 - </t>
  </si>
  <si>
    <t xml:space="preserve">1 - 372 - 864 - </t>
  </si>
  <si>
    <t xml:space="preserve">4 - 6 - 865 - </t>
  </si>
  <si>
    <t xml:space="preserve">5 - 6 - </t>
  </si>
  <si>
    <t>déterminé pp</t>
  </si>
  <si>
    <t xml:space="preserve">7 - 8 - 12 - 395 - </t>
  </si>
  <si>
    <t xml:space="preserve">8 - 9 - 865 - </t>
  </si>
  <si>
    <t>redondant</t>
  </si>
  <si>
    <t xml:space="preserve">8 - 10 - 865 - </t>
  </si>
  <si>
    <t xml:space="preserve">11 - 12 - </t>
  </si>
  <si>
    <t xml:space="preserve">4 - 13 - 15 - 866 - </t>
  </si>
  <si>
    <t xml:space="preserve">5 - 14 - 15 - </t>
  </si>
  <si>
    <t xml:space="preserve">7 - 16 - 17 - 21 - 408 - </t>
  </si>
  <si>
    <t xml:space="preserve">9 - 17 - 18 - 866 - </t>
  </si>
  <si>
    <t>libre</t>
  </si>
  <si>
    <t xml:space="preserve">10 - 17 - 19 - 866 - </t>
  </si>
  <si>
    <t xml:space="preserve">11 - 20 - 21 - </t>
  </si>
  <si>
    <t xml:space="preserve">13 - 22 - 254 - 867 - 916 - 955 - </t>
  </si>
  <si>
    <t xml:space="preserve">14 - 22 - 255 - </t>
  </si>
  <si>
    <t xml:space="preserve">16 - 23 - 24 - 257 - 411 - </t>
  </si>
  <si>
    <t xml:space="preserve">18 - 23 - 259 - 867 - </t>
  </si>
  <si>
    <t xml:space="preserve">19 - 23 - 260 - 867 - </t>
  </si>
  <si>
    <t xml:space="preserve">20 - 24 - 261 - </t>
  </si>
  <si>
    <t xml:space="preserve">13 - 25 - 263 - 868 - 916 - 956 - </t>
  </si>
  <si>
    <t xml:space="preserve">14 - 25 - 264 - </t>
  </si>
  <si>
    <t xml:space="preserve">16 - 26 - 27 - 266 - 414 - </t>
  </si>
  <si>
    <t xml:space="preserve">18 - 26 - 268 - 868 - </t>
  </si>
  <si>
    <t xml:space="preserve">19 - 26 - 269 - 868 - </t>
  </si>
  <si>
    <t xml:space="preserve">20 - 27 - 270 - </t>
  </si>
  <si>
    <t xml:space="preserve">4 - 28 - 30 - 869 - </t>
  </si>
  <si>
    <t xml:space="preserve">5 - 29 - 30 - </t>
  </si>
  <si>
    <t xml:space="preserve">7 - 31 - 32 - 36 - 425 - </t>
  </si>
  <si>
    <t xml:space="preserve">9 - 32 - 33 - 869 - </t>
  </si>
  <si>
    <t xml:space="preserve">10 - 32 - 34 - 869 - </t>
  </si>
  <si>
    <t xml:space="preserve">11 - 35 - 36 - </t>
  </si>
  <si>
    <t xml:space="preserve">28 - 37 - 254 - 870 - 916 - 955 - </t>
  </si>
  <si>
    <t xml:space="preserve">29 - 37 - 255 - </t>
  </si>
  <si>
    <t xml:space="preserve">31 - 38 - 39 - 257 - 428 - </t>
  </si>
  <si>
    <t xml:space="preserve">33 - 38 - 259 - 870 - </t>
  </si>
  <si>
    <t xml:space="preserve">34 - 38 - 260 - 870 - </t>
  </si>
  <si>
    <t xml:space="preserve">35 - 39 - 261 - </t>
  </si>
  <si>
    <t xml:space="preserve">28 - 40 - 263 - 871 - 916 - 956 - </t>
  </si>
  <si>
    <t xml:space="preserve">29 - 40 - 264 - </t>
  </si>
  <si>
    <t xml:space="preserve">31 - 41 - 42 - 266 - 431 - </t>
  </si>
  <si>
    <t xml:space="preserve">33 - 41 - 268 - 871 - </t>
  </si>
  <si>
    <t xml:space="preserve">34 - 41 - 269 - 871 - </t>
  </si>
  <si>
    <t xml:space="preserve">35 - 42 - 270 - </t>
  </si>
  <si>
    <t xml:space="preserve">4 - 43 - 274 - 872 - 916 - </t>
  </si>
  <si>
    <t xml:space="preserve">5 - 43 - 275 - </t>
  </si>
  <si>
    <t xml:space="preserve">7 - 44 - 45 - 277 - 435 - </t>
  </si>
  <si>
    <t xml:space="preserve">9 - 44 - 279 - 872 - </t>
  </si>
  <si>
    <t xml:space="preserve">10 - 44 - 280 - 872 - </t>
  </si>
  <si>
    <t xml:space="preserve">11 - 45 - 281 - </t>
  </si>
  <si>
    <t xml:space="preserve">46 - 62 - 873 - </t>
  </si>
  <si>
    <t xml:space="preserve">47 - 48 - </t>
  </si>
  <si>
    <t xml:space="preserve">48 - 49 - 873 - </t>
  </si>
  <si>
    <t xml:space="preserve">48 - 50 - 873 - </t>
  </si>
  <si>
    <t xml:space="preserve">51 - 873 - </t>
  </si>
  <si>
    <t xml:space="preserve">52 - 873 - </t>
  </si>
  <si>
    <t xml:space="preserve">53 - 873 - </t>
  </si>
  <si>
    <t xml:space="preserve">54 - 55 - </t>
  </si>
  <si>
    <t xml:space="preserve">55 - 56 - 873 - </t>
  </si>
  <si>
    <t xml:space="preserve">55 - 57 - 873 - </t>
  </si>
  <si>
    <t xml:space="preserve">58 - 59 - </t>
  </si>
  <si>
    <t>libre pp</t>
  </si>
  <si>
    <t xml:space="preserve">59 - 60 - 873 - </t>
  </si>
  <si>
    <t xml:space="preserve">61 - 62 - </t>
  </si>
  <si>
    <t xml:space="preserve">63 - 64 - 68 - 460 - </t>
  </si>
  <si>
    <t xml:space="preserve">64 - 65 - 873 - </t>
  </si>
  <si>
    <t xml:space="preserve">64 - 66 - 873 - </t>
  </si>
  <si>
    <t xml:space="preserve">67 - 68 - </t>
  </si>
  <si>
    <t xml:space="preserve">47 - 69 - 70 - </t>
  </si>
  <si>
    <t xml:space="preserve">49 - 70 - 71 - 874 - </t>
  </si>
  <si>
    <t xml:space="preserve">50 - 70 - 72 - 874 - </t>
  </si>
  <si>
    <t xml:space="preserve">51 - 73 - 874 - </t>
  </si>
  <si>
    <t>Sigma0</t>
  </si>
  <si>
    <t xml:space="preserve">52 - 74 - 874 - </t>
  </si>
  <si>
    <t xml:space="preserve">53 - 75 - 874 - </t>
  </si>
  <si>
    <t xml:space="preserve">54 - 76 - 77 - </t>
  </si>
  <si>
    <t xml:space="preserve">56 - 77 - 78 - 874 - </t>
  </si>
  <si>
    <t xml:space="preserve">57 - 77 - 79 - 874 - </t>
  </si>
  <si>
    <t xml:space="preserve">63 - 80 - 81 - 85 - 484 - </t>
  </si>
  <si>
    <t xml:space="preserve">65 - 81 - 82 - 874 - </t>
  </si>
  <si>
    <t xml:space="preserve">66 - 81 - 83 - 874 - </t>
  </si>
  <si>
    <t xml:space="preserve">67 - 84 - 85 - </t>
  </si>
  <si>
    <t xml:space="preserve">69 - 86 - 87 - </t>
  </si>
  <si>
    <t xml:space="preserve">71 - 87 - 88 - 875 - </t>
  </si>
  <si>
    <t xml:space="preserve">72 - 87 - 89 - 875 - </t>
  </si>
  <si>
    <t xml:space="preserve">73 - 90 - 875 - 954 - </t>
  </si>
  <si>
    <t xml:space="preserve">74 - 91 - 875 - 954 - 963 - 964 - </t>
  </si>
  <si>
    <t xml:space="preserve">75 - 92 - 875 - 954 - </t>
  </si>
  <si>
    <t xml:space="preserve">76 - 93 - 94 - </t>
  </si>
  <si>
    <t xml:space="preserve">78 - 94 - 95 - 875 - 954 - </t>
  </si>
  <si>
    <t xml:space="preserve">79 - 94 - 96 - 875 - 954 - </t>
  </si>
  <si>
    <t xml:space="preserve">86 - 97 - 283 - 917 - </t>
  </si>
  <si>
    <t xml:space="preserve">88 - 97 - 285 - 876 - 918 - 943 - 944 - </t>
  </si>
  <si>
    <t xml:space="preserve">90 - 286 - 876 - 921 - 930 - </t>
  </si>
  <si>
    <t xml:space="preserve">91 - 287 - 876 - 922 - </t>
  </si>
  <si>
    <t xml:space="preserve">92 - 288 - 876 - 923 - 932 - </t>
  </si>
  <si>
    <t xml:space="preserve">93 - 98 - 289 - 925 - </t>
  </si>
  <si>
    <t xml:space="preserve">95 - 98 - 291 - 876 - 926 - 934 - </t>
  </si>
  <si>
    <t xml:space="preserve">96 - 98 - 292 - 876 - 927 - 936 - </t>
  </si>
  <si>
    <t xml:space="preserve">86 - 99 - 309 - 917 - </t>
  </si>
  <si>
    <t xml:space="preserve">89 - 99 - 311 - 877 - 919 - 957 - 958 - </t>
  </si>
  <si>
    <t xml:space="preserve">90 - 312 - 877 - 921 - 931 - </t>
  </si>
  <si>
    <t xml:space="preserve">91 - 313 - 877 - 922 - </t>
  </si>
  <si>
    <t xml:space="preserve">92 - 314 - 877 - 923 - 933 - </t>
  </si>
  <si>
    <t xml:space="preserve">93 - 100 - 315 - 925 - </t>
  </si>
  <si>
    <t xml:space="preserve">95 - 100 - 317 - 877 - 926 - 935 - </t>
  </si>
  <si>
    <t xml:space="preserve">96 - 100 - 318 - 877 - 927 - 937 - </t>
  </si>
  <si>
    <t xml:space="preserve">69 - 101 - 102 - </t>
  </si>
  <si>
    <t xml:space="preserve">71 - 102 - 103 - 878 - </t>
  </si>
  <si>
    <t xml:space="preserve">72 - 102 - 104 - 878 - </t>
  </si>
  <si>
    <t xml:space="preserve">74 - 105 - 878 - </t>
  </si>
  <si>
    <t xml:space="preserve">80 - 106 - 107 - 111 - 526 - </t>
  </si>
  <si>
    <t xml:space="preserve">82 - 107 - 108 - 878 - </t>
  </si>
  <si>
    <t xml:space="preserve">83 - 107 - 109 - 878 - </t>
  </si>
  <si>
    <t xml:space="preserve">84 - 110 - 111 - </t>
  </si>
  <si>
    <t xml:space="preserve">101 - 112 - 113 - </t>
  </si>
  <si>
    <t xml:space="preserve">103 - 113 - 114 - 879 - </t>
  </si>
  <si>
    <t xml:space="preserve">104 - 113 - 115 - 879 - </t>
  </si>
  <si>
    <t xml:space="preserve">105 - 116 - 879 - 965 - 966 - </t>
  </si>
  <si>
    <t xml:space="preserve">106 - 117 - 118 - 122 - 541 - </t>
  </si>
  <si>
    <t xml:space="preserve">108 - 118 - 119 - 879 - </t>
  </si>
  <si>
    <t xml:space="preserve">109 - 118 - 120 - 879 - </t>
  </si>
  <si>
    <t xml:space="preserve">110 - 121 - 122 - </t>
  </si>
  <si>
    <t xml:space="preserve">112 - 123 - 299 - 917 - </t>
  </si>
  <si>
    <t xml:space="preserve">114 - 123 - 301 - 880 - 918 - 945 - 946 - </t>
  </si>
  <si>
    <t xml:space="preserve">116 - 302 - 880 - 922 - </t>
  </si>
  <si>
    <t xml:space="preserve">117 - 124 - 125 - 303 - 545 - </t>
  </si>
  <si>
    <t xml:space="preserve">119 - 124 - 305 - 880 - </t>
  </si>
  <si>
    <t xml:space="preserve">120 - 124 - 306 - 880 - </t>
  </si>
  <si>
    <t xml:space="preserve">121 - 125 - 307 - </t>
  </si>
  <si>
    <t xml:space="preserve">112 - 126 - 325 - 917 - </t>
  </si>
  <si>
    <t xml:space="preserve">115 - 126 - 327 - 881 - 919 - 959 - 960 - </t>
  </si>
  <si>
    <t xml:space="preserve">116 - 328 - 881 - 922 - </t>
  </si>
  <si>
    <t xml:space="preserve">117 - 127 - 128 - 329 - 549 - </t>
  </si>
  <si>
    <t xml:space="preserve">119 - 127 - 331 - 881 - </t>
  </si>
  <si>
    <t xml:space="preserve">120 - 127 - 332 - 881 - </t>
  </si>
  <si>
    <t xml:space="preserve">121 - 128 - 333 - </t>
  </si>
  <si>
    <t xml:space="preserve">101 - 129 - 130 - 238 - </t>
  </si>
  <si>
    <t xml:space="preserve">103 - 130 - 131 - 240 - 882 - </t>
  </si>
  <si>
    <t xml:space="preserve">104 - 130 - 132 - 241 - 882 - </t>
  </si>
  <si>
    <t xml:space="preserve">105 - 133 - 242 - 882 - 967 - 968 - </t>
  </si>
  <si>
    <t xml:space="preserve">106 - 134 - 135 - 139 - 248 - 571 - </t>
  </si>
  <si>
    <t xml:space="preserve">108 - 135 - 136 - 250 - 882 - </t>
  </si>
  <si>
    <t xml:space="preserve">109 - 135 - 137 - 251 - 882 - </t>
  </si>
  <si>
    <t xml:space="preserve">110 - 138 - 139 - 252 - </t>
  </si>
  <si>
    <t xml:space="preserve">129 - 140 - 299 - 917 - </t>
  </si>
  <si>
    <t xml:space="preserve">131 - 140 - 301 - 883 - 918 - 947 - 948 - </t>
  </si>
  <si>
    <t xml:space="preserve">133 - 302 - 883 - 922 - </t>
  </si>
  <si>
    <t xml:space="preserve">134 - 141 - 142 - 303 - 578 - </t>
  </si>
  <si>
    <t xml:space="preserve">136 - 141 - 305 - 883 - </t>
  </si>
  <si>
    <t xml:space="preserve">137 - 141 - 306 - 883 - </t>
  </si>
  <si>
    <t xml:space="preserve">138 - 142 - 307 - </t>
  </si>
  <si>
    <t xml:space="preserve">129 - 143 - 325 - 917 - </t>
  </si>
  <si>
    <t xml:space="preserve">132 - 143 - 327 - 884 - 919 - 961 - 962 - </t>
  </si>
  <si>
    <t xml:space="preserve">133 - 328 - 884 - 922 - </t>
  </si>
  <si>
    <t xml:space="preserve">134 - 144 - 145 - 329 - 585 - </t>
  </si>
  <si>
    <t xml:space="preserve">136 - 144 - 331 - 884 - </t>
  </si>
  <si>
    <t xml:space="preserve">137 - 144 - 332 - 884 - </t>
  </si>
  <si>
    <t xml:space="preserve">138 - 145 - 333 - </t>
  </si>
  <si>
    <t xml:space="preserve">46 - 146 - 237 - 885 - 916 - </t>
  </si>
  <si>
    <t xml:space="preserve">61 - 146 - 246 - </t>
  </si>
  <si>
    <t xml:space="preserve">63 - 147 - 148 - 248 - 590 - </t>
  </si>
  <si>
    <t xml:space="preserve">66 - 147 - 251 - 885 - </t>
  </si>
  <si>
    <t xml:space="preserve">67 - 148 - 252 - </t>
  </si>
  <si>
    <t xml:space="preserve">58 - 149 - 243 - </t>
  </si>
  <si>
    <t xml:space="preserve">60 - 149 - 245 - 886 - </t>
  </si>
  <si>
    <t xml:space="preserve">150 - 151 - </t>
  </si>
  <si>
    <t xml:space="preserve">151 - 152 - 887 - </t>
  </si>
  <si>
    <t xml:space="preserve">151 - 153 - 887 - </t>
  </si>
  <si>
    <t xml:space="preserve">154 - 887 - </t>
  </si>
  <si>
    <t xml:space="preserve">155 - 156 - 160 - 605 - </t>
  </si>
  <si>
    <t xml:space="preserve">156 - 157 - 887 - </t>
  </si>
  <si>
    <t xml:space="preserve">156 - 158 - 887 - </t>
  </si>
  <si>
    <t xml:space="preserve">159 - 160 - </t>
  </si>
  <si>
    <t xml:space="preserve">150 - 161 - 162 - </t>
  </si>
  <si>
    <t xml:space="preserve">152 - 162 - 163 - 888 - </t>
  </si>
  <si>
    <t xml:space="preserve">153 - 162 - 164 - 888 - </t>
  </si>
  <si>
    <t xml:space="preserve">155 - 165 - 166 - 170 - 616 - </t>
  </si>
  <si>
    <t xml:space="preserve">157 - 166 - 167 - 888 - </t>
  </si>
  <si>
    <t xml:space="preserve">158 - 166 - 168 - 888 - </t>
  </si>
  <si>
    <t xml:space="preserve">159 - 169 - 170 - </t>
  </si>
  <si>
    <t xml:space="preserve">161 - 171 - 917 - </t>
  </si>
  <si>
    <t xml:space="preserve">163 - 171 - 889 - 918 - 943 - 944 - 945 - 946 - 947 - 948 - </t>
  </si>
  <si>
    <t xml:space="preserve">165 - 172 - 173 - 619 - </t>
  </si>
  <si>
    <t xml:space="preserve">167 - 172 - 889 - </t>
  </si>
  <si>
    <t xml:space="preserve">168 - 172 - 889 - </t>
  </si>
  <si>
    <t xml:space="preserve">169 - 173 - </t>
  </si>
  <si>
    <t xml:space="preserve">161 - 174 - 917 - </t>
  </si>
  <si>
    <t xml:space="preserve">164 - 174 - 890 - 919 - 957 - 958 - 959 - 960 - 961 - 962 - </t>
  </si>
  <si>
    <t xml:space="preserve">165 - 175 - 176 - 622 - </t>
  </si>
  <si>
    <t xml:space="preserve">167 - 175 - 890 - </t>
  </si>
  <si>
    <t xml:space="preserve">168 - 175 - 890 - </t>
  </si>
  <si>
    <t xml:space="preserve">169 - 176 - </t>
  </si>
  <si>
    <t xml:space="preserve">150 - 177 - 917 - </t>
  </si>
  <si>
    <t xml:space="preserve">152 - 177 - 891 - 918 - 943 - 944 - 945 - 946 - 947 - 948 - </t>
  </si>
  <si>
    <t xml:space="preserve">155 - 178 - 179 - 625 - </t>
  </si>
  <si>
    <t xml:space="preserve">157 - 178 - 891 - </t>
  </si>
  <si>
    <t xml:space="preserve">158 - 178 - 891 - </t>
  </si>
  <si>
    <t xml:space="preserve">159 - 179 - </t>
  </si>
  <si>
    <t xml:space="preserve">150 - 180 - 917 - </t>
  </si>
  <si>
    <t xml:space="preserve">152 - 180 - 892 - 918 - 943 - 944 - 945 - 946 - 947 - 948 - </t>
  </si>
  <si>
    <t xml:space="preserve">154 - 893 - 924 - </t>
  </si>
  <si>
    <t xml:space="preserve">155 - 181 - 182 - 629 - </t>
  </si>
  <si>
    <t xml:space="preserve">157 - 181 - 893 - </t>
  </si>
  <si>
    <t xml:space="preserve">158 - 181 - 893 - </t>
  </si>
  <si>
    <t xml:space="preserve">159 - 182 - </t>
  </si>
  <si>
    <t xml:space="preserve">894 - 920 - </t>
  </si>
  <si>
    <t xml:space="preserve">183 - 184 - 635 - </t>
  </si>
  <si>
    <t xml:space="preserve">183 - 894 - </t>
  </si>
  <si>
    <t xml:space="preserve">184 - </t>
  </si>
  <si>
    <t xml:space="preserve">895 - 929 - </t>
  </si>
  <si>
    <t xml:space="preserve">185 - 186 - 638 - </t>
  </si>
  <si>
    <t xml:space="preserve">185 - 895 - </t>
  </si>
  <si>
    <t xml:space="preserve">186 - </t>
  </si>
  <si>
    <t xml:space="preserve">187 - 896 - </t>
  </si>
  <si>
    <t xml:space="preserve">188 - 896 - </t>
  </si>
  <si>
    <t xml:space="preserve">189 - 896 - </t>
  </si>
  <si>
    <t xml:space="preserve">190 - 191 - 195 - 648 - </t>
  </si>
  <si>
    <t xml:space="preserve">191 - 192 - 896 - </t>
  </si>
  <si>
    <t xml:space="preserve">191 - 193 - 896 - </t>
  </si>
  <si>
    <t xml:space="preserve">194 - 195 - </t>
  </si>
  <si>
    <t xml:space="preserve">188 - 897 - 922 - 963 - 964 - 965 - 966 - 967 - 968 - </t>
  </si>
  <si>
    <t xml:space="preserve">190 - 196 - 197 - 650 - </t>
  </si>
  <si>
    <t xml:space="preserve">192 - 196 - 897 - </t>
  </si>
  <si>
    <t xml:space="preserve">193 - 196 - 897 - </t>
  </si>
  <si>
    <t xml:space="preserve">194 - 197 - </t>
  </si>
  <si>
    <t xml:space="preserve">189 - 898 - 923 - </t>
  </si>
  <si>
    <t xml:space="preserve">190 - 198 - 199 - 653 - </t>
  </si>
  <si>
    <t xml:space="preserve">192 - 198 - 898 - </t>
  </si>
  <si>
    <t xml:space="preserve">193 - 198 - 898 - </t>
  </si>
  <si>
    <t xml:space="preserve">194 - 199 - </t>
  </si>
  <si>
    <t xml:space="preserve">187 - 200 - 899 - </t>
  </si>
  <si>
    <t xml:space="preserve">190 - 201 - 202 - 206 - 662 - </t>
  </si>
  <si>
    <t xml:space="preserve">192 - 202 - 203 - 899 - </t>
  </si>
  <si>
    <t xml:space="preserve">193 - 202 - 204 - 899 - </t>
  </si>
  <si>
    <t xml:space="preserve">194 - 205 - 206 - </t>
  </si>
  <si>
    <t xml:space="preserve">200 - 900 - 921 - </t>
  </si>
  <si>
    <t xml:space="preserve">201 - 207 - 208 - 665 - </t>
  </si>
  <si>
    <t xml:space="preserve">203 - 207 - 900 - </t>
  </si>
  <si>
    <t xml:space="preserve">204 - 207 - 900 - </t>
  </si>
  <si>
    <t xml:space="preserve">205 - 208 - </t>
  </si>
  <si>
    <t xml:space="preserve">200 - 901 - 921 - </t>
  </si>
  <si>
    <t xml:space="preserve">201 - 209 - 210 - 668 - </t>
  </si>
  <si>
    <t xml:space="preserve">203 - 209 - 901 - </t>
  </si>
  <si>
    <t xml:space="preserve">204 - 209 - 901 - </t>
  </si>
  <si>
    <t xml:space="preserve">205 - 210 - </t>
  </si>
  <si>
    <t xml:space="preserve">200 - 902 - 921 - </t>
  </si>
  <si>
    <t xml:space="preserve">201 - 211 - 212 - 671 - </t>
  </si>
  <si>
    <t xml:space="preserve">203 - 211 - 902 - </t>
  </si>
  <si>
    <t xml:space="preserve">204 - 211 - 902 - </t>
  </si>
  <si>
    <t xml:space="preserve">205 - 212 - </t>
  </si>
  <si>
    <t xml:space="preserve">200 - 903 - 921 - </t>
  </si>
  <si>
    <t xml:space="preserve">201 - 213 - 214 - 674 - </t>
  </si>
  <si>
    <t xml:space="preserve">203 - 213 - 903 - </t>
  </si>
  <si>
    <t xml:space="preserve">204 - 213 - 903 - </t>
  </si>
  <si>
    <t xml:space="preserve">205 - 214 - </t>
  </si>
  <si>
    <t xml:space="preserve">215 - 216 - </t>
  </si>
  <si>
    <t xml:space="preserve">216 - 217 - 904 - </t>
  </si>
  <si>
    <t xml:space="preserve">216 - 218 - 904 - </t>
  </si>
  <si>
    <t xml:space="preserve">219 - 220 - 224 - 681 - </t>
  </si>
  <si>
    <t xml:space="preserve">220 - 221 - 904 - </t>
  </si>
  <si>
    <t xml:space="preserve">220 - 222 - 904 - </t>
  </si>
  <si>
    <t xml:space="preserve">223 - 224 - </t>
  </si>
  <si>
    <t xml:space="preserve">215 - 225 - 925 - </t>
  </si>
  <si>
    <t xml:space="preserve">217 - 225 - 905 - 926 - 949 - 950 - </t>
  </si>
  <si>
    <t xml:space="preserve">219 - 226 - 227 - 683 - </t>
  </si>
  <si>
    <t xml:space="preserve">221 - 226 - 905 - </t>
  </si>
  <si>
    <t xml:space="preserve">222 - 226 - 905 - </t>
  </si>
  <si>
    <t xml:space="preserve">223 - 227 - </t>
  </si>
  <si>
    <t xml:space="preserve">215 - 228 - 925 - </t>
  </si>
  <si>
    <t xml:space="preserve">218 - 228 - 906 - 927 - 951 - 952 - </t>
  </si>
  <si>
    <t xml:space="preserve">219 - 229 - 230 - 685 - </t>
  </si>
  <si>
    <t xml:space="preserve">221 - 229 - 906 - </t>
  </si>
  <si>
    <t xml:space="preserve">222 - 229 - 906 - </t>
  </si>
  <si>
    <t xml:space="preserve">223 - 230 - </t>
  </si>
  <si>
    <t xml:space="preserve">231 - 925 - </t>
  </si>
  <si>
    <t xml:space="preserve">231 - 926 - 949 - 950 - </t>
  </si>
  <si>
    <t xml:space="preserve">231 - 927 - 951 - 952 - </t>
  </si>
  <si>
    <t xml:space="preserve">907 - 928 - </t>
  </si>
  <si>
    <t xml:space="preserve">232 - 233 - 688 - </t>
  </si>
  <si>
    <t xml:space="preserve">232 - 907 - </t>
  </si>
  <si>
    <t xml:space="preserve">233 - </t>
  </si>
  <si>
    <t xml:space="preserve">234 - </t>
  </si>
  <si>
    <t xml:space="preserve">234 - 908 - 938 - </t>
  </si>
  <si>
    <t xml:space="preserve">235 - 236 - 690 - </t>
  </si>
  <si>
    <t xml:space="preserve">235 - 908 - </t>
  </si>
  <si>
    <t xml:space="preserve">236 - </t>
  </si>
  <si>
    <t xml:space="preserve">237 - 247 - 909 - </t>
  </si>
  <si>
    <t xml:space="preserve">238 - 239 - </t>
  </si>
  <si>
    <t xml:space="preserve">239 - 240 - 909 - </t>
  </si>
  <si>
    <t xml:space="preserve">239 - 241 - 909 - </t>
  </si>
  <si>
    <t xml:space="preserve">242 - 909 - </t>
  </si>
  <si>
    <t xml:space="preserve">243 - 244 - </t>
  </si>
  <si>
    <t xml:space="preserve">244 - 245 - 909 - </t>
  </si>
  <si>
    <t xml:space="preserve">246 - 247 - </t>
  </si>
  <si>
    <t xml:space="preserve">248 - 249 - 253 - 713 - </t>
  </si>
  <si>
    <t xml:space="preserve">249 - 250 - 909 - </t>
  </si>
  <si>
    <t xml:space="preserve">249 - 251 - 909 - </t>
  </si>
  <si>
    <t xml:space="preserve">252 - 253 - </t>
  </si>
  <si>
    <t xml:space="preserve">254 - 256 - 910 - </t>
  </si>
  <si>
    <t xml:space="preserve">255 - 256 - </t>
  </si>
  <si>
    <t xml:space="preserve">257 - 258 - 262 - 730 - </t>
  </si>
  <si>
    <t xml:space="preserve">258 - 259 - 910 - </t>
  </si>
  <si>
    <t xml:space="preserve">258 - 260 - 910 - </t>
  </si>
  <si>
    <t xml:space="preserve">261 - 262 - </t>
  </si>
  <si>
    <t xml:space="preserve">263 - 265 - 911 - </t>
  </si>
  <si>
    <t xml:space="preserve">264 - 265 - </t>
  </si>
  <si>
    <t xml:space="preserve">266 - 267 - 271 - 747 - </t>
  </si>
  <si>
    <t xml:space="preserve">267 - 268 - 911 - </t>
  </si>
  <si>
    <t xml:space="preserve">267 - 269 - 911 - </t>
  </si>
  <si>
    <t xml:space="preserve">270 - 271 - </t>
  </si>
  <si>
    <t xml:space="preserve">272 - </t>
  </si>
  <si>
    <t xml:space="preserve">273 - </t>
  </si>
  <si>
    <t xml:space="preserve">274 - 276 - </t>
  </si>
  <si>
    <t xml:space="preserve">275 - 276 - </t>
  </si>
  <si>
    <t xml:space="preserve">277 - 278 - 282 - 765 - </t>
  </si>
  <si>
    <t xml:space="preserve">278 - 279 - </t>
  </si>
  <si>
    <t xml:space="preserve">278 - 280 - </t>
  </si>
  <si>
    <t xml:space="preserve">281 - 282 - </t>
  </si>
  <si>
    <t xml:space="preserve">283 - 284 - </t>
  </si>
  <si>
    <t xml:space="preserve">284 - 285 - 912 - </t>
  </si>
  <si>
    <t xml:space="preserve">286 - 912 - </t>
  </si>
  <si>
    <t xml:space="preserve">287 - 912 - </t>
  </si>
  <si>
    <t xml:space="preserve">288 - 912 - </t>
  </si>
  <si>
    <t xml:space="preserve">289 - 290 - </t>
  </si>
  <si>
    <t xml:space="preserve">290 - 291 - 912 - </t>
  </si>
  <si>
    <t xml:space="preserve">290 - 292 - 912 - </t>
  </si>
  <si>
    <t xml:space="preserve">293 - 294 - 298 - 789 - </t>
  </si>
  <si>
    <t xml:space="preserve">294 - 295 - 912 - </t>
  </si>
  <si>
    <t xml:space="preserve">294 - 296 - 912 - </t>
  </si>
  <si>
    <t xml:space="preserve">297 - 298 - </t>
  </si>
  <si>
    <t xml:space="preserve">283 - 299 - 300 - </t>
  </si>
  <si>
    <t xml:space="preserve">285 - 300 - 301 - 913 - </t>
  </si>
  <si>
    <t xml:space="preserve">287 - 302 - 913 - </t>
  </si>
  <si>
    <t xml:space="preserve">293 - 303 - 304 - 308 - 812 - </t>
  </si>
  <si>
    <t xml:space="preserve">295 - 304 - 305 - 913 - </t>
  </si>
  <si>
    <t xml:space="preserve">296 - 304 - 306 - 913 - </t>
  </si>
  <si>
    <t xml:space="preserve">297 - 307 - 308 - </t>
  </si>
  <si>
    <t xml:space="preserve">309 - 310 - </t>
  </si>
  <si>
    <t xml:space="preserve">310 - 311 - 914 - </t>
  </si>
  <si>
    <t xml:space="preserve">312 - 914 - </t>
  </si>
  <si>
    <t xml:space="preserve">313 - 914 - </t>
  </si>
  <si>
    <t xml:space="preserve">314 - 914 - </t>
  </si>
  <si>
    <t xml:space="preserve">315 - 316 - </t>
  </si>
  <si>
    <t xml:space="preserve">316 - 317 - 914 - </t>
  </si>
  <si>
    <t xml:space="preserve">316 - 318 - 914 - </t>
  </si>
  <si>
    <t xml:space="preserve">319 - 320 - 324 - 836 - </t>
  </si>
  <si>
    <t xml:space="preserve">320 - 321 - 914 - </t>
  </si>
  <si>
    <t xml:space="preserve">320 - 322 - 914 - </t>
  </si>
  <si>
    <t xml:space="preserve">323 - 324 - </t>
  </si>
  <si>
    <t xml:space="preserve">309 - 325 - 326 - </t>
  </si>
  <si>
    <t xml:space="preserve">311 - 326 - 327 - 915 - </t>
  </si>
  <si>
    <t xml:space="preserve">313 - 328 - 915 - </t>
  </si>
  <si>
    <t xml:space="preserve">319 - 329 - 330 - 334 - 859 - </t>
  </si>
  <si>
    <t xml:space="preserve">321 - 330 - 331 - 915 - </t>
  </si>
  <si>
    <t xml:space="preserve">322 - 330 - 332 - 915 - </t>
  </si>
  <si>
    <t xml:space="preserve">323 - 333 - 334 - </t>
  </si>
  <si>
    <t xml:space="preserve">335 - 347 - 748 - 860 - </t>
  </si>
  <si>
    <t xml:space="preserve">336 - 749 - 860 - </t>
  </si>
  <si>
    <t xml:space="preserve">337 - 750 - 860 - </t>
  </si>
  <si>
    <t xml:space="preserve">338 - 345 - 751 - 860 - </t>
  </si>
  <si>
    <t xml:space="preserve">339 - 340 - 752 - </t>
  </si>
  <si>
    <t xml:space="preserve">340 - 341 - 342 - 754 - </t>
  </si>
  <si>
    <t xml:space="preserve">342 - 343 - 345 - 756 - 860 - </t>
  </si>
  <si>
    <t xml:space="preserve">344 - 345 - 758 - </t>
  </si>
  <si>
    <t xml:space="preserve">346 - 347 - </t>
  </si>
  <si>
    <t xml:space="preserve">335 - 348 - 360 - 861 - </t>
  </si>
  <si>
    <t xml:space="preserve">336 - 349 - 861 - </t>
  </si>
  <si>
    <t xml:space="preserve">337 - 350 - 861 - </t>
  </si>
  <si>
    <t xml:space="preserve">338 - 351 - 358 - 861 - 955 - </t>
  </si>
  <si>
    <t xml:space="preserve">339 - 352 - 353 - </t>
  </si>
  <si>
    <t xml:space="preserve">341 - 353 - 354 - 355 - </t>
  </si>
  <si>
    <t xml:space="preserve">343 - 355 - 356 - 358 - 861 - </t>
  </si>
  <si>
    <t xml:space="preserve">344 - 357 - 358 - </t>
  </si>
  <si>
    <t xml:space="preserve">346 - 359 - 360 - </t>
  </si>
  <si>
    <t xml:space="preserve">348 - 364 - 862 - </t>
  </si>
  <si>
    <t xml:space="preserve">349 - 862 - </t>
  </si>
  <si>
    <t xml:space="preserve">350 - 862 - 940 - </t>
  </si>
  <si>
    <t xml:space="preserve">351 - 363 - 862 - 916 - 940 - </t>
  </si>
  <si>
    <t xml:space="preserve">352 - 361 - </t>
  </si>
  <si>
    <t xml:space="preserve">354 - 361 - 362 - </t>
  </si>
  <si>
    <t xml:space="preserve">356 - 362 - 363 - 862 - </t>
  </si>
  <si>
    <t xml:space="preserve">357 - 363 - </t>
  </si>
  <si>
    <t xml:space="preserve">359 - 364 - </t>
  </si>
  <si>
    <t xml:space="preserve">348 - 368 - 863 - </t>
  </si>
  <si>
    <t xml:space="preserve">349 - 863 - </t>
  </si>
  <si>
    <t xml:space="preserve">350 - 863 - 941 - </t>
  </si>
  <si>
    <t xml:space="preserve">351 - 367 - 863 - 916 - 941 - </t>
  </si>
  <si>
    <t xml:space="preserve">352 - 365 - </t>
  </si>
  <si>
    <t xml:space="preserve">354 - 365 - 366 - </t>
  </si>
  <si>
    <t xml:space="preserve">356 - 366 - 367 - 863 - </t>
  </si>
  <si>
    <t xml:space="preserve">357 - 367 - </t>
  </si>
  <si>
    <t xml:space="preserve">359 - 368 - </t>
  </si>
  <si>
    <t xml:space="preserve">335 - 372 - 864 - </t>
  </si>
  <si>
    <t xml:space="preserve">336 - 864 - </t>
  </si>
  <si>
    <t xml:space="preserve">337 - 864 - 942 - </t>
  </si>
  <si>
    <t xml:space="preserve">338 - 371 - 864 - 916 - 942 - 956 - </t>
  </si>
  <si>
    <t xml:space="preserve">339 - 369 - </t>
  </si>
  <si>
    <t xml:space="preserve">341 - 369 - 370 - </t>
  </si>
  <si>
    <t xml:space="preserve">343 - 370 - 371 - 864 - </t>
  </si>
  <si>
    <t xml:space="preserve">344 - 371 - </t>
  </si>
  <si>
    <t xml:space="preserve">346 - 372 - </t>
  </si>
  <si>
    <t xml:space="preserve">373 - 374 - </t>
  </si>
  <si>
    <t xml:space="preserve">374 - 375 - 865 - </t>
  </si>
  <si>
    <t xml:space="preserve">374 - 376 - 865 - </t>
  </si>
  <si>
    <t xml:space="preserve">377 - 865 - </t>
  </si>
  <si>
    <t xml:space="preserve">378 - 865 - </t>
  </si>
  <si>
    <t xml:space="preserve">379 - 865 - </t>
  </si>
  <si>
    <t xml:space="preserve">380 - 381 - </t>
  </si>
  <si>
    <t xml:space="preserve">381 - 382 - 865 - </t>
  </si>
  <si>
    <t xml:space="preserve">381 - 383 - 865 - </t>
  </si>
  <si>
    <t xml:space="preserve">384 - 865 - </t>
  </si>
  <si>
    <t xml:space="preserve">385 - 386 - </t>
  </si>
  <si>
    <t xml:space="preserve">386 - 387 - 388 - </t>
  </si>
  <si>
    <t xml:space="preserve">388 - 389 - 865 - </t>
  </si>
  <si>
    <t xml:space="preserve">12 - 390 - 391 - 395 - </t>
  </si>
  <si>
    <t xml:space="preserve">391 - 392 - 865 - </t>
  </si>
  <si>
    <t xml:space="preserve">391 - 393 - 865 - </t>
  </si>
  <si>
    <t xml:space="preserve">394 - 395 - </t>
  </si>
  <si>
    <t xml:space="preserve">373 - 396 - 397 - </t>
  </si>
  <si>
    <t xml:space="preserve">375 - 397 - 398 - 866 - </t>
  </si>
  <si>
    <t xml:space="preserve">376 - 397 - 399 - 866 - </t>
  </si>
  <si>
    <t xml:space="preserve">378 - 400 - 866 - </t>
  </si>
  <si>
    <t xml:space="preserve">379 - 401 - 866 - </t>
  </si>
  <si>
    <t xml:space="preserve">384 - 402 - 866 - </t>
  </si>
  <si>
    <t xml:space="preserve">21 - 390 - 403 - 404 - 408 - </t>
  </si>
  <si>
    <t xml:space="preserve">392 - 404 - 405 - 866 - </t>
  </si>
  <si>
    <t xml:space="preserve">393 - 404 - 406 - 866 - </t>
  </si>
  <si>
    <t xml:space="preserve">394 - 407 - 408 - </t>
  </si>
  <si>
    <t xml:space="preserve">396 - 409 - 714 - 917 - </t>
  </si>
  <si>
    <t xml:space="preserve">398 - 409 - 716 - 867 - 918 - </t>
  </si>
  <si>
    <t xml:space="preserve">400 - 718 - 867 - 922 - </t>
  </si>
  <si>
    <t xml:space="preserve">401 - 719 - 867 - 923 - 932 - </t>
  </si>
  <si>
    <t xml:space="preserve">402 - 724 - 867 - 929 - </t>
  </si>
  <si>
    <t xml:space="preserve">24 - 403 - 410 - 411 - 725 - </t>
  </si>
  <si>
    <t xml:space="preserve">405 - 410 - 727 - 867 - </t>
  </si>
  <si>
    <t xml:space="preserve">406 - 410 - 728 - 867 - </t>
  </si>
  <si>
    <t xml:space="preserve">407 - 411 - 729 - </t>
  </si>
  <si>
    <t xml:space="preserve">396 - 412 - 731 - 917 - </t>
  </si>
  <si>
    <t xml:space="preserve">399 - 412 - 733 - 868 - 919 - </t>
  </si>
  <si>
    <t xml:space="preserve">400 - 735 - 868 - 922 - </t>
  </si>
  <si>
    <t xml:space="preserve">401 - 736 - 868 - 923 - 933 - </t>
  </si>
  <si>
    <t xml:space="preserve">402 - 741 - 868 - 929 - </t>
  </si>
  <si>
    <t xml:space="preserve">27 - 403 - 413 - 414 - 742 - </t>
  </si>
  <si>
    <t xml:space="preserve">405 - 413 - 744 - 868 - </t>
  </si>
  <si>
    <t xml:space="preserve">406 - 413 - 745 - 868 - </t>
  </si>
  <si>
    <t xml:space="preserve">407 - 414 - 746 - </t>
  </si>
  <si>
    <t xml:space="preserve">377 - 415 - 869 - </t>
  </si>
  <si>
    <t xml:space="preserve">380 - 416 - 417 - </t>
  </si>
  <si>
    <t xml:space="preserve">382 - 417 - 418 - 869 - </t>
  </si>
  <si>
    <t xml:space="preserve">383 - 417 - 419 - 869 - </t>
  </si>
  <si>
    <t xml:space="preserve">36 - 390 - 420 - 421 - 425 - </t>
  </si>
  <si>
    <t xml:space="preserve">392 - 421 - 422 - 869 - </t>
  </si>
  <si>
    <t xml:space="preserve">393 - 421 - 423 - 869 - </t>
  </si>
  <si>
    <t xml:space="preserve">394 - 424 - 425 - </t>
  </si>
  <si>
    <t xml:space="preserve">415 - 717 - 870 - 921 - 930 - 953 - </t>
  </si>
  <si>
    <t xml:space="preserve">416 - 426 - 720 - 925 - </t>
  </si>
  <si>
    <t xml:space="preserve">418 - 426 - 722 - 870 - 926 - 934 - </t>
  </si>
  <si>
    <t xml:space="preserve">419 - 426 - 723 - 870 - 927 - 936 - </t>
  </si>
  <si>
    <t xml:space="preserve">39 - 420 - 427 - 428 - 725 - </t>
  </si>
  <si>
    <t xml:space="preserve">422 - 427 - 727 - 870 - </t>
  </si>
  <si>
    <t xml:space="preserve">423 - 427 - 728 - 870 - </t>
  </si>
  <si>
    <t xml:space="preserve">424 - 428 - 729 - </t>
  </si>
  <si>
    <t xml:space="preserve">415 - 734 - 871 - 921 - 931 - 953 - </t>
  </si>
  <si>
    <t xml:space="preserve">416 - 429 - 737 - 925 - </t>
  </si>
  <si>
    <t xml:space="preserve">418 - 429 - 739 - 871 - 926 - 935 - </t>
  </si>
  <si>
    <t xml:space="preserve">419 - 429 - 740 - 871 - 927 - 937 - </t>
  </si>
  <si>
    <t xml:space="preserve">42 - 420 - 430 - 431 - 742 - </t>
  </si>
  <si>
    <t xml:space="preserve">422 - 430 - 744 - 871 - </t>
  </si>
  <si>
    <t xml:space="preserve">423 - 430 - 745 - 871 - </t>
  </si>
  <si>
    <t xml:space="preserve">424 - 431 - 746 - </t>
  </si>
  <si>
    <t xml:space="preserve">385 - 432 - 752 - </t>
  </si>
  <si>
    <t xml:space="preserve">387 - 432 - 433 - 754 - </t>
  </si>
  <si>
    <t xml:space="preserve">389 - 433 - 757 - 872 - </t>
  </si>
  <si>
    <t xml:space="preserve">45 - 390 - 434 - 435 - 760 - </t>
  </si>
  <si>
    <t xml:space="preserve">392 - 434 - 762 - 872 - </t>
  </si>
  <si>
    <t xml:space="preserve">393 - 434 - 763 - 872 - </t>
  </si>
  <si>
    <t xml:space="preserve">394 - 435 - 764 - </t>
  </si>
  <si>
    <t xml:space="preserve">436 - 873 - </t>
  </si>
  <si>
    <t xml:space="preserve">437 - 873 - </t>
  </si>
  <si>
    <t xml:space="preserve">438 - 439 - </t>
  </si>
  <si>
    <t xml:space="preserve">439 - 440 - 873 - </t>
  </si>
  <si>
    <t xml:space="preserve">439 - 441 - 873 - </t>
  </si>
  <si>
    <t xml:space="preserve">442 - 873 - </t>
  </si>
  <si>
    <t xml:space="preserve">443 - 444 - </t>
  </si>
  <si>
    <t xml:space="preserve">444 - 445 - 446 - 939 - </t>
  </si>
  <si>
    <t xml:space="preserve">446 - 447 - 873 - </t>
  </si>
  <si>
    <t xml:space="preserve">446 - 448 - 449 - 939 - </t>
  </si>
  <si>
    <t xml:space="preserve">449 - 450 - 873 - </t>
  </si>
  <si>
    <t xml:space="preserve">449 - 451 - 873 - </t>
  </si>
  <si>
    <t xml:space="preserve">452 - 453 - </t>
  </si>
  <si>
    <t xml:space="preserve">453 - 454 - 873 - </t>
  </si>
  <si>
    <t xml:space="preserve">68 - 455 - 456 - 460 - </t>
  </si>
  <si>
    <t xml:space="preserve">456 - 457 - 873 - </t>
  </si>
  <si>
    <t xml:space="preserve">456 - 458 - 873 - </t>
  </si>
  <si>
    <t xml:space="preserve">459 - 460 - </t>
  </si>
  <si>
    <t xml:space="preserve">436 - 461 - 874 - </t>
  </si>
  <si>
    <t xml:space="preserve">437 - 462 - 874 - </t>
  </si>
  <si>
    <t xml:space="preserve">438 - 463 - 464 - </t>
  </si>
  <si>
    <t xml:space="preserve">440 - 464 - 465 - 874 - </t>
  </si>
  <si>
    <t xml:space="preserve">441 - 464 - 466 - 874 - </t>
  </si>
  <si>
    <t xml:space="preserve">443 - 467 - 468 - </t>
  </si>
  <si>
    <t xml:space="preserve">445 - 468 - 469 - 470 - </t>
  </si>
  <si>
    <t xml:space="preserve">447 - 470 - 471 - 874 - </t>
  </si>
  <si>
    <t xml:space="preserve">448 - 470 - 472 - 473 - </t>
  </si>
  <si>
    <t xml:space="preserve">450 - 473 - 474 - 874 - </t>
  </si>
  <si>
    <t xml:space="preserve">451 - 473 - 475 - 874 - </t>
  </si>
  <si>
    <t xml:space="preserve">452 - 476 - 477 - </t>
  </si>
  <si>
    <t xml:space="preserve">454 - 477 - 478 - 874 - </t>
  </si>
  <si>
    <t xml:space="preserve">85 - 455 - 479 - 480 - 484 - </t>
  </si>
  <si>
    <t xml:space="preserve">457 - 480 - 481 - 874 - </t>
  </si>
  <si>
    <t xml:space="preserve">458 - 480 - 482 - 874 - </t>
  </si>
  <si>
    <t xml:space="preserve">459 - 483 - 484 - </t>
  </si>
  <si>
    <t xml:space="preserve">462 - 485 - 875 - 953 - </t>
  </si>
  <si>
    <t xml:space="preserve">467 - 486 - 487 - </t>
  </si>
  <si>
    <t xml:space="preserve">469 - 487 - 488 - 489 - </t>
  </si>
  <si>
    <t xml:space="preserve">472 - 489 - 490 - 491 - </t>
  </si>
  <si>
    <t xml:space="preserve">474 - 491 - 492 - 875 - 954 - </t>
  </si>
  <si>
    <t xml:space="preserve">476 - 493 - 494 - </t>
  </si>
  <si>
    <t xml:space="preserve">478 - 494 - 495 - 875 - </t>
  </si>
  <si>
    <t xml:space="preserve">485 - 767 - 876 - 921 - </t>
  </si>
  <si>
    <t xml:space="preserve">486 - 496 - 772 - </t>
  </si>
  <si>
    <t xml:space="preserve">488 - 496 - 497 - 774 - </t>
  </si>
  <si>
    <t xml:space="preserve">490 - 497 - 498 - 777 - </t>
  </si>
  <si>
    <t xml:space="preserve">492 - 498 - 779 - 876 - </t>
  </si>
  <si>
    <t xml:space="preserve">493 - 499 - 781 - </t>
  </si>
  <si>
    <t xml:space="preserve">495 - 499 - 783 - 876 - </t>
  </si>
  <si>
    <t xml:space="preserve">485 - 814 - 877 - 921 - </t>
  </si>
  <si>
    <t xml:space="preserve">486 - 500 - 819 - </t>
  </si>
  <si>
    <t xml:space="preserve">488 - 500 - 501 - 821 - </t>
  </si>
  <si>
    <t xml:space="preserve">490 - 501 - 502 - 824 - </t>
  </si>
  <si>
    <t xml:space="preserve">492 - 502 - 826 - 877 - </t>
  </si>
  <si>
    <t xml:space="preserve">493 - 503 - 828 - </t>
  </si>
  <si>
    <t xml:space="preserve">495 - 503 - 830 - 877 - </t>
  </si>
  <si>
    <t xml:space="preserve">461 - 504 - 878 - </t>
  </si>
  <si>
    <t xml:space="preserve">462 - 505 - 878 - </t>
  </si>
  <si>
    <t xml:space="preserve">463 - 506 - 507 - </t>
  </si>
  <si>
    <t xml:space="preserve">465 - 507 - 508 - 878 - </t>
  </si>
  <si>
    <t xml:space="preserve">466 - 507 - 509 - 878 - </t>
  </si>
  <si>
    <t xml:space="preserve">467 - 510 - 511 - </t>
  </si>
  <si>
    <t xml:space="preserve">469 - 511 - 512 - 513 - </t>
  </si>
  <si>
    <t xml:space="preserve">471 - 513 - 514 - 878 - </t>
  </si>
  <si>
    <t xml:space="preserve">472 - 513 - 515 - 516 - </t>
  </si>
  <si>
    <t xml:space="preserve">475 - 516 - 517 - 878 - </t>
  </si>
  <si>
    <t xml:space="preserve">476 - 518 - 519 - </t>
  </si>
  <si>
    <t xml:space="preserve">478 - 519 - 520 - 878 - </t>
  </si>
  <si>
    <t xml:space="preserve">111 - 479 - 521 - 522 - 526 - </t>
  </si>
  <si>
    <t xml:space="preserve">481 - 522 - 523 - 878 - </t>
  </si>
  <si>
    <t xml:space="preserve">482 - 522 - 524 - 878 - </t>
  </si>
  <si>
    <t xml:space="preserve">483 - 525 - 526 - </t>
  </si>
  <si>
    <t xml:space="preserve">504 - 527 - 879 - </t>
  </si>
  <si>
    <t xml:space="preserve">505 - 528 - 879 - </t>
  </si>
  <si>
    <t xml:space="preserve">506 - 529 - 530 - </t>
  </si>
  <si>
    <t xml:space="preserve">508 - 530 - 531 - 879 - </t>
  </si>
  <si>
    <t xml:space="preserve">509 - 530 - 532 - 879 - </t>
  </si>
  <si>
    <t xml:space="preserve">518 - 533 - 534 - </t>
  </si>
  <si>
    <t xml:space="preserve">520 - 534 - 535 - 879 - </t>
  </si>
  <si>
    <t xml:space="preserve">122 - 521 - 536 - 537 - 541 - </t>
  </si>
  <si>
    <t xml:space="preserve">523 - 537 - 538 - 879 - </t>
  </si>
  <si>
    <t xml:space="preserve">524 - 537 - 539 - 879 - </t>
  </si>
  <si>
    <t xml:space="preserve">525 - 540 - 541 - </t>
  </si>
  <si>
    <t xml:space="preserve">527 - 790 - 880 - 920 - </t>
  </si>
  <si>
    <t xml:space="preserve">528 - 791 - 880 - 921 - </t>
  </si>
  <si>
    <t xml:space="preserve">529 - 542 - 792 - 925 - </t>
  </si>
  <si>
    <t xml:space="preserve">531 - 542 - 794 - 880 - 926 - </t>
  </si>
  <si>
    <t xml:space="preserve">532 - 542 - 795 - 880 - 927 - </t>
  </si>
  <si>
    <t xml:space="preserve">533 - 543 - 804 - </t>
  </si>
  <si>
    <t xml:space="preserve">535 - 543 - 806 - 880 - </t>
  </si>
  <si>
    <t xml:space="preserve">125 - 536 - 544 - 545 - 807 - </t>
  </si>
  <si>
    <t xml:space="preserve">538 - 544 - 809 - 880 - </t>
  </si>
  <si>
    <t xml:space="preserve">539 - 544 - 810 - 880 - </t>
  </si>
  <si>
    <t xml:space="preserve">540 - 545 - 811 - </t>
  </si>
  <si>
    <t xml:space="preserve">527 - 837 - 881 - 920 - </t>
  </si>
  <si>
    <t xml:space="preserve">528 - 838 - 881 - 921 - </t>
  </si>
  <si>
    <t xml:space="preserve">529 - 546 - 839 - 925 - </t>
  </si>
  <si>
    <t xml:space="preserve">531 - 546 - 841 - 881 - 926 - </t>
  </si>
  <si>
    <t xml:space="preserve">532 - 546 - 842 - 881 - 927 - </t>
  </si>
  <si>
    <t xml:space="preserve">533 - 547 - 851 - </t>
  </si>
  <si>
    <t xml:space="preserve">535 - 547 - 853 - 881 - </t>
  </si>
  <si>
    <t xml:space="preserve">128 - 536 - 548 - 549 - 854 - </t>
  </si>
  <si>
    <t xml:space="preserve">538 - 548 - 856 - 881 - </t>
  </si>
  <si>
    <t xml:space="preserve">539 - 548 - 857 - 881 - </t>
  </si>
  <si>
    <t xml:space="preserve">540 - 549 - 858 - </t>
  </si>
  <si>
    <t xml:space="preserve">505 - 550 - 691 - 882 - </t>
  </si>
  <si>
    <t xml:space="preserve">506 - 551 - 552 - 692 - </t>
  </si>
  <si>
    <t xml:space="preserve">508 - 552 - 553 - 694 - 882 - </t>
  </si>
  <si>
    <t xml:space="preserve">509 - 552 - 554 - 695 - 882 - </t>
  </si>
  <si>
    <t xml:space="preserve">510 - 555 - 556 - 697 - </t>
  </si>
  <si>
    <t xml:space="preserve">512 - 556 - 557 - 558 - 699 - </t>
  </si>
  <si>
    <t xml:space="preserve">514 - 558 - 559 - 701 - 882 - </t>
  </si>
  <si>
    <t xml:space="preserve">515 - 558 - 560 - 561 - 702 - </t>
  </si>
  <si>
    <t xml:space="preserve">517 - 561 - 562 - 704 - 882 - </t>
  </si>
  <si>
    <t xml:space="preserve">518 - 563 - 564 - 705 - </t>
  </si>
  <si>
    <t xml:space="preserve">520 - 564 - 565 - 707 - 882 - </t>
  </si>
  <si>
    <t xml:space="preserve">139 - 521 - 566 - 567 - 571 - 708 - </t>
  </si>
  <si>
    <t xml:space="preserve">523 - 567 - 568 - 710 - 882 - </t>
  </si>
  <si>
    <t xml:space="preserve">524 - 567 - 569 - 711 - 882 - </t>
  </si>
  <si>
    <t xml:space="preserve">525 - 570 - 571 - 712 - </t>
  </si>
  <si>
    <t xml:space="preserve">550 - 791 - 883 - 921 - </t>
  </si>
  <si>
    <t xml:space="preserve">551 - 572 - 792 - 925 - </t>
  </si>
  <si>
    <t xml:space="preserve">553 - 572 - 794 - 883 - 926 - </t>
  </si>
  <si>
    <t xml:space="preserve">554 - 572 - 795 - 883 - 927 - </t>
  </si>
  <si>
    <t xml:space="preserve">555 - 573 - 796 - </t>
  </si>
  <si>
    <t xml:space="preserve">557 - 573 - 574 - 798 - </t>
  </si>
  <si>
    <t xml:space="preserve">559 - 574 - 800 - 883 - </t>
  </si>
  <si>
    <t xml:space="preserve">560 - 574 - 575 - 801 - </t>
  </si>
  <si>
    <t xml:space="preserve">562 - 575 - 803 - 883 - </t>
  </si>
  <si>
    <t xml:space="preserve">563 - 576 - 804 - </t>
  </si>
  <si>
    <t xml:space="preserve">565 - 576 - 806 - 883 - </t>
  </si>
  <si>
    <t xml:space="preserve">142 - 566 - 577 - 578 - 807 - </t>
  </si>
  <si>
    <t xml:space="preserve">568 - 577 - 809 - 883 - </t>
  </si>
  <si>
    <t xml:space="preserve">569 - 577 - 810 - 883 - </t>
  </si>
  <si>
    <t xml:space="preserve">570 - 578 - 811 - </t>
  </si>
  <si>
    <t xml:space="preserve">550 - 838 - 884 - 921 - </t>
  </si>
  <si>
    <t xml:space="preserve">551 - 579 - 839 - 925 - </t>
  </si>
  <si>
    <t xml:space="preserve">553 - 579 - 841 - 884 - 926 - </t>
  </si>
  <si>
    <t xml:space="preserve">554 - 579 - 842 - 884 - 927 - </t>
  </si>
  <si>
    <t xml:space="preserve">555 - 580 - 843 - </t>
  </si>
  <si>
    <t xml:space="preserve">557 - 580 - 581 - 845 - </t>
  </si>
  <si>
    <t xml:space="preserve">559 - 581 - 847 - 884 - </t>
  </si>
  <si>
    <t xml:space="preserve">560 - 581 - 582 - 848 - </t>
  </si>
  <si>
    <t xml:space="preserve">562 - 582 - 850 - 884 - </t>
  </si>
  <si>
    <t xml:space="preserve">563 - 583 - 851 - </t>
  </si>
  <si>
    <t xml:space="preserve">565 - 583 - 853 - 884 - </t>
  </si>
  <si>
    <t xml:space="preserve">145 - 566 - 584 - 585 - 854 - </t>
  </si>
  <si>
    <t xml:space="preserve">568 - 584 - 856 - 884 - </t>
  </si>
  <si>
    <t xml:space="preserve">569 - 584 - 857 - 884 - </t>
  </si>
  <si>
    <t xml:space="preserve">570 - 585 - 858 - </t>
  </si>
  <si>
    <t xml:space="preserve">443 - 586 - 697 - </t>
  </si>
  <si>
    <t xml:space="preserve">445 - 586 - 587 - 699 - </t>
  </si>
  <si>
    <t xml:space="preserve">447 - 587 - 701 - 885 - </t>
  </si>
  <si>
    <t xml:space="preserve">448 - 587 - 588 - 702 - </t>
  </si>
  <si>
    <t xml:space="preserve">451 - 588 - 704 - 885 - </t>
  </si>
  <si>
    <t xml:space="preserve">148 - 455 - 589 - 590 - 708 - </t>
  </si>
  <si>
    <t xml:space="preserve">458 - 589 - 711 - 885 - </t>
  </si>
  <si>
    <t xml:space="preserve">459 - 590 - 712 - </t>
  </si>
  <si>
    <t xml:space="preserve">437 - 691 - 886 - 921 - </t>
  </si>
  <si>
    <t xml:space="preserve">442 - 696 - 886 - 929 - </t>
  </si>
  <si>
    <t xml:space="preserve">443 - 591 - 697 - </t>
  </si>
  <si>
    <t xml:space="preserve">445 - 591 - 592 - 699 - </t>
  </si>
  <si>
    <t xml:space="preserve">447 - 592 - 701 - 886 - </t>
  </si>
  <si>
    <t xml:space="preserve">448 - 592 - 593 - 702 - </t>
  </si>
  <si>
    <t xml:space="preserve">451 - 593 - 704 - 886 - </t>
  </si>
  <si>
    <t xml:space="preserve">594 - 887 - </t>
  </si>
  <si>
    <t xml:space="preserve">595 - 887 - </t>
  </si>
  <si>
    <t xml:space="preserve">596 - 597 - </t>
  </si>
  <si>
    <t xml:space="preserve">597 - 598 - 887 - </t>
  </si>
  <si>
    <t xml:space="preserve">597 - 599 - 887 - </t>
  </si>
  <si>
    <t xml:space="preserve">160 - 600 - 601 - 605 - </t>
  </si>
  <si>
    <t xml:space="preserve">601 - 602 - 887 - </t>
  </si>
  <si>
    <t xml:space="preserve">601 - 603 - 887 - </t>
  </si>
  <si>
    <t xml:space="preserve">604 - 605 - </t>
  </si>
  <si>
    <t xml:space="preserve">594 - 606 - 888 - </t>
  </si>
  <si>
    <t xml:space="preserve">595 - 607 - 888 - </t>
  </si>
  <si>
    <t xml:space="preserve">596 - 608 - 609 - </t>
  </si>
  <si>
    <t xml:space="preserve">598 - 609 - 610 - 888 - </t>
  </si>
  <si>
    <t xml:space="preserve">170 - 600 - 611 - 612 - 616 - </t>
  </si>
  <si>
    <t xml:space="preserve">602 - 612 - 613 - 888 - </t>
  </si>
  <si>
    <t xml:space="preserve">603 - 612 - 614 - 888 - </t>
  </si>
  <si>
    <t xml:space="preserve">604 - 615 - 616 - </t>
  </si>
  <si>
    <t xml:space="preserve">606 - 889 - 924 - </t>
  </si>
  <si>
    <t xml:space="preserve">607 - 889 - 929 - </t>
  </si>
  <si>
    <t xml:space="preserve">608 - 617 - </t>
  </si>
  <si>
    <t xml:space="preserve">610 - 617 - 889 - </t>
  </si>
  <si>
    <t xml:space="preserve">173 - 611 - 618 - 619 - </t>
  </si>
  <si>
    <t xml:space="preserve">613 - 618 - 889 - </t>
  </si>
  <si>
    <t xml:space="preserve">614 - 618 - 889 - </t>
  </si>
  <si>
    <t xml:space="preserve">615 - 619 - </t>
  </si>
  <si>
    <t xml:space="preserve">606 - 890 - 924 - </t>
  </si>
  <si>
    <t xml:space="preserve">607 - 890 - 929 - </t>
  </si>
  <si>
    <t xml:space="preserve">608 - 620 - </t>
  </si>
  <si>
    <t xml:space="preserve">610 - 620 - 890 - </t>
  </si>
  <si>
    <t xml:space="preserve">176 - 611 - 621 - 622 - </t>
  </si>
  <si>
    <t xml:space="preserve">613 - 621 - 890 - </t>
  </si>
  <si>
    <t xml:space="preserve">614 - 621 - 890 - </t>
  </si>
  <si>
    <t xml:space="preserve">615 - 622 - </t>
  </si>
  <si>
    <t xml:space="preserve">596 - 623 - </t>
  </si>
  <si>
    <t xml:space="preserve">599 - 623 - 891 - </t>
  </si>
  <si>
    <t xml:space="preserve">179 - 600 - 624 - 625 - </t>
  </si>
  <si>
    <t xml:space="preserve">602 - 624 - 891 - </t>
  </si>
  <si>
    <t xml:space="preserve">603 - 624 - 891 - </t>
  </si>
  <si>
    <t xml:space="preserve">604 - 625 - </t>
  </si>
  <si>
    <t xml:space="preserve">596 - 626 - </t>
  </si>
  <si>
    <t xml:space="preserve">598 - 626 - 892 - </t>
  </si>
  <si>
    <t xml:space="preserve">596 - 627 - </t>
  </si>
  <si>
    <t xml:space="preserve">598 - 627 - 893 - </t>
  </si>
  <si>
    <t xml:space="preserve">182 - 600 - 628 - 629 - </t>
  </si>
  <si>
    <t xml:space="preserve">602 - 628 - 893 - </t>
  </si>
  <si>
    <t xml:space="preserve">603 - 628 - 893 - </t>
  </si>
  <si>
    <t xml:space="preserve">604 - 629 - </t>
  </si>
  <si>
    <t xml:space="preserve">630 - </t>
  </si>
  <si>
    <t xml:space="preserve">630 - 631 - </t>
  </si>
  <si>
    <t xml:space="preserve">631 - 894 - </t>
  </si>
  <si>
    <t xml:space="preserve">630 - 632 - </t>
  </si>
  <si>
    <t xml:space="preserve">632 - 633 - </t>
  </si>
  <si>
    <t xml:space="preserve">633 - 894 - </t>
  </si>
  <si>
    <t xml:space="preserve">184 - 634 - 635 - </t>
  </si>
  <si>
    <t xml:space="preserve">634 - 894 - </t>
  </si>
  <si>
    <t xml:space="preserve">635 - </t>
  </si>
  <si>
    <t xml:space="preserve">636 - </t>
  </si>
  <si>
    <t xml:space="preserve">636 - 895 - </t>
  </si>
  <si>
    <t xml:space="preserve">186 - 637 - 638 - </t>
  </si>
  <si>
    <t xml:space="preserve">637 - 895 - </t>
  </si>
  <si>
    <t xml:space="preserve">638 - </t>
  </si>
  <si>
    <t xml:space="preserve">639 - 896 - </t>
  </si>
  <si>
    <t xml:space="preserve">640 - 641 - </t>
  </si>
  <si>
    <t xml:space="preserve">641 - 642 - 896 - </t>
  </si>
  <si>
    <t xml:space="preserve">195 - 643 - 644 - 648 - </t>
  </si>
  <si>
    <t xml:space="preserve">644 - 645 - 896 - </t>
  </si>
  <si>
    <t xml:space="preserve">644 - 646 - 896 - </t>
  </si>
  <si>
    <t xml:space="preserve">647 - 648 - </t>
  </si>
  <si>
    <t xml:space="preserve">639 - 897 - 923 - </t>
  </si>
  <si>
    <t xml:space="preserve">197 - 643 - 649 - 650 - </t>
  </si>
  <si>
    <t xml:space="preserve">645 - 649 - 897 - </t>
  </si>
  <si>
    <t xml:space="preserve">646 - 649 - 897 - </t>
  </si>
  <si>
    <t xml:space="preserve">647 - 650 - </t>
  </si>
  <si>
    <t xml:space="preserve">640 - 651 - </t>
  </si>
  <si>
    <t xml:space="preserve">642 - 651 - 898 - </t>
  </si>
  <si>
    <t xml:space="preserve">199 - 643 - 652 - 653 - </t>
  </si>
  <si>
    <t xml:space="preserve">645 - 652 - 898 - </t>
  </si>
  <si>
    <t xml:space="preserve">646 - 652 - 898 - </t>
  </si>
  <si>
    <t xml:space="preserve">647 - 653 - </t>
  </si>
  <si>
    <t xml:space="preserve">640 - 654 - 655 - </t>
  </si>
  <si>
    <t xml:space="preserve">642 - 655 - 656 - 899 - </t>
  </si>
  <si>
    <t xml:space="preserve">206 - 643 - 657 - 658 - 662 - </t>
  </si>
  <si>
    <t xml:space="preserve">645 - 658 - 659 - 899 - </t>
  </si>
  <si>
    <t xml:space="preserve">646 - 658 - 660 - 899 - </t>
  </si>
  <si>
    <t xml:space="preserve">647 - 661 - 662 - </t>
  </si>
  <si>
    <t xml:space="preserve">654 - 663 - </t>
  </si>
  <si>
    <t xml:space="preserve">656 - 663 - 900 - </t>
  </si>
  <si>
    <t xml:space="preserve">208 - 657 - 664 - 665 - </t>
  </si>
  <si>
    <t xml:space="preserve">659 - 664 - 900 - </t>
  </si>
  <si>
    <t xml:space="preserve">660 - 664 - 900 - </t>
  </si>
  <si>
    <t xml:space="preserve">661 - 665 - </t>
  </si>
  <si>
    <t xml:space="preserve">654 - 666 - </t>
  </si>
  <si>
    <t xml:space="preserve">656 - 666 - 901 - </t>
  </si>
  <si>
    <t xml:space="preserve">210 - 657 - 667 - 668 - </t>
  </si>
  <si>
    <t xml:space="preserve">659 - 667 - 901 - </t>
  </si>
  <si>
    <t xml:space="preserve">660 - 667 - 901 - </t>
  </si>
  <si>
    <t xml:space="preserve">661 - 668 - </t>
  </si>
  <si>
    <t xml:space="preserve">654 - 669 - </t>
  </si>
  <si>
    <t xml:space="preserve">656 - 669 - 902 - </t>
  </si>
  <si>
    <t xml:space="preserve">212 - 657 - 670 - 671 - </t>
  </si>
  <si>
    <t xml:space="preserve">659 - 670 - 902 - </t>
  </si>
  <si>
    <t xml:space="preserve">660 - 670 - 902 - </t>
  </si>
  <si>
    <t xml:space="preserve">661 - 671 - </t>
  </si>
  <si>
    <t xml:space="preserve">654 - 672 - </t>
  </si>
  <si>
    <t xml:space="preserve">656 - 672 - 903 - </t>
  </si>
  <si>
    <t xml:space="preserve">214 - 657 - 673 - 674 - </t>
  </si>
  <si>
    <t xml:space="preserve">659 - 673 - 903 - </t>
  </si>
  <si>
    <t xml:space="preserve">660 - 673 - 903 - </t>
  </si>
  <si>
    <t xml:space="preserve">661 - 674 - </t>
  </si>
  <si>
    <t xml:space="preserve">675 - 904 - </t>
  </si>
  <si>
    <t xml:space="preserve">224 - 676 - 677 - 681 - </t>
  </si>
  <si>
    <t xml:space="preserve">677 - 678 - 904 - </t>
  </si>
  <si>
    <t xml:space="preserve">677 - 679 - 904 - </t>
  </si>
  <si>
    <t xml:space="preserve">680 - 681 - </t>
  </si>
  <si>
    <t xml:space="preserve">675 - 905 - 928 - </t>
  </si>
  <si>
    <t xml:space="preserve">227 - 676 - 682 - 683 - </t>
  </si>
  <si>
    <t xml:space="preserve">678 - 682 - 905 - </t>
  </si>
  <si>
    <t xml:space="preserve">679 - 682 - 905 - </t>
  </si>
  <si>
    <t xml:space="preserve">680 - 683 - </t>
  </si>
  <si>
    <t xml:space="preserve">675 - 906 - 928 - </t>
  </si>
  <si>
    <t xml:space="preserve">230 - 676 - 684 - 685 - </t>
  </si>
  <si>
    <t xml:space="preserve">678 - 684 - 906 - </t>
  </si>
  <si>
    <t xml:space="preserve">679 - 684 - 906 - </t>
  </si>
  <si>
    <t xml:space="preserve">680 - 685 - </t>
  </si>
  <si>
    <t xml:space="preserve">686 - </t>
  </si>
  <si>
    <t xml:space="preserve">686 - 907 - 938 - </t>
  </si>
  <si>
    <t xml:space="preserve">233 - 687 - 688 - </t>
  </si>
  <si>
    <t xml:space="preserve">687 - 907 - </t>
  </si>
  <si>
    <t xml:space="preserve">688 - </t>
  </si>
  <si>
    <t xml:space="preserve">908 - 928 - </t>
  </si>
  <si>
    <t xml:space="preserve">236 - 689 - 690 - </t>
  </si>
  <si>
    <t xml:space="preserve">689 - 908 - </t>
  </si>
  <si>
    <t xml:space="preserve">690 - </t>
  </si>
  <si>
    <t xml:space="preserve">691 - 909 - </t>
  </si>
  <si>
    <t xml:space="preserve">692 - 693 - </t>
  </si>
  <si>
    <t xml:space="preserve">693 - 694 - 909 - </t>
  </si>
  <si>
    <t xml:space="preserve">693 - 695 - 909 - </t>
  </si>
  <si>
    <t xml:space="preserve">696 - 909 - </t>
  </si>
  <si>
    <t xml:space="preserve">697 - 698 - </t>
  </si>
  <si>
    <t xml:space="preserve">698 - 699 - 700 - </t>
  </si>
  <si>
    <t xml:space="preserve">700 - 701 - 909 - </t>
  </si>
  <si>
    <t xml:space="preserve">700 - 702 - 703 - </t>
  </si>
  <si>
    <t xml:space="preserve">703 - 704 - 909 - </t>
  </si>
  <si>
    <t xml:space="preserve">705 - 706 - </t>
  </si>
  <si>
    <t xml:space="preserve">706 - 707 - 909 - </t>
  </si>
  <si>
    <t xml:space="preserve">253 - 708 - 709 - 713 - </t>
  </si>
  <si>
    <t xml:space="preserve">709 - 710 - 909 - </t>
  </si>
  <si>
    <t xml:space="preserve">709 - 711 - 909 - </t>
  </si>
  <si>
    <t xml:space="preserve">712 - 713 - </t>
  </si>
  <si>
    <t xml:space="preserve">714 - 715 - </t>
  </si>
  <si>
    <t xml:space="preserve">715 - 716 - 910 - </t>
  </si>
  <si>
    <t xml:space="preserve">717 - 910 - </t>
  </si>
  <si>
    <t xml:space="preserve">718 - 910 - </t>
  </si>
  <si>
    <t xml:space="preserve">719 - 910 - </t>
  </si>
  <si>
    <t xml:space="preserve">720 - 721 - </t>
  </si>
  <si>
    <t xml:space="preserve">721 - 722 - 910 - </t>
  </si>
  <si>
    <t xml:space="preserve">721 - 723 - 910 - </t>
  </si>
  <si>
    <t xml:space="preserve">724 - 910 - </t>
  </si>
  <si>
    <t xml:space="preserve">262 - 725 - 726 - 730 - </t>
  </si>
  <si>
    <t xml:space="preserve">726 - 727 - 910 - </t>
  </si>
  <si>
    <t xml:space="preserve">726 - 728 - 910 - </t>
  </si>
  <si>
    <t xml:space="preserve">729 - 730 - </t>
  </si>
  <si>
    <t xml:space="preserve">731 - 732 - </t>
  </si>
  <si>
    <t xml:space="preserve">732 - 733 - 911 - </t>
  </si>
  <si>
    <t xml:space="preserve">734 - 911 - </t>
  </si>
  <si>
    <t xml:space="preserve">735 - 911 - </t>
  </si>
  <si>
    <t xml:space="preserve">736 - 911 - </t>
  </si>
  <si>
    <t xml:space="preserve">737 - 738 - </t>
  </si>
  <si>
    <t xml:space="preserve">738 - 739 - 911 - </t>
  </si>
  <si>
    <t xml:space="preserve">738 - 740 - 911 - </t>
  </si>
  <si>
    <t xml:space="preserve">741 - 911 - </t>
  </si>
  <si>
    <t xml:space="preserve">271 - 742 - 743 - 747 - </t>
  </si>
  <si>
    <t xml:space="preserve">743 - 744 - 911 - </t>
  </si>
  <si>
    <t xml:space="preserve">743 - 745 - 911 - </t>
  </si>
  <si>
    <t xml:space="preserve">746 - 747 - </t>
  </si>
  <si>
    <t xml:space="preserve">748 - </t>
  </si>
  <si>
    <t xml:space="preserve">749 - </t>
  </si>
  <si>
    <t xml:space="preserve">750 - </t>
  </si>
  <si>
    <t xml:space="preserve">751 - 759 - </t>
  </si>
  <si>
    <t xml:space="preserve">752 - 753 - </t>
  </si>
  <si>
    <t xml:space="preserve">753 - 754 - 755 - </t>
  </si>
  <si>
    <t xml:space="preserve">755 - 756 - 759 - </t>
  </si>
  <si>
    <t xml:space="preserve">755 - 757 - </t>
  </si>
  <si>
    <t xml:space="preserve">758 - 759 - </t>
  </si>
  <si>
    <t xml:space="preserve">282 - 760 - 761 - 765 - </t>
  </si>
  <si>
    <t xml:space="preserve">761 - 762 - </t>
  </si>
  <si>
    <t xml:space="preserve">761 - 763 - </t>
  </si>
  <si>
    <t xml:space="preserve">764 - 765 - </t>
  </si>
  <si>
    <t xml:space="preserve">766 - 912 - </t>
  </si>
  <si>
    <t xml:space="preserve">767 - 912 - </t>
  </si>
  <si>
    <t xml:space="preserve">768 - 769 - </t>
  </si>
  <si>
    <t xml:space="preserve">769 - 770 - 912 - </t>
  </si>
  <si>
    <t xml:space="preserve">769 - 771 - 912 - </t>
  </si>
  <si>
    <t xml:space="preserve">772 - 773 - </t>
  </si>
  <si>
    <t xml:space="preserve">773 - 774 - 775 - </t>
  </si>
  <si>
    <t xml:space="preserve">775 - 776 - 912 - </t>
  </si>
  <si>
    <t xml:space="preserve">775 - 777 - 778 - </t>
  </si>
  <si>
    <t xml:space="preserve">778 - 779 - 912 - </t>
  </si>
  <si>
    <t xml:space="preserve">778 - 780 - 912 - </t>
  </si>
  <si>
    <t xml:space="preserve">781 - 782 - </t>
  </si>
  <si>
    <t xml:space="preserve">782 - 783 - 912 - </t>
  </si>
  <si>
    <t xml:space="preserve">298 - 784 - 785 - 789 - </t>
  </si>
  <si>
    <t xml:space="preserve">785 - 786 - 912 - </t>
  </si>
  <si>
    <t xml:space="preserve">785 - 787 - 912 - </t>
  </si>
  <si>
    <t xml:space="preserve">788 - 789 - </t>
  </si>
  <si>
    <t xml:space="preserve">766 - 790 - 913 - </t>
  </si>
  <si>
    <t xml:space="preserve">767 - 791 - 913 - </t>
  </si>
  <si>
    <t xml:space="preserve">768 - 792 - 793 - </t>
  </si>
  <si>
    <t xml:space="preserve">770 - 793 - 794 - 913 - </t>
  </si>
  <si>
    <t xml:space="preserve">771 - 793 - 795 - 913 - </t>
  </si>
  <si>
    <t xml:space="preserve">772 - 796 - 797 - </t>
  </si>
  <si>
    <t xml:space="preserve">774 - 797 - 798 - 799 - </t>
  </si>
  <si>
    <t xml:space="preserve">776 - 799 - 800 - 913 - </t>
  </si>
  <si>
    <t xml:space="preserve">777 - 799 - 801 - 802 - </t>
  </si>
  <si>
    <t xml:space="preserve">780 - 802 - 803 - 913 - </t>
  </si>
  <si>
    <t xml:space="preserve">781 - 804 - 805 - </t>
  </si>
  <si>
    <t xml:space="preserve">783 - 805 - 806 - 913 - </t>
  </si>
  <si>
    <t xml:space="preserve">308 - 784 - 807 - 808 - 812 - </t>
  </si>
  <si>
    <t xml:space="preserve">786 - 808 - 809 - 913 - </t>
  </si>
  <si>
    <t xml:space="preserve">787 - 808 - 810 - 913 - </t>
  </si>
  <si>
    <t xml:space="preserve">788 - 811 - 812 - </t>
  </si>
  <si>
    <t xml:space="preserve">813 - 914 - </t>
  </si>
  <si>
    <t xml:space="preserve">814 - 914 - </t>
  </si>
  <si>
    <t xml:space="preserve">815 - 816 - </t>
  </si>
  <si>
    <t xml:space="preserve">816 - 817 - 914 - </t>
  </si>
  <si>
    <t xml:space="preserve">816 - 818 - 914 - </t>
  </si>
  <si>
    <t xml:space="preserve">819 - 820 - </t>
  </si>
  <si>
    <t xml:space="preserve">820 - 821 - 822 - </t>
  </si>
  <si>
    <t xml:space="preserve">822 - 823 - 914 - </t>
  </si>
  <si>
    <t xml:space="preserve">822 - 824 - 825 - </t>
  </si>
  <si>
    <t xml:space="preserve">825 - 826 - 914 - </t>
  </si>
  <si>
    <t xml:space="preserve">825 - 827 - 914 - </t>
  </si>
  <si>
    <t xml:space="preserve">828 - 829 - </t>
  </si>
  <si>
    <t xml:space="preserve">829 - 830 - 914 - </t>
  </si>
  <si>
    <t xml:space="preserve">324 - 831 - 832 - 836 - </t>
  </si>
  <si>
    <t xml:space="preserve">832 - 833 - 914 - </t>
  </si>
  <si>
    <t xml:space="preserve">832 - 834 - 914 - </t>
  </si>
  <si>
    <t xml:space="preserve">835 - 836 - </t>
  </si>
  <si>
    <t xml:space="preserve">813 - 837 - 915 - </t>
  </si>
  <si>
    <t xml:space="preserve">814 - 838 - 915 - </t>
  </si>
  <si>
    <t xml:space="preserve">815 - 839 - 840 - </t>
  </si>
  <si>
    <t xml:space="preserve">817 - 840 - 841 - 915 - </t>
  </si>
  <si>
    <t xml:space="preserve">818 - 840 - 842 - 915 - </t>
  </si>
  <si>
    <t xml:space="preserve">819 - 843 - 844 - </t>
  </si>
  <si>
    <t xml:space="preserve">821 - 844 - 845 - 846 - </t>
  </si>
  <si>
    <t xml:space="preserve">823 - 846 - 847 - 915 - </t>
  </si>
  <si>
    <t xml:space="preserve">824 - 846 - 848 - 849 - </t>
  </si>
  <si>
    <t xml:space="preserve">827 - 849 - 850 - 915 - </t>
  </si>
  <si>
    <t xml:space="preserve">828 - 851 - 852 - </t>
  </si>
  <si>
    <t xml:space="preserve">830 - 852 - 853 - 915 - </t>
  </si>
  <si>
    <t xml:space="preserve">334 - 831 - 854 - 855 - 859 - </t>
  </si>
  <si>
    <t xml:space="preserve">833 - 855 - 856 - 915 - </t>
  </si>
  <si>
    <t xml:space="preserve">834 - 855 - 857 - 915 - </t>
  </si>
  <si>
    <t xml:space="preserve">835 - 858 - 859 - </t>
  </si>
  <si>
    <t>Accroissement naturel(1)</t>
  </si>
  <si>
    <t>Stock initial(1)</t>
  </si>
  <si>
    <t>Stock final(1)</t>
  </si>
  <si>
    <t>Mortalité(1)</t>
  </si>
  <si>
    <t>Pertes de récolte(1)</t>
  </si>
  <si>
    <t>Exploitation forestière(1)</t>
  </si>
  <si>
    <t>Scieries(1)</t>
  </si>
  <si>
    <t>Production de granulés(1)</t>
  </si>
  <si>
    <t>Usines de panneaux(1)</t>
  </si>
  <si>
    <t>Usines de tranchage(1)</t>
  </si>
  <si>
    <t>Usines de contreplaqués(1)</t>
  </si>
  <si>
    <t>Fabrication de parquet(1)</t>
  </si>
  <si>
    <t>Fabrication de pâte à papier(1)</t>
  </si>
  <si>
    <t>Fabrication de papiers cartons(1)</t>
  </si>
  <si>
    <t>Fabrication d'emballages bois(1)</t>
  </si>
  <si>
    <t>Valorisation énergétique(1)</t>
  </si>
  <si>
    <t>Consommation(1)</t>
  </si>
  <si>
    <t>Prélèvements(1)</t>
  </si>
  <si>
    <t>Addition au stock(1)</t>
  </si>
  <si>
    <t>Hors Pays de Savoie(1)</t>
  </si>
  <si>
    <t>Exportations nettes(1)</t>
  </si>
  <si>
    <t>Importations nettes(1)</t>
  </si>
  <si>
    <t>Bois sur pied(1)</t>
  </si>
  <si>
    <t>Bois rond(1)</t>
  </si>
  <si>
    <t>Connexes plaquettes déchets(1)</t>
  </si>
  <si>
    <t>Sciages et autres(1)</t>
  </si>
  <si>
    <t>Granulés(1)</t>
  </si>
  <si>
    <t>Palettes et emballages(1)</t>
  </si>
  <si>
    <t>Panneaux placages contreplaqués(1)</t>
  </si>
  <si>
    <t>Pâte à papier(1)</t>
  </si>
  <si>
    <t>Résidus de pâte à papier(1)</t>
  </si>
  <si>
    <t>Papiers cartons(1)</t>
  </si>
  <si>
    <t>Papier à recycler(1)</t>
  </si>
  <si>
    <t>Combustibles chaudières collectives(1)</t>
  </si>
  <si>
    <t>Bois rond F(1)</t>
  </si>
  <si>
    <t>Bois rond R(1)</t>
  </si>
  <si>
    <t>Bois bûche ménages(1)</t>
  </si>
  <si>
    <t>Connexes F(1)</t>
  </si>
  <si>
    <t>Connexes R(1)</t>
  </si>
  <si>
    <t>[3135.18, 3734.25]</t>
  </si>
  <si>
    <t>[133095.65, 148446.01]</t>
  </si>
  <si>
    <t>[1508.89, 1873.95]</t>
  </si>
  <si>
    <t>[57817.15, 67709.38]</t>
  </si>
  <si>
    <t>[1456.39, 1835.19]</t>
  </si>
  <si>
    <t>[57649.37, 67209.99]</t>
  </si>
  <si>
    <t>[15.42, 69.91]</t>
  </si>
  <si>
    <t>[63.02, 708.22]</t>
  </si>
  <si>
    <t>[1599.56, 1985.99]</t>
  </si>
  <si>
    <t>[73292.05, 84248.37]</t>
  </si>
  <si>
    <t>[624.96, 727.59]</t>
  </si>
  <si>
    <t>[123.24, 158.76]</t>
  </si>
  <si>
    <t>[1.83, 3.74]</t>
  </si>
  <si>
    <t>[120.21, 155.99]</t>
  </si>
  <si>
    <t>[-5.59, 49.74]</t>
  </si>
  <si>
    <t>[481.64, 523.76]</t>
  </si>
  <si>
    <t>[50.54, 66.1]</t>
  </si>
  <si>
    <t>[0.01, 2.16]</t>
  </si>
  <si>
    <t>[59.66, 61.63]</t>
  </si>
  <si>
    <t>[-59.64, -15.25]</t>
  </si>
  <si>
    <t>[11.83, 18.02]</t>
  </si>
  <si>
    <t>[3.71, 6.19]</t>
  </si>
  <si>
    <t>[-0.03, 2.12]</t>
  </si>
  <si>
    <t>[3.42, 5.53]</t>
  </si>
  <si>
    <t>[-8.91, -3.63]</t>
  </si>
  <si>
    <t>[468.68, 507.0]</t>
  </si>
  <si>
    <t>[45.28, 60.76]</t>
  </si>
  <si>
    <t>[0.04, 2.08]</t>
  </si>
  <si>
    <t>[53.81, 56.24]</t>
  </si>
  <si>
    <t>[-51.25, -8.9]</t>
  </si>
  <si>
    <t>[7.13, 8.06]</t>
  </si>
  <si>
    <t>[0.72, 1.48]</t>
  </si>
  <si>
    <t>[0.54, 0.54]</t>
  </si>
  <si>
    <t>[-8.52, -7.66]</t>
  </si>
  <si>
    <t>[0.88, 1.4]</t>
  </si>
  <si>
    <t>[1.07, 1.56]</t>
  </si>
  <si>
    <t>[0.32, 0.64]</t>
  </si>
  <si>
    <t>[0.64, 0.96]</t>
  </si>
  <si>
    <t>[-1.98, -1.32]</t>
  </si>
  <si>
    <t>[5.92, 6.79]</t>
  </si>
  <si>
    <t>[-0.38, 0.14]</t>
  </si>
  <si>
    <t>[-0.1, -0.1]</t>
  </si>
  <si>
    <t>[-6.75, -5.94]</t>
  </si>
  <si>
    <t>[133.64, 199.85]</t>
  </si>
  <si>
    <t>[71.86, 92.5]</t>
  </si>
  <si>
    <t>[0.0, 2.34]</t>
  </si>
  <si>
    <t>[83.62, 85.97]</t>
  </si>
  <si>
    <t>[62.13, 82.28]</t>
  </si>
  <si>
    <t>[37.71, 86.38]</t>
  </si>
  <si>
    <t>[213.73, 237.7]</t>
  </si>
  <si>
    <t>[1.02, 1.28]</t>
  </si>
  <si>
    <t>[212.62, 236.44]</t>
  </si>
  <si>
    <t>[-0.06, -0.0]</t>
  </si>
  <si>
    <t>[-0.01, -0.01]</t>
  </si>
  <si>
    <t>[0.04, 0.04]</t>
  </si>
  <si>
    <t>[-0.05, -0.0]</t>
  </si>
  <si>
    <t>[-0.02, -0.02]</t>
  </si>
  <si>
    <t>[87.52, 120.57]</t>
  </si>
  <si>
    <t>[87.52, 120.59]</t>
  </si>
  <si>
    <t>[356.34, 438.11]</t>
  </si>
  <si>
    <t>[21.87, 32.64]</t>
  </si>
  <si>
    <t>[330.1, 413.97]</t>
  </si>
  <si>
    <t>[216.58, 301.27]</t>
  </si>
  <si>
    <t>[188.08, 221.53]</t>
  </si>
  <si>
    <t>[160.67, 194.12]</t>
  </si>
  <si>
    <t>[82.98, 116.47]</t>
  </si>
  <si>
    <t>[0.83, 60.83]</t>
  </si>
  <si>
    <t>[0.85, 1.03]</t>
  </si>
  <si>
    <t>[-0.04, 59.9]</t>
  </si>
  <si>
    <t>[-0.07, -0.07]</t>
  </si>
  <si>
    <t>[-0.05, -0.02]</t>
  </si>
  <si>
    <t>[-0.2, -0.2]</t>
  </si>
  <si>
    <t>[0.02, 0.02]</t>
  </si>
  <si>
    <t>[-0.04, -0.01]</t>
  </si>
  <si>
    <t>[-0.01, 0.01]</t>
  </si>
  <si>
    <t>[0.13, 0.13]</t>
  </si>
  <si>
    <t>[-0.01, 0.0]</t>
  </si>
  <si>
    <t>[-0.0, -0.0]</t>
  </si>
  <si>
    <t>[163.17, 223.12]</t>
  </si>
  <si>
    <t>[0.12, 0.32]</t>
  </si>
  <si>
    <t>[162.8, 222.76]</t>
  </si>
  <si>
    <t>[0.06, 0.06]</t>
  </si>
  <si>
    <t>[0.03, 222.96]</t>
  </si>
  <si>
    <t>[0.08, 0.16]</t>
  </si>
  <si>
    <t>[-0.01, 222.89]</t>
  </si>
  <si>
    <t>[0.02, 0.06]</t>
  </si>
  <si>
    <t>[68.01, 221.54]</t>
  </si>
  <si>
    <t>[-0.26, 27.43]</t>
  </si>
  <si>
    <t>[40.92, 194.17]</t>
  </si>
  <si>
    <t>[-38.5, 221.55]</t>
  </si>
  <si>
    <t>[0.24, 0.25]</t>
  </si>
  <si>
    <t>[68.05, 221.52]</t>
  </si>
  <si>
    <t>[-0.02, 27.15]</t>
  </si>
  <si>
    <t>[40.54, 194.2]</t>
  </si>
  <si>
    <t>[68.0, 143.36]</t>
  </si>
  <si>
    <t>[-0.01, 222.88]</t>
  </si>
  <si>
    <t>[-0.01, 222.9]</t>
  </si>
  <si>
    <t>[-0.02, -0.1]</t>
  </si>
  <si>
    <t>[0.01, 78.38]</t>
  </si>
  <si>
    <t>[-0.06, 27.4]</t>
  </si>
  <si>
    <t>[0.23, 78.43]</t>
  </si>
  <si>
    <t>[-105.02, 77.51]</t>
  </si>
  <si>
    <t>[-0.07, 222.72]</t>
  </si>
  <si>
    <t>[0.11, 0.14]</t>
  </si>
  <si>
    <t>[-0.1, 222.78]</t>
  </si>
  <si>
    <t>[-0.06, 0.03]</t>
  </si>
  <si>
    <t>[-0.01, 152.73]</t>
  </si>
  <si>
    <t>[0.02, 27.48]</t>
  </si>
  <si>
    <t>[-0.07, 153.86]</t>
  </si>
  <si>
    <t>[-105.22, 153.27]</t>
  </si>
  <si>
    <t>[0.04, 0.09]</t>
  </si>
  <si>
    <t>[-0.24, 153.11]</t>
  </si>
  <si>
    <t>[-0.02, 27.37]</t>
  </si>
  <si>
    <t>[-0.02, 153.43]</t>
  </si>
  <si>
    <t>[-0.29, 75.76]</t>
  </si>
  <si>
    <t>[-0.1, 222.77]</t>
  </si>
  <si>
    <t>[-0.04, -0.1]</t>
  </si>
  <si>
    <t>[-0.03, 77.87]</t>
  </si>
  <si>
    <t>[0.02, 27.41]</t>
  </si>
  <si>
    <t>[-0.1, 79.32]</t>
  </si>
  <si>
    <t>[-104.3, 78.34]</t>
  </si>
  <si>
    <t>[141.47, 174.93]</t>
  </si>
  <si>
    <t>[130.24, 163.93]</t>
  </si>
  <si>
    <t>[87.52, 120.58]</t>
  </si>
  <si>
    <t>[87.52, 120.56]</t>
  </si>
  <si>
    <t>[220.63, 245.28]</t>
  </si>
  <si>
    <t>[0.75, 0.93]</t>
  </si>
  <si>
    <t>[219.79, 244.42]</t>
  </si>
  <si>
    <t>[0.97, 0.96]</t>
  </si>
  <si>
    <t>[104.42, 161.66]</t>
  </si>
  <si>
    <t>[3.06, 4.88]</t>
  </si>
  <si>
    <t>[100.09, 157.87]</t>
  </si>
  <si>
    <t>[38.57, 100.93]</t>
  </si>
  <si>
    <t>[220.49, 244.98]</t>
  </si>
  <si>
    <t>[0.55, 0.76]</t>
  </si>
  <si>
    <t>[123.03, 123.04]</t>
  </si>
  <si>
    <t>[4.38, 4.38]</t>
  </si>
  <si>
    <t>[118.66, 118.66]</t>
  </si>
  <si>
    <t>[60.1, 60.1]</t>
  </si>
  <si>
    <t>[0.11, 0.0]</t>
  </si>
  <si>
    <t>[0.07, 0.07]</t>
  </si>
  <si>
    <t>[0.04, 0.07]</t>
  </si>
  <si>
    <t>[0.05, 0.05]</t>
  </si>
  <si>
    <t>[103.85, 153.41]</t>
  </si>
  <si>
    <t>[4.32, 4.32]</t>
  </si>
  <si>
    <t>[118.59, 118.59]</t>
  </si>
  <si>
    <t>[38.79, 94.28]</t>
  </si>
  <si>
    <t>[0.08, 0.22]</t>
  </si>
  <si>
    <t>[0.25, 0.25]</t>
  </si>
  <si>
    <t>[0.13, 0.12]</t>
  </si>
  <si>
    <t>[0.12, 0.12]</t>
  </si>
  <si>
    <t>[0.25, 0.4]</t>
  </si>
  <si>
    <t>[0.0, 0.1]</t>
  </si>
  <si>
    <t>[0.97, 1.05]</t>
  </si>
  <si>
    <t>[0.1, 0.09]</t>
  </si>
  <si>
    <t>[0.05, 0.04]</t>
  </si>
  <si>
    <t>[121.42, 140.99]</t>
  </si>
  <si>
    <t>[22.34, 26.06]</t>
  </si>
  <si>
    <t>[-0.0, 24.75]</t>
  </si>
  <si>
    <t>[0.0, 24.75]</t>
  </si>
  <si>
    <t>[-51.91, -41.1]</t>
  </si>
  <si>
    <t>[39.62, 52.89]</t>
  </si>
  <si>
    <t>[96.82, 306.06]</t>
  </si>
  <si>
    <t>[0.0, 0.0]</t>
  </si>
  <si>
    <t>[5.06, 251.44]</t>
  </si>
  <si>
    <t>[-0.17, -0.02]</t>
  </si>
  <si>
    <t>[0.0, 0.01]</t>
  </si>
  <si>
    <t>[0.4, 0.47]</t>
  </si>
  <si>
    <t>[41.87, 147.3]</t>
  </si>
  <si>
    <t>[26.42, 37.8]</t>
  </si>
  <si>
    <t>[13.69, 109.79]</t>
  </si>
  <si>
    <t>[32.28, 136.83]</t>
  </si>
  <si>
    <t>[0.12, 0.15]</t>
  </si>
  <si>
    <t>[0.16, 0.18]</t>
  </si>
  <si>
    <t>[-0.0, 43.59]</t>
  </si>
  <si>
    <t>[-0.0, 29.38]</t>
  </si>
  <si>
    <t>[0.0, 14.31]</t>
  </si>
  <si>
    <t>[-0.45, 40.23]</t>
  </si>
  <si>
    <t>[0.03, 43.65]</t>
  </si>
  <si>
    <t>[-0.0, 14.86]</t>
  </si>
  <si>
    <t>[0.09, 40.77]</t>
  </si>
  <si>
    <t>[0.01, 43.73]</t>
  </si>
  <si>
    <t>[0.0, 29.38]</t>
  </si>
  <si>
    <t>[-0.0, 14.38]</t>
  </si>
  <si>
    <t>[0.02, 40.74]</t>
  </si>
  <si>
    <t>[0.01, 43.72]</t>
  </si>
  <si>
    <t>[-0.0, 29.39]</t>
  </si>
  <si>
    <t>[0.02, 40.7]</t>
  </si>
  <si>
    <t>[0.0, 29.39]</t>
  </si>
  <si>
    <t>[0.0, 14.38]</t>
  </si>
  <si>
    <t>[0.02, 40.67]</t>
  </si>
  <si>
    <t>[124.35, 141.06]</t>
  </si>
  <si>
    <t>[124.4, 141.11]</t>
  </si>
  <si>
    <t>[-0.07, -0.01]</t>
  </si>
  <si>
    <t>[204.0, 220.21]</t>
  </si>
  <si>
    <t>[-0.0, 214.49]</t>
  </si>
  <si>
    <t>[0.0, 214.48]</t>
  </si>
  <si>
    <t>[-0.0, 214.48]</t>
  </si>
  <si>
    <t>[-0.0, 214.47]</t>
  </si>
  <si>
    <t>[0.02, 214.49]</t>
  </si>
  <si>
    <t>[0.03, 214.49]</t>
  </si>
  <si>
    <t>[5.9, 6.7]</t>
  </si>
  <si>
    <t>[-0.49, 6.23]</t>
  </si>
  <si>
    <t>[-0.22, 6.44]</t>
  </si>
  <si>
    <t>[420.84, 459.28]</t>
  </si>
  <si>
    <t>[98.31, 114.04]</t>
  </si>
  <si>
    <t>[-0.0, 103.94]</t>
  </si>
  <si>
    <t>[-298.83, -254.25]</t>
  </si>
  <si>
    <t>[110.92, 145.65]</t>
  </si>
  <si>
    <t>[-46.93, -13.74]</t>
  </si>
  <si>
    <t>[-0.06, 222.79]</t>
  </si>
  <si>
    <t>[0.03, 0.01]</t>
  </si>
  <si>
    <t>[141.35, 294.98]</t>
  </si>
  <si>
    <t>[141.47, 289.97]</t>
  </si>
  <si>
    <t>[25.17, 284.11]</t>
  </si>
  <si>
    <t>[13.05, 19.08]</t>
  </si>
  <si>
    <t>[4.82, 7.61]</t>
  </si>
  <si>
    <t>[0.24, 2.74]</t>
  </si>
  <si>
    <t>[4.08, 6.6]</t>
  </si>
  <si>
    <t>[-10.74, -4.95]</t>
  </si>
  <si>
    <t>[474.77, 513.42]</t>
  </si>
  <si>
    <t>[44.97, 60.84]</t>
  </si>
  <si>
    <t>[-0.04, 2.45]</t>
  </si>
  <si>
    <t>[53.6, 56.12]</t>
  </si>
  <si>
    <t>[-57.85, -15.27]</t>
  </si>
  <si>
    <t>[83.68, 85.97]</t>
  </si>
  <si>
    <t>[-0.17, -0.07]</t>
  </si>
  <si>
    <t>[109.86, 221.56]</t>
  </si>
  <si>
    <t>[0.0, 27.41]</t>
  </si>
  <si>
    <t>[82.75, 194.16]</t>
  </si>
  <si>
    <t>[109.8, 143.28]</t>
  </si>
  <si>
    <t>[0.11, 0.1]</t>
  </si>
  <si>
    <t>[0.08, 0.09]</t>
  </si>
  <si>
    <t>[-0.0, 78.27]</t>
  </si>
  <si>
    <t>[0.0, 27.42]</t>
  </si>
  <si>
    <t>[0.0, 78.26]</t>
  </si>
  <si>
    <t>[-37.76, -13.56]</t>
  </si>
  <si>
    <t>[162.93, 222.76]</t>
  </si>
  <si>
    <t>[-0.03, -0.04]</t>
  </si>
  <si>
    <t>[-0.0, 78.3]</t>
  </si>
  <si>
    <t>[134680.45, 150092.04]</t>
  </si>
  <si>
    <t>[611.38, 932.99]</t>
  </si>
  <si>
    <t>[54.26, 63.69]</t>
  </si>
  <si>
    <t>[678.28, 796.07]</t>
  </si>
  <si>
    <t>[275.0, 316.59]</t>
  </si>
  <si>
    <t>[968.6, 1098.08]</t>
  </si>
  <si>
    <t>[1202.66, 1949.21]</t>
  </si>
  <si>
    <t>[60335.25, 60353.06]</t>
  </si>
  <si>
    <t>[248.06, 421.27]</t>
  </si>
  <si>
    <t>[-0.0, 17.81]</t>
  </si>
  <si>
    <t>[-0.0, 222.64]</t>
  </si>
  <si>
    <t>[100.21, 504.51]</t>
  </si>
  <si>
    <t>[1025.93, 1043.74]</t>
  </si>
  <si>
    <t>[60198.61, 60216.42]</t>
  </si>
  <si>
    <t>[247.96, 421.17]</t>
  </si>
  <si>
    <t>[0.0, 17.81]</t>
  </si>
  <si>
    <t>[0.0, 222.64]</t>
  </si>
  <si>
    <t>[93.58, 405.09]</t>
  </si>
  <si>
    <t>[1015.03, 1032.84]</t>
  </si>
  <si>
    <t>[136.64, 136.64]</t>
  </si>
  <si>
    <t>[0.1, 0.1]</t>
  </si>
  <si>
    <t>[0.0, 110.83]</t>
  </si>
  <si>
    <t>[10.9, 10.9]</t>
  </si>
  <si>
    <t>[77945.11, 77962.92]</t>
  </si>
  <si>
    <t>[234.76, 584.56]</t>
  </si>
  <si>
    <t>[40.15, 57.96]</t>
  </si>
  <si>
    <t>[501.84, 724.49]</t>
  </si>
  <si>
    <t>[64.97, 287.61]</t>
  </si>
  <si>
    <t>[544.38, 988.96]</t>
  </si>
  <si>
    <t>[518.88, 536.69]</t>
  </si>
  <si>
    <t>[434.36, 482.98]</t>
  </si>
  <si>
    <t>[1.77, 2.21]</t>
  </si>
  <si>
    <t>[432.42, 480.86]</t>
  </si>
  <si>
    <t>[-0.46, -0.05]</t>
  </si>
  <si>
    <t>[0.28, 0.33]</t>
  </si>
  <si>
    <t>[-0.42, -0.04]</t>
  </si>
  <si>
    <t>[-0.15, -0.16]</t>
  </si>
  <si>
    <t>[-0.16, -0.16]</t>
  </si>
  <si>
    <t>[1.99, 9.62]</t>
  </si>
  <si>
    <t>[215.78, 263.16]</t>
  </si>
  <si>
    <t>[98.02, 133.33]</t>
  </si>
  <si>
    <t>[7.56, 22.27]</t>
  </si>
  <si>
    <t>[81.96, 125.22]</t>
  </si>
  <si>
    <t>[-49.74, 5.59]</t>
  </si>
  <si>
    <t>[79.69, 113.25]</t>
  </si>
  <si>
    <t>[0.0, 13.32]</t>
  </si>
  <si>
    <t>[79.41, 92.72]</t>
  </si>
  <si>
    <t>[15.25, 59.64]</t>
  </si>
  <si>
    <t>[-0.0, 0.0]</t>
  </si>
  <si>
    <t>[0.14, 0.16]</t>
  </si>
  <si>
    <t>[9.36, 13.76]</t>
  </si>
  <si>
    <t>[-0.0, 11.35]</t>
  </si>
  <si>
    <t>[3.63, 8.91]</t>
  </si>
  <si>
    <t>[-0.01, -0.0]</t>
  </si>
  <si>
    <t>[68.04, 100.3]</t>
  </si>
  <si>
    <t>[68.06, 81.38]</t>
  </si>
  <si>
    <t>[8.9, 51.25]</t>
  </si>
  <si>
    <t>[8.56, 9.61]</t>
  </si>
  <si>
    <t>[0.0, 9.11]</t>
  </si>
  <si>
    <t>[-0.0, 9.11]</t>
  </si>
  <si>
    <t>[7.66, 8.52]</t>
  </si>
  <si>
    <t>[-0.42, -0.13]</t>
  </si>
  <si>
    <t>[-0.34, -0.08]</t>
  </si>
  <si>
    <t>[-0.15, -0.15]</t>
  </si>
  <si>
    <t>[2.61, 3.3]</t>
  </si>
  <si>
    <t>[0.0, 3.0]</t>
  </si>
  <si>
    <t>[-0.0, 3.0]</t>
  </si>
  <si>
    <t>[1.32, 1.98]</t>
  </si>
  <si>
    <t>[-0.04, 0.1]</t>
  </si>
  <si>
    <t>[-0.07, 0.03]</t>
  </si>
  <si>
    <t>[-0.02, -0.01]</t>
  </si>
  <si>
    <t>[5.68, 6.43]</t>
  </si>
  <si>
    <t>[0.0, 6.11]</t>
  </si>
  <si>
    <t>[-0.0, 6.11]</t>
  </si>
  <si>
    <t>[5.94, 6.75]</t>
  </si>
  <si>
    <t>[7.18, 10.66]</t>
  </si>
  <si>
    <t>[0.0, 8.4]</t>
  </si>
  <si>
    <t>[-0.0, 8.4]</t>
  </si>
  <si>
    <t>[-82.28, -62.13]</t>
  </si>
  <si>
    <t>[0.03, 0.23]</t>
  </si>
  <si>
    <t>[130.51, 148.02]</t>
  </si>
  <si>
    <t>[128.93, 135.55]</t>
  </si>
  <si>
    <t>[0.03, 7.06]</t>
  </si>
  <si>
    <t>[0.08, -0.0]</t>
  </si>
  <si>
    <t>[316.62, 353.47]</t>
  </si>
  <si>
    <t>[284.96, 318.12]</t>
  </si>
  <si>
    <t>[31.66, 35.35]</t>
  </si>
  <si>
    <t>[0.06, 33.31]</t>
  </si>
  <si>
    <t>[0.01, 33.16]</t>
  </si>
  <si>
    <t>[27.1, 60.41]</t>
  </si>
  <si>
    <t>[109.27, 168.33]</t>
  </si>
  <si>
    <t>[99.01, 157.6]</t>
  </si>
  <si>
    <t>[9.39, 29.11]</t>
  </si>
  <si>
    <t>[-301.27, -216.58]</t>
  </si>
  <si>
    <t>[0.01, 0.09]</t>
  </si>
  <si>
    <t>[128.91, 135.55]</t>
  </si>
  <si>
    <t>[0.03, 6.84]</t>
  </si>
  <si>
    <t>[15.81, 48.97]</t>
  </si>
  <si>
    <t>[15.39, 17.35]</t>
  </si>
  <si>
    <t>[0.11, 33.28]</t>
  </si>
  <si>
    <t>[-0.0, 33.26]</t>
  </si>
  <si>
    <t>[-0.0, 13.41]</t>
  </si>
  <si>
    <t>[-116.47, -82.98]</t>
  </si>
  <si>
    <t>[0.11, 0.11]</t>
  </si>
  <si>
    <t>[0.1, 33.31]</t>
  </si>
  <si>
    <t>[0.09, 33.31]</t>
  </si>
  <si>
    <t>[0.31, 60.52]</t>
  </si>
  <si>
    <t>[0.21, 0.22]</t>
  </si>
  <si>
    <t>[0.11, 0.08]</t>
  </si>
  <si>
    <t>[0.15, 0.08]</t>
  </si>
  <si>
    <t>[0.27, 0.26]</t>
  </si>
  <si>
    <t>[0.31, 0.26]</t>
  </si>
  <si>
    <t>[-0.12, -0.11]</t>
  </si>
  <si>
    <t>[-0.07, 33.18]</t>
  </si>
  <si>
    <t>[-0.02, 60.11]</t>
  </si>
  <si>
    <t>[-0.05, -0.05]</t>
  </si>
  <si>
    <t>[128.92, 135.55]</t>
  </si>
  <si>
    <t>[0.03, 6.44]</t>
  </si>
  <si>
    <t>[15.69, 48.85]</t>
  </si>
  <si>
    <t>[0.07, 60.1]</t>
  </si>
  <si>
    <t>[-0.04, -0.09]</t>
  </si>
  <si>
    <t>[-0.01, 135.46]</t>
  </si>
  <si>
    <t>[0.01, 135.26]</t>
  </si>
  <si>
    <t>[0.06, 6.41]</t>
  </si>
  <si>
    <t>[-0.02, 59.84]</t>
  </si>
  <si>
    <t>[-0.04, 105.09]</t>
  </si>
  <si>
    <t>[-0.0, 105.08]</t>
  </si>
  <si>
    <t>[-0.02, -0.05]</t>
  </si>
  <si>
    <t>[-221.55, 38.51]</t>
  </si>
  <si>
    <t>[68.12, 128.58]</t>
  </si>
  <si>
    <t>[-0.18, -0.22]</t>
  </si>
  <si>
    <t>[-0.21, -0.03]</t>
  </si>
  <si>
    <t>[0.0, -0.02]</t>
  </si>
  <si>
    <t>[-0.01, -0.08]</t>
  </si>
  <si>
    <t>[0.13, 59.63]</t>
  </si>
  <si>
    <t>[0.53, 77.3]</t>
  </si>
  <si>
    <t>[0.0, 78.43]</t>
  </si>
  <si>
    <t>[0.06, 0.01]</t>
  </si>
  <si>
    <t>[-143.36, -68.0]</t>
  </si>
  <si>
    <t>[0.09, 60.43]</t>
  </si>
  <si>
    <t>[0.01, 0.01]</t>
  </si>
  <si>
    <t>[0.0, 135.53]</t>
  </si>
  <si>
    <t>[0.09, 135.51]</t>
  </si>
  <si>
    <t>[-0.33, 6.66]</t>
  </si>
  <si>
    <t>[-0.03, 59.73]</t>
  </si>
  <si>
    <t>[0.01, 105.07]</t>
  </si>
  <si>
    <t>[0.0, 105.07]</t>
  </si>
  <si>
    <t>[0.01, -0.04]</t>
  </si>
  <si>
    <t>[-77.5, 105.01]</t>
  </si>
  <si>
    <t>[-0.2, -0.13]</t>
  </si>
  <si>
    <t>[0.06, 135.48]</t>
  </si>
  <si>
    <t>[-0.0, 135.41]</t>
  </si>
  <si>
    <t>[0.01, 5.19]</t>
  </si>
  <si>
    <t>[0.02, 60.08]</t>
  </si>
  <si>
    <t>[-0.01, 105.08]</t>
  </si>
  <si>
    <t>[0.01, 105.08]</t>
  </si>
  <si>
    <t>[-153.27, 105.22]</t>
  </si>
  <si>
    <t>[-0.08, -0.12]</t>
  </si>
  <si>
    <t>[0.05, 0.0]</t>
  </si>
  <si>
    <t>[-0.19, 0.01]</t>
  </si>
  <si>
    <t>[-0.01, 48.08]</t>
  </si>
  <si>
    <t>[-0.05, 48.08]</t>
  </si>
  <si>
    <t>[0.01, 15.88]</t>
  </si>
  <si>
    <t>[0.01, 33.32]</t>
  </si>
  <si>
    <t>[-0.21, 59.94]</t>
  </si>
  <si>
    <t>[-0.71, 78.21]</t>
  </si>
  <si>
    <t>[-0.07, 78.13]</t>
  </si>
  <si>
    <t>[-0.13, -0.01]</t>
  </si>
  <si>
    <t>[-75.77, 0.29]</t>
  </si>
  <si>
    <t>[-0.01, -0.03]</t>
  </si>
  <si>
    <t>[-0.01, 135.55]</t>
  </si>
  <si>
    <t>[0.01, 135.54]</t>
  </si>
  <si>
    <t>[-0.04, 5.33]</t>
  </si>
  <si>
    <t>[-0.01, 49.11]</t>
  </si>
  <si>
    <t>[0.6, 15.7]</t>
  </si>
  <si>
    <t>[-0.01, 33.05]</t>
  </si>
  <si>
    <t>[0.0, 33.05]</t>
  </si>
  <si>
    <t>[0.4, 60.03]</t>
  </si>
  <si>
    <t>[0.56, 59.94]</t>
  </si>
  <si>
    <t>[-0.03, 105.14]</t>
  </si>
  <si>
    <t>[-0.05, 105.07]</t>
  </si>
  <si>
    <t>[0.02, -0.03]</t>
  </si>
  <si>
    <t>[-79.25, 104.98]</t>
  </si>
  <si>
    <t>[196.33, 229.74]</t>
  </si>
  <si>
    <t>[186.73, 217.6]</t>
  </si>
  <si>
    <t>[0.05, 33.32]</t>
  </si>
  <si>
    <t>[9.39, 16.79]</t>
  </si>
  <si>
    <t>[-163.93, -130.24]</t>
  </si>
  <si>
    <t>[0.01, 0.13]</t>
  </si>
  <si>
    <t>[87.62, 120.74]</t>
  </si>
  <si>
    <t>[80.79, 90.91]</t>
  </si>
  <si>
    <t>[-0.02, 33.29]</t>
  </si>
  <si>
    <t>[0.97, 0.97]</t>
  </si>
  <si>
    <t>[39.61, 39.65]</t>
  </si>
  <si>
    <t>[251.98, 251.9]</t>
  </si>
  <si>
    <t>[251.48, 251.44]</t>
  </si>
  <si>
    <t>[0.4, 0.57]</t>
  </si>
  <si>
    <t>[52.41, 79.57]</t>
  </si>
  <si>
    <t>[0.09, 0.14]</t>
  </si>
  <si>
    <t>[52.31, 79.47]</t>
  </si>
  <si>
    <t>[-100.93, -38.57]</t>
  </si>
  <si>
    <t>[0.97, 0.95]</t>
  </si>
  <si>
    <t>[230.48, 295.74]</t>
  </si>
  <si>
    <t>[52.28, 79.11]</t>
  </si>
  <si>
    <t>[62.87, 62.87]</t>
  </si>
  <si>
    <t>[-60.1, -60.1]</t>
  </si>
  <si>
    <t>[-0.12, 0.02]</t>
  </si>
  <si>
    <t>[0.59, 1.08]</t>
  </si>
  <si>
    <t>[0.07, 0.08]</t>
  </si>
  <si>
    <t>[0.03, 0.03]</t>
  </si>
  <si>
    <t>[0.61, 1.15]</t>
  </si>
  <si>
    <t>[32.06, 49.32]</t>
  </si>
  <si>
    <t>[229.57, 294.96]</t>
  </si>
  <si>
    <t>[52.21, 79.03]</t>
  </si>
  <si>
    <t>[62.84, 62.84]</t>
  </si>
  <si>
    <t>[-94.28, -38.79]</t>
  </si>
  <si>
    <t>[-0.09, -0.09]</t>
  </si>
  <si>
    <t>[-0.4, -0.25]</t>
  </si>
  <si>
    <t>[0.98, 0.99]</t>
  </si>
  <si>
    <t>[-0.05, -0.04]</t>
  </si>
  <si>
    <t>[79.36, 90.59]</t>
  </si>
  <si>
    <t>[62.7, 72.44]</t>
  </si>
  <si>
    <t>[15.37, 18.19]</t>
  </si>
  <si>
    <t>[66.36, 76.48]</t>
  </si>
  <si>
    <t>[-0.0, 70.45]</t>
  </si>
  <si>
    <t>[41.1, 51.91]</t>
  </si>
  <si>
    <t>[45.23, 299.55]</t>
  </si>
  <si>
    <t>[37.84, 109.89]</t>
  </si>
  <si>
    <t>[-251.44, -5.06]</t>
  </si>
  <si>
    <t>[0.16, 0.19]</t>
  </si>
  <si>
    <t>[32.44, 137.0]</t>
  </si>
  <si>
    <t>[2.86, 14.11]</t>
  </si>
  <si>
    <t>[1.47, 2.62]</t>
  </si>
  <si>
    <t>[0.64, 11.95]</t>
  </si>
  <si>
    <t>[-136.83, -32.28]</t>
  </si>
  <si>
    <t>[-0.05, -0.03]</t>
  </si>
  <si>
    <t>[-0.18, -0.16]</t>
  </si>
  <si>
    <t>[0.0, 40.68]</t>
  </si>
  <si>
    <t>[-0.0, 3.31]</t>
  </si>
  <si>
    <t>[-0.0, 2.03]</t>
  </si>
  <si>
    <t>[0.0, 1.27]</t>
  </si>
  <si>
    <t>[-40.23, 0.45]</t>
  </si>
  <si>
    <t>[-0.0, 40.68]</t>
  </si>
  <si>
    <t>[0.0, 2.03]</t>
  </si>
  <si>
    <t>[-40.77, -0.09]</t>
  </si>
  <si>
    <t>[0.0, 3.31]</t>
  </si>
  <si>
    <t>[-40.69, -0.02]</t>
  </si>
  <si>
    <t>[0.0, 40.69]</t>
  </si>
  <si>
    <t>[-0.0, 1.27]</t>
  </si>
  <si>
    <t>[-40.71, -0.02]</t>
  </si>
  <si>
    <t>[-0.0, 40.69]</t>
  </si>
  <si>
    <t>[335.81, 356.73]</t>
  </si>
  <si>
    <t>[-220.21, -204.0]</t>
  </si>
  <si>
    <t>[129.17, 343.64]</t>
  </si>
  <si>
    <t>[-214.47, 0.0]</t>
  </si>
  <si>
    <t>[-0.03, 214.44]</t>
  </si>
  <si>
    <t>[-214.49, -0.03]</t>
  </si>
  <si>
    <t>[143.93, 188.99]</t>
  </si>
  <si>
    <t>[358.96, 402.63]</t>
  </si>
  <si>
    <t>[0.0, 374.28]</t>
  </si>
  <si>
    <t>[254.25, 298.83]</t>
  </si>
  <si>
    <t>[76.14, 116.46]</t>
  </si>
  <si>
    <t>[13.74, 46.93]</t>
  </si>
  <si>
    <t>[0.03, 0.05]</t>
  </si>
  <si>
    <t>[0.05, 135.42]</t>
  </si>
  <si>
    <t>[-0.0, 6.38]</t>
  </si>
  <si>
    <t>[0.01, 0.0]</t>
  </si>
  <si>
    <t>[299.58, 332.75]</t>
  </si>
  <si>
    <t>[299.58, 332.76]</t>
  </si>
  <si>
    <t>[0.04, 60.17]</t>
  </si>
  <si>
    <t>[11.22, 116.31]</t>
  </si>
  <si>
    <t>[-0.0, 105.11]</t>
  </si>
  <si>
    <t>[11.23, 11.24]</t>
  </si>
  <si>
    <t>[-284.66, -25.17]</t>
  </si>
  <si>
    <t>[12.15, 16.8]</t>
  </si>
  <si>
    <t>[1.03, 14.34]</t>
  </si>
  <si>
    <t>[4.95, 10.74]</t>
  </si>
  <si>
    <t>[74.37, 106.52]</t>
  </si>
  <si>
    <t>[-0.0, 13.32]</t>
  </si>
  <si>
    <t>[74.17, 87.49]</t>
  </si>
  <si>
    <t>[15.27, 57.85]</t>
  </si>
  <si>
    <t>[502.02, 567.3]</t>
  </si>
  <si>
    <t>[0.12, 0.13]</t>
  </si>
  <si>
    <t>[-0.0, 0.01]</t>
  </si>
  <si>
    <t>[0.0, 0.15]</t>
  </si>
  <si>
    <t>[0.13, 48.91]</t>
  </si>
  <si>
    <t>[0.1, 34.14]</t>
  </si>
  <si>
    <t>[0.13, 0.08]</t>
  </si>
  <si>
    <t>[0.18, 60.16]</t>
  </si>
  <si>
    <t>[0.33, 60.14]</t>
  </si>
  <si>
    <t>[0.0, 78.27]</t>
  </si>
  <si>
    <t>[-0.0, -0.01]</t>
  </si>
  <si>
    <t>[-143.28, -109.8]</t>
  </si>
  <si>
    <t>[-0.16, 48.08]</t>
  </si>
  <si>
    <t>[0.01, 33.09]</t>
  </si>
  <si>
    <t>[-0.18, 59.84]</t>
  </si>
  <si>
    <t>[-0.11, 59.86]</t>
  </si>
  <si>
    <t>[-143.24, -110.01]</t>
  </si>
  <si>
    <t>[-0.08, -0.06]</t>
  </si>
  <si>
    <t>[130.51, 148.01]</t>
  </si>
  <si>
    <t>[128.68, 135.52]</t>
  </si>
  <si>
    <t>[-0.0, 6.58]</t>
  </si>
  <si>
    <t>[0.13, 48.87]</t>
  </si>
  <si>
    <t>[0.09, 48.87]</t>
  </si>
  <si>
    <t>[-0.01, 33.28]</t>
  </si>
  <si>
    <t>[-0.08, 33.17]</t>
  </si>
  <si>
    <t>[-0.05, 33.05]</t>
  </si>
  <si>
    <t>[0.01, 60.18]</t>
  </si>
  <si>
    <t>[-0.01, 60.2]</t>
  </si>
  <si>
    <t>[26.8, 105.07]</t>
  </si>
  <si>
    <t>[13.56, 37.76]</t>
  </si>
  <si>
    <t>[0.01, 60.31]</t>
  </si>
  <si>
    <t>[129.96, 135.52]</t>
  </si>
  <si>
    <t>[-0.01, 5.87]</t>
  </si>
  <si>
    <t>[-0.08, 15.71]</t>
  </si>
  <si>
    <t>[-0.0, 33.03]</t>
  </si>
  <si>
    <t>[-0.01, 60.07]</t>
  </si>
  <si>
    <t>[0.04, 59.69]</t>
  </si>
  <si>
    <t>[0.0, -0.0]</t>
  </si>
  <si>
    <t>#a17f1a</t>
  </si>
  <si>
    <t>Espéces</t>
  </si>
  <si>
    <t>Dimensions</t>
  </si>
  <si>
    <t>Echanges</t>
  </si>
  <si>
    <t>Usages</t>
  </si>
  <si>
    <t>Primaire</t>
  </si>
  <si>
    <t>Sous-Filieres</t>
  </si>
  <si>
    <t>Commentaire</t>
  </si>
  <si>
    <t>% autres composants (fraction volumique ou fraction massique)</t>
  </si>
  <si>
    <t>Densité du bois comprimé</t>
  </si>
  <si>
    <t>% Feuillus</t>
  </si>
  <si>
    <t>% Résineux</t>
  </si>
  <si>
    <t>tonne MS (bois anhydre) / m3f</t>
  </si>
  <si>
    <t>tonne / m3f</t>
  </si>
  <si>
    <t>PCI MWh / tonne</t>
  </si>
  <si>
    <t>PCI MWh / m3f</t>
  </si>
  <si>
    <t>m3 bois fort tige / m3f</t>
  </si>
  <si>
    <t>m3 (plein) du produit / m3f</t>
  </si>
  <si>
    <t>Unité naturelle</t>
  </si>
  <si>
    <t>Facteur de conversion (m3f/unité naturelle)</t>
  </si>
  <si>
    <t xml:space="preserve">unité naturelle / m3f </t>
  </si>
  <si>
    <t>Explication des formules utilisées pour chaque colonne</t>
  </si>
  <si>
    <t>Hypothèses
hs = masse d'eau / masse sèche</t>
  </si>
  <si>
    <t>Hypothèses
hb = masse d'eau / masse totale</t>
  </si>
  <si>
    <t>Hypothèses</t>
  </si>
  <si>
    <t>Il s'agit par définition de l'infra-densité (masse sèche / volume vert). Voir cellule E75.</t>
  </si>
  <si>
    <t>Masse de bois = Masse sèche / (1 - humidité sur brut)
Pour un produit comprenant x% d'autres substances que du bois, il faut encore diviser par 1/(1-x). Par exemple, si un produit contient 50% de métal, on a : masse totale = masse de bois / (1-0.5) = 2*masse de bois.</t>
  </si>
  <si>
    <t>PCI = 5*(1-humidité sur brut) - 0.7*humidité sur brut. 
Le premier terme correspond au PCI de la masse sèche et le second pénalise le bois humide (il faut environ 0.7 kWh pour évaporer 1kg d'eau).
Inspiré de http://valbiom.be/files/library/Docs/Bois-Energie/150716_ValBiom_Combustibles_bois.pdf (p3).</t>
  </si>
  <si>
    <t>PCI/m3f = PCI/tonne * tonne/m3f</t>
  </si>
  <si>
    <t>Rapport entre le stock national de bois sur pied (F ou R) exprimé en bois fort tige et en volume total aérien (données IFN).
NB : approximation puisque ces coefficients varient légèrement selon les régions et selon que l'on considère le stock, l'accroissement naturel, les prélèvements, la mortalité etc.</t>
  </si>
  <si>
    <t xml:space="preserve">Hypothèse d'un point de saturation des fibres à 30% d'humidité sur sec quelque soit l'essence.
m3 = 1 - rétractation volumique
Si hs &gt; sat, pas de rétractation
Si hs &lt; sat : rétractation = (sat-hs)*(retrait volumique par %hs), pondéré par les essences F, R. Voir cellule AH75.
Pour le cas des panneaux où le bois est comprimé : m3 = tonne / masse vol du bois comprimé.
</t>
  </si>
  <si>
    <t>Unité dans laquelle la donnée est collectée</t>
  </si>
  <si>
    <t>Calculé à partir des colonnes précédentes.
Si unité naturelle = tonnes : 1/(tonnes/m3f)
Si unité naturelle = m3 : 1/(m3/m3f)
etc.</t>
  </si>
  <si>
    <t>Inverse de la colonne précédente.
Redondant avec une des colonnes précédentes mais permet d'avoir l'info sur une seule colonne pour tous les produits.</t>
  </si>
  <si>
    <t>Local</t>
  </si>
  <si>
    <t>Bois hors forêt</t>
  </si>
  <si>
    <t>&gt; saturation</t>
  </si>
  <si>
    <t>utilisé par la trituration</t>
  </si>
  <si>
    <t>1000 tonnes</t>
  </si>
  <si>
    <t>Bois bûche officiel</t>
  </si>
  <si>
    <t>Plaquettes</t>
  </si>
  <si>
    <t>utilisées par les ménages</t>
  </si>
  <si>
    <t>Connexes hors écorces et déchets</t>
  </si>
  <si>
    <t>utilisés par la trituration</t>
  </si>
  <si>
    <t>Panneau de particules</t>
  </si>
  <si>
    <t>Panneau OSB</t>
  </si>
  <si>
    <t>Panneau de fibres durs</t>
  </si>
  <si>
    <t>Panneau MDF</t>
  </si>
  <si>
    <t>données sitram (fret)</t>
  </si>
  <si>
    <t>Hypothèse de linéarité des retraits radial et tangentiel</t>
  </si>
  <si>
    <t>Hypothèse de linéarité du retrait volumique</t>
  </si>
  <si>
    <t>Comparaison entre les deux hypothèse : différences négligeables (on peut faire l'hypothèse de linéarité du retrait volumique)</t>
  </si>
  <si>
    <t>retrait volumique (%) par % d'humidité sur sec</t>
  </si>
  <si>
    <t>Pondération feuillus (en fonction des prélèvments régionaux IFN)</t>
  </si>
  <si>
    <t>Pondération conifères (en fonction des prélèvements régionaux IFN)</t>
  </si>
  <si>
    <t>masse volumique 15% hs (source : ci-dessous)</t>
  </si>
  <si>
    <t>infra-densité (masse sèche / volume vert) (source : https://agritrop.cirad.fr/589166)</t>
  </si>
  <si>
    <t>retrait tangentiel total (source : ci-dessous)</t>
  </si>
  <si>
    <t>retrait radial total (source : ci-dessous)</t>
  </si>
  <si>
    <t>retrait volumique total (source : ci-dessous)</t>
  </si>
  <si>
    <t>estimation du retrait volumique total en négligeant le retrait longitudinal</t>
  </si>
  <si>
    <t>retrait tangentiel (%) par % d'humidité sur sec</t>
  </si>
  <si>
    <t>retrait radial (%) par % d'humidité sur sec</t>
  </si>
  <si>
    <t>hêtre</t>
  </si>
  <si>
    <t>chêne</t>
  </si>
  <si>
    <t>orme</t>
  </si>
  <si>
    <t>frêne</t>
  </si>
  <si>
    <t>chataigner</t>
  </si>
  <si>
    <t>charme</t>
  </si>
  <si>
    <t>bouleau</t>
  </si>
  <si>
    <t>noyer</t>
  </si>
  <si>
    <t>merisier</t>
  </si>
  <si>
    <t>peuplier</t>
  </si>
  <si>
    <t>aulne</t>
  </si>
  <si>
    <t>érable</t>
  </si>
  <si>
    <t>tilleul</t>
  </si>
  <si>
    <t>sapin</t>
  </si>
  <si>
    <t>épicéa</t>
  </si>
  <si>
    <t>pin maritime</t>
  </si>
  <si>
    <t>pin sylvestre</t>
  </si>
  <si>
    <t>douglas</t>
  </si>
  <si>
    <t>mélèze</t>
  </si>
  <si>
    <t>Moyenne F</t>
  </si>
  <si>
    <t>infra_d_f</t>
  </si>
  <si>
    <t>retrait_v_f</t>
  </si>
  <si>
    <t>Moyenne R</t>
  </si>
  <si>
    <t>infra_d_r</t>
  </si>
  <si>
    <t>retrait_v_r</t>
  </si>
  <si>
    <t>http://www.afpia-estnord.fr/fichiers/download/Article%20Bernard%20Le%20Bouvet.pdf</t>
  </si>
  <si>
    <t>Unité Equivalente</t>
  </si>
  <si>
    <t>Unité principale</t>
  </si>
  <si>
    <t>m3f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</si>
</sst>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9" x14ac:knownFonts="1">
    <font>
      <sz val="10"/>
      <name val="Verdana"/>
    </font>
    <font>
      <b/>
      <sz val="10"/>
      <name val="Verdana"/>
      <family val="2"/>
    </font>
    <font>
      <sz val="10"/>
      <name val="Verdana"/>
      <family val="2"/>
    </font>
    <font>
      <sz val="11"/>
      <name val="Verdana"/>
      <family val="2"/>
    </font>
    <font>
      <sz val="11"/>
      <name val="Calibri"/>
      <family val="2"/>
    </font>
    <font>
      <b/>
      <sz val="11"/>
      <name val="Verdana"/>
      <family val="2"/>
    </font>
    <font>
      <b/>
      <sz val="9"/>
      <name val="Verdana"/>
      <family val="2"/>
    </font>
    <font>
      <b/>
      <sz val="9"/>
      <name val="Calibri"/>
      <family val="2"/>
    </font>
    <font>
      <b/>
      <sz val="12"/>
      <name val="Verdana"/>
      <family val="2"/>
    </font>
    <font>
      <u/>
      <sz val="10"/>
      <color indexed="12"/>
      <name val="Verdana"/>
      <family val="2"/>
    </font>
    <font>
      <sz val="11"/>
      <name val="Calibri"/>
      <family val="2"/>
      <scheme val="minor"/>
    </font>
    <font>
      <sz val="10"/>
      <name val="Verdana"/>
      <family val="2"/>
    </font>
    <font>
      <sz val="11"/>
      <color rgb="FF00B050"/>
      <name val="Calibri"/>
      <family val="2"/>
      <scheme val="minor"/>
    </font>
    <font>
      <sz val="10"/>
      <name val="Verdana"/>
    </font>
    <font>
      <sz val="10"/>
      <color theme="1"/>
      <name val="Verdana"/>
      <family val="2"/>
    </font>
    <font>
      <b/>
      <sz val="10"/>
      <color theme="1"/>
      <name val="Verdana"/>
      <family val="2"/>
    </font>
    <font>
      <sz val="10"/>
      <name val="Courier"/>
      <family val="1"/>
    </font>
    <font>
      <sz val="10"/>
      <color theme="4" tint="-0.249977111117893"/>
      <name val="Verdana"/>
      <family val="2"/>
    </font>
    <font>
      <sz val="10"/>
      <name val="Verdana"/>
      <charset val="1"/>
    </font>
  </fonts>
  <fills count="18">
    <fill>
      <patternFill patternType="none"/>
    </fill>
    <fill>
      <patternFill patternType="gray125"/>
    </fill>
    <fill>
      <patternFill patternType="solid">
        <fgColor theme="4" tint="0.39997558519241921"/>
        <bgColor indexed="64"/>
      </patternFill>
    </fill>
    <fill>
      <patternFill patternType="solid">
        <fgColor indexed="2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s>
  <cellStyleXfs count="5">
    <xf numFmtId="0" fontId="0" fillId="0" borderId="0"/>
    <xf numFmtId="0" fontId="9" fillId="0" borderId="0">
      <alignment vertical="top"/>
      <protection locked="0"/>
    </xf>
    <xf numFmtId="0" fontId="9" fillId="0" borderId="0">
      <alignment vertical="top"/>
      <protection locked="0"/>
    </xf>
    <xf numFmtId="0" fontId="11" fillId="0" borderId="0"/>
    <xf numFmtId="9" fontId="13" fillId="0" borderId="0" applyFont="0" applyFill="0" applyBorder="0" applyAlignment="0" applyProtection="0"/>
  </cellStyleXfs>
  <cellXfs count="286">
    <xf numFmtId="0" fontId="0" fillId="0" borderId="0" xfId="0"/>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0" fillId="0" borderId="3" xfId="0" applyBorder="1" applyAlignment="1">
      <alignment vertical="center"/>
    </xf>
    <xf numFmtId="0" fontId="4" fillId="0" borderId="2" xfId="0" applyFont="1" applyBorder="1" applyAlignment="1">
      <alignment horizontal="left" vertical="center" wrapText="1"/>
    </xf>
    <xf numFmtId="0" fontId="0" fillId="0" borderId="11" xfId="0" applyBorder="1"/>
    <xf numFmtId="0" fontId="0" fillId="0" borderId="10" xfId="0" applyBorder="1"/>
    <xf numFmtId="0" fontId="3" fillId="0" borderId="6" xfId="0" applyFont="1" applyBorder="1"/>
    <xf numFmtId="0" fontId="3" fillId="0" borderId="9" xfId="0" applyFont="1" applyBorder="1"/>
    <xf numFmtId="0" fontId="0" fillId="0" borderId="12" xfId="0" applyBorder="1"/>
    <xf numFmtId="0" fontId="3" fillId="0" borderId="10" xfId="0" applyFont="1" applyBorder="1"/>
    <xf numFmtId="0" fontId="3" fillId="0" borderId="0" xfId="0" applyFont="1"/>
    <xf numFmtId="1" fontId="3" fillId="0" borderId="2" xfId="0" applyNumberFormat="1" applyFont="1" applyBorder="1"/>
    <xf numFmtId="1" fontId="3" fillId="0" borderId="3" xfId="0" applyNumberFormat="1" applyFont="1" applyBorder="1"/>
    <xf numFmtId="1" fontId="3" fillId="0" borderId="7" xfId="0" applyNumberFormat="1" applyFont="1" applyBorder="1"/>
    <xf numFmtId="1" fontId="3" fillId="0" borderId="5" xfId="0" applyNumberFormat="1" applyFont="1" applyBorder="1"/>
    <xf numFmtId="1" fontId="3" fillId="0" borderId="8" xfId="0" applyNumberFormat="1" applyFont="1" applyBorder="1"/>
    <xf numFmtId="0" fontId="0" fillId="0" borderId="5" xfId="0" applyBorder="1"/>
    <xf numFmtId="0" fontId="0" fillId="0" borderId="7" xfId="0" applyBorder="1"/>
    <xf numFmtId="0" fontId="0" fillId="0" borderId="8" xfId="0" applyBorder="1"/>
    <xf numFmtId="0" fontId="3" fillId="0" borderId="3" xfId="0" applyFont="1" applyBorder="1"/>
    <xf numFmtId="0" fontId="4" fillId="0" borderId="3" xfId="0" applyFont="1" applyBorder="1" applyAlignment="1">
      <alignment horizontal="left" vertical="center" wrapText="1"/>
    </xf>
    <xf numFmtId="1" fontId="0" fillId="0" borderId="11" xfId="0" applyNumberFormat="1" applyBorder="1"/>
    <xf numFmtId="0" fontId="4" fillId="0" borderId="4" xfId="0" applyFont="1" applyBorder="1" applyAlignment="1">
      <alignment horizontal="left" vertical="center" wrapText="1"/>
    </xf>
    <xf numFmtId="0" fontId="2" fillId="0" borderId="0" xfId="0" applyFont="1" applyAlignment="1">
      <alignment horizontal="left" vertical="center" wrapText="1"/>
    </xf>
    <xf numFmtId="164" fontId="2" fillId="0" borderId="0" xfId="0" applyNumberFormat="1" applyFont="1"/>
    <xf numFmtId="11" fontId="0" fillId="0" borderId="0" xfId="0" applyNumberFormat="1"/>
    <xf numFmtId="0" fontId="1" fillId="2" borderId="0" xfId="0" applyFont="1" applyFill="1"/>
    <xf numFmtId="0" fontId="5" fillId="2" borderId="2" xfId="0" applyFont="1" applyFill="1" applyBorder="1"/>
    <xf numFmtId="0" fontId="6" fillId="2" borderId="1" xfId="0" applyFont="1" applyFill="1" applyBorder="1"/>
    <xf numFmtId="0" fontId="7" fillId="2" borderId="1" xfId="0" applyFont="1" applyFill="1" applyBorder="1" applyAlignment="1">
      <alignment horizontal="left" vertical="center" wrapText="1"/>
    </xf>
    <xf numFmtId="0" fontId="6" fillId="2" borderId="2" xfId="0" applyFont="1" applyFill="1" applyBorder="1"/>
    <xf numFmtId="0" fontId="5" fillId="2" borderId="1" xfId="0" applyFont="1" applyFill="1" applyBorder="1"/>
    <xf numFmtId="0" fontId="5" fillId="2" borderId="3" xfId="0" applyFont="1" applyFill="1" applyBorder="1"/>
    <xf numFmtId="0" fontId="8" fillId="0" borderId="0" xfId="0" applyFont="1"/>
    <xf numFmtId="0" fontId="9" fillId="0" borderId="0" xfId="1" applyAlignment="1" applyProtection="1"/>
    <xf numFmtId="0" fontId="0" fillId="0" borderId="0" xfId="0" applyAlignment="1">
      <alignment horizontal="left" indent="1"/>
    </xf>
    <xf numFmtId="1" fontId="0" fillId="4" borderId="0" xfId="0" applyNumberFormat="1" applyFill="1"/>
    <xf numFmtId="165" fontId="0" fillId="4" borderId="0" xfId="0" applyNumberFormat="1" applyFill="1"/>
    <xf numFmtId="0" fontId="0" fillId="5" borderId="0" xfId="0" applyFill="1"/>
    <xf numFmtId="0" fontId="0" fillId="6" borderId="0" xfId="0" applyFill="1"/>
    <xf numFmtId="0" fontId="0" fillId="7" borderId="0" xfId="0" applyFill="1"/>
    <xf numFmtId="0" fontId="0" fillId="0" borderId="2" xfId="0" applyBorder="1"/>
    <xf numFmtId="0" fontId="0" fillId="0" borderId="3" xfId="0" applyBorder="1"/>
    <xf numFmtId="0" fontId="0" fillId="0" borderId="4" xfId="0" applyBorder="1"/>
    <xf numFmtId="0" fontId="10" fillId="0" borderId="6" xfId="0" applyFont="1" applyBorder="1"/>
    <xf numFmtId="0" fontId="10" fillId="0" borderId="0" xfId="0" applyFont="1"/>
    <xf numFmtId="0" fontId="10" fillId="0" borderId="9" xfId="0" applyFont="1" applyBorder="1"/>
    <xf numFmtId="0" fontId="11" fillId="0" borderId="0" xfId="0" applyFont="1"/>
    <xf numFmtId="1" fontId="2" fillId="0" borderId="0" xfId="0" applyNumberFormat="1" applyFont="1"/>
    <xf numFmtId="0" fontId="2" fillId="6" borderId="0" xfId="0" applyFont="1" applyFill="1"/>
    <xf numFmtId="165" fontId="0" fillId="3" borderId="0" xfId="0" applyNumberFormat="1" applyFill="1"/>
    <xf numFmtId="10" fontId="0" fillId="0" borderId="0" xfId="0" applyNumberFormat="1"/>
    <xf numFmtId="0" fontId="0" fillId="8" borderId="0" xfId="0" applyFill="1"/>
    <xf numFmtId="1" fontId="0" fillId="8" borderId="0" xfId="0" applyNumberFormat="1" applyFill="1"/>
    <xf numFmtId="9" fontId="0" fillId="8" borderId="0" xfId="0" applyNumberFormat="1" applyFill="1"/>
    <xf numFmtId="2" fontId="0" fillId="8" borderId="0" xfId="0" applyNumberFormat="1" applyFill="1"/>
    <xf numFmtId="0" fontId="2" fillId="8" borderId="0" xfId="0" applyFont="1" applyFill="1"/>
    <xf numFmtId="0" fontId="6" fillId="2" borderId="0" xfId="0" applyFont="1" applyFill="1"/>
    <xf numFmtId="9" fontId="2" fillId="8" borderId="0" xfId="0" applyNumberFormat="1" applyFont="1" applyFill="1"/>
    <xf numFmtId="0" fontId="12" fillId="0" borderId="0" xfId="0" applyFont="1"/>
    <xf numFmtId="1" fontId="11" fillId="0" borderId="0" xfId="0" applyNumberFormat="1" applyFont="1"/>
    <xf numFmtId="0" fontId="0" fillId="0" borderId="0" xfId="0" applyAlignment="1">
      <alignment horizontal="left"/>
    </xf>
    <xf numFmtId="165" fontId="0" fillId="0" borderId="0" xfId="0" applyNumberFormat="1"/>
    <xf numFmtId="9" fontId="0" fillId="0" borderId="0" xfId="0" applyNumberFormat="1"/>
    <xf numFmtId="2" fontId="0" fillId="0" borderId="0" xfId="0" applyNumberFormat="1"/>
    <xf numFmtId="1" fontId="10" fillId="0" borderId="0" xfId="0" applyNumberFormat="1" applyFont="1"/>
    <xf numFmtId="9" fontId="10" fillId="0" borderId="0" xfId="0" applyNumberFormat="1" applyFont="1"/>
    <xf numFmtId="2" fontId="2" fillId="0" borderId="0" xfId="0" applyNumberFormat="1" applyFont="1"/>
    <xf numFmtId="1" fontId="0" fillId="0" borderId="0" xfId="0" applyNumberFormat="1"/>
    <xf numFmtId="9" fontId="0" fillId="0" borderId="13" xfId="0" applyNumberFormat="1" applyBorder="1"/>
    <xf numFmtId="1" fontId="0" fillId="0" borderId="13" xfId="0" applyNumberFormat="1" applyBorder="1"/>
    <xf numFmtId="2" fontId="0" fillId="0" borderId="13" xfId="0" applyNumberFormat="1" applyBorder="1"/>
    <xf numFmtId="0" fontId="0" fillId="0" borderId="13" xfId="0" applyBorder="1"/>
    <xf numFmtId="165" fontId="0" fillId="0" borderId="13" xfId="0" applyNumberFormat="1" applyBorder="1"/>
    <xf numFmtId="0" fontId="0" fillId="0" borderId="0" xfId="0"/>
    <xf numFmtId="0" fontId="2" fillId="0" borderId="0" xfId="3" applyFont="1" applyAlignment="1">
      <alignment horizontal="left" vertical="center" wrapText="1"/>
    </xf>
    <xf numFmtId="1" fontId="11" fillId="0" borderId="13" xfId="0" applyNumberFormat="1" applyFont="1" applyBorder="1"/>
    <xf numFmtId="0" fontId="2" fillId="0" borderId="0" xfId="0" applyFont="1"/>
    <xf numFmtId="9" fontId="0" fillId="0" borderId="9" xfId="0" applyNumberFormat="1" applyBorder="1"/>
    <xf numFmtId="1" fontId="0" fillId="0" borderId="9" xfId="0" applyNumberFormat="1" applyBorder="1"/>
    <xf numFmtId="2" fontId="0" fillId="0" borderId="9" xfId="0" applyNumberFormat="1" applyBorder="1"/>
    <xf numFmtId="0" fontId="0" fillId="0" borderId="9" xfId="0" applyBorder="1"/>
    <xf numFmtId="165" fontId="0" fillId="0" borderId="9" xfId="0" applyNumberFormat="1" applyBorder="1"/>
    <xf numFmtId="9" fontId="2" fillId="0" borderId="0" xfId="3" applyNumberFormat="1" applyFont="1"/>
    <xf numFmtId="0" fontId="2" fillId="0" borderId="0" xfId="3" applyFont="1"/>
    <xf numFmtId="165" fontId="2" fillId="0" borderId="0" xfId="3" applyNumberFormat="1" applyFont="1"/>
    <xf numFmtId="2" fontId="2" fillId="0" borderId="0" xfId="3" applyNumberFormat="1" applyFont="1"/>
    <xf numFmtId="0" fontId="10" fillId="0" borderId="0" xfId="0" applyFont="1" applyBorder="1"/>
    <xf numFmtId="0" fontId="0" fillId="0" borderId="0" xfId="0" applyBorder="1"/>
    <xf numFmtId="0" fontId="15" fillId="0" borderId="14" xfId="0" applyFont="1" applyBorder="1" applyAlignment="1">
      <alignment vertical="center" wrapText="1"/>
    </xf>
    <xf numFmtId="0" fontId="15" fillId="0" borderId="15" xfId="0" applyFont="1" applyBorder="1" applyAlignment="1">
      <alignment vertical="center" wrapText="1"/>
    </xf>
    <xf numFmtId="0" fontId="15" fillId="0" borderId="16" xfId="0" applyFont="1" applyBorder="1" applyAlignment="1">
      <alignment vertical="center" wrapText="1"/>
    </xf>
    <xf numFmtId="9" fontId="15" fillId="0" borderId="15" xfId="4" applyFont="1" applyBorder="1" applyAlignment="1">
      <alignment vertical="center" wrapText="1"/>
    </xf>
    <xf numFmtId="165" fontId="15" fillId="0" borderId="15" xfId="0" applyNumberFormat="1" applyFont="1" applyBorder="1" applyAlignment="1">
      <alignment vertical="center" wrapText="1"/>
    </xf>
    <xf numFmtId="165" fontId="15" fillId="0" borderId="16" xfId="0" applyNumberFormat="1" applyFont="1" applyBorder="1" applyAlignment="1">
      <alignment vertical="center" wrapText="1"/>
    </xf>
    <xf numFmtId="165" fontId="15" fillId="7" borderId="14" xfId="0" applyNumberFormat="1" applyFont="1" applyFill="1" applyBorder="1" applyAlignment="1">
      <alignment vertical="center" wrapText="1"/>
    </xf>
    <xf numFmtId="165" fontId="15" fillId="7" borderId="15" xfId="0" applyNumberFormat="1" applyFont="1" applyFill="1" applyBorder="1" applyAlignment="1">
      <alignment vertical="center" wrapText="1"/>
    </xf>
    <xf numFmtId="165" fontId="15" fillId="7" borderId="16" xfId="0" applyNumberFormat="1" applyFont="1" applyFill="1" applyBorder="1" applyAlignment="1">
      <alignment vertical="center" wrapText="1"/>
    </xf>
    <xf numFmtId="0" fontId="0" fillId="0" borderId="0" xfId="0" applyAlignment="1">
      <alignment vertical="center" wrapText="1"/>
    </xf>
    <xf numFmtId="0" fontId="15" fillId="9" borderId="16" xfId="0" applyFont="1" applyFill="1" applyBorder="1" applyAlignment="1">
      <alignment vertical="center" wrapText="1"/>
    </xf>
    <xf numFmtId="0" fontId="14" fillId="9" borderId="15" xfId="0" applyFont="1" applyFill="1" applyBorder="1" applyAlignment="1">
      <alignment vertical="center" wrapText="1"/>
    </xf>
    <xf numFmtId="0" fontId="14" fillId="9" borderId="14" xfId="0" applyFont="1" applyFill="1" applyBorder="1" applyAlignment="1">
      <alignment vertical="center" wrapText="1"/>
    </xf>
    <xf numFmtId="165" fontId="14" fillId="9" borderId="15" xfId="0" applyNumberFormat="1" applyFont="1" applyFill="1" applyBorder="1" applyAlignment="1">
      <alignment vertical="center" wrapText="1"/>
    </xf>
    <xf numFmtId="165" fontId="14" fillId="9" borderId="16" xfId="0" applyNumberFormat="1" applyFont="1" applyFill="1" applyBorder="1" applyAlignment="1">
      <alignment vertical="center" wrapText="1"/>
    </xf>
    <xf numFmtId="165" fontId="14" fillId="9" borderId="14" xfId="0" applyNumberFormat="1" applyFont="1" applyFill="1" applyBorder="1" applyAlignment="1">
      <alignment vertical="center" wrapText="1"/>
    </xf>
    <xf numFmtId="0" fontId="2" fillId="0" borderId="7" xfId="0" applyFont="1" applyBorder="1"/>
    <xf numFmtId="1" fontId="0" fillId="10" borderId="0" xfId="0" applyNumberFormat="1" applyFill="1"/>
    <xf numFmtId="1" fontId="0" fillId="0" borderId="10" xfId="0" applyNumberFormat="1" applyBorder="1"/>
    <xf numFmtId="0" fontId="2" fillId="3" borderId="0" xfId="0" applyFont="1" applyFill="1"/>
    <xf numFmtId="9" fontId="0" fillId="0" borderId="0" xfId="4" applyFont="1"/>
    <xf numFmtId="9" fontId="2" fillId="0" borderId="0" xfId="4" applyFont="1"/>
    <xf numFmtId="2" fontId="16" fillId="0" borderId="7" xfId="0" applyNumberFormat="1" applyFont="1" applyBorder="1"/>
    <xf numFmtId="165" fontId="0" fillId="11" borderId="0" xfId="0" applyNumberFormat="1" applyFill="1"/>
    <xf numFmtId="2" fontId="0" fillId="0" borderId="10" xfId="0" applyNumberFormat="1" applyBorder="1"/>
    <xf numFmtId="0" fontId="14" fillId="7" borderId="7" xfId="0" applyFont="1" applyFill="1" applyBorder="1"/>
    <xf numFmtId="0" fontId="14" fillId="7" borderId="0" xfId="0" applyFont="1" applyFill="1"/>
    <xf numFmtId="2" fontId="14" fillId="7" borderId="10" xfId="0" applyNumberFormat="1" applyFont="1" applyFill="1" applyBorder="1"/>
    <xf numFmtId="0" fontId="2" fillId="10" borderId="3" xfId="0" applyFont="1" applyFill="1" applyBorder="1" applyAlignment="1">
      <alignment vertical="top" wrapText="1"/>
    </xf>
    <xf numFmtId="0" fontId="2" fillId="10" borderId="0" xfId="0" applyFont="1" applyFill="1" applyAlignment="1">
      <alignment vertical="top" wrapText="1"/>
    </xf>
    <xf numFmtId="1" fontId="2" fillId="0" borderId="10" xfId="0" applyNumberFormat="1" applyFont="1" applyBorder="1"/>
    <xf numFmtId="2" fontId="0" fillId="11" borderId="0" xfId="0" applyNumberFormat="1" applyFill="1"/>
    <xf numFmtId="1" fontId="2" fillId="10" borderId="0" xfId="0" applyNumberFormat="1" applyFont="1" applyFill="1"/>
    <xf numFmtId="2" fontId="14" fillId="7" borderId="0" xfId="0" applyNumberFormat="1" applyFont="1" applyFill="1"/>
    <xf numFmtId="0" fontId="2" fillId="10" borderId="0" xfId="0" applyFont="1" applyFill="1"/>
    <xf numFmtId="0" fontId="2" fillId="0" borderId="10" xfId="0" applyFont="1" applyBorder="1"/>
    <xf numFmtId="2" fontId="0" fillId="11" borderId="10" xfId="0" applyNumberFormat="1" applyFill="1" applyBorder="1"/>
    <xf numFmtId="1" fontId="14" fillId="7" borderId="0" xfId="0" applyNumberFormat="1" applyFont="1" applyFill="1"/>
    <xf numFmtId="2" fontId="0" fillId="3" borderId="0" xfId="0" applyNumberFormat="1" applyFill="1"/>
    <xf numFmtId="9" fontId="16" fillId="0" borderId="0" xfId="0" applyNumberFormat="1" applyFont="1"/>
    <xf numFmtId="2" fontId="2" fillId="11" borderId="10" xfId="0" applyNumberFormat="1" applyFont="1" applyFill="1" applyBorder="1"/>
    <xf numFmtId="2" fontId="2" fillId="0" borderId="10" xfId="0" applyNumberFormat="1" applyFont="1" applyBorder="1"/>
    <xf numFmtId="10" fontId="0" fillId="0" borderId="0" xfId="4" applyNumberFormat="1" applyFont="1"/>
    <xf numFmtId="0" fontId="0" fillId="10" borderId="0" xfId="0" applyFill="1"/>
    <xf numFmtId="0" fontId="0" fillId="0" borderId="0" xfId="4" applyNumberFormat="1" applyFont="1"/>
    <xf numFmtId="2" fontId="0" fillId="0" borderId="0" xfId="4" applyNumberFormat="1" applyFont="1"/>
    <xf numFmtId="2" fontId="14" fillId="11" borderId="10" xfId="0" applyNumberFormat="1" applyFont="1" applyFill="1" applyBorder="1"/>
    <xf numFmtId="0" fontId="2" fillId="0" borderId="5" xfId="0" applyFont="1" applyBorder="1"/>
    <xf numFmtId="0" fontId="2" fillId="10" borderId="6" xfId="0" applyFont="1" applyFill="1" applyBorder="1" applyAlignment="1">
      <alignment vertical="top" wrapText="1"/>
    </xf>
    <xf numFmtId="1" fontId="2" fillId="0" borderId="11" xfId="0" applyNumberFormat="1" applyFont="1" applyBorder="1"/>
    <xf numFmtId="9" fontId="0" fillId="0" borderId="5" xfId="0" applyNumberFormat="1" applyBorder="1"/>
    <xf numFmtId="9" fontId="0" fillId="0" borderId="6" xfId="0" applyNumberFormat="1" applyBorder="1"/>
    <xf numFmtId="0" fontId="0" fillId="0" borderId="6" xfId="0" applyBorder="1"/>
    <xf numFmtId="9" fontId="2" fillId="0" borderId="6" xfId="4" applyFont="1" applyBorder="1"/>
    <xf numFmtId="2" fontId="16" fillId="0" borderId="5" xfId="0" applyNumberFormat="1" applyFont="1" applyBorder="1"/>
    <xf numFmtId="2" fontId="0" fillId="0" borderId="6" xfId="0" applyNumberFormat="1" applyBorder="1"/>
    <xf numFmtId="165" fontId="0" fillId="11" borderId="6" xfId="0" applyNumberFormat="1" applyFill="1" applyBorder="1"/>
    <xf numFmtId="2" fontId="0" fillId="0" borderId="11" xfId="0" applyNumberFormat="1" applyBorder="1"/>
    <xf numFmtId="0" fontId="14" fillId="7" borderId="5" xfId="0" applyFont="1" applyFill="1" applyBorder="1"/>
    <xf numFmtId="2" fontId="14" fillId="7" borderId="6" xfId="0" applyNumberFormat="1" applyFont="1" applyFill="1" applyBorder="1"/>
    <xf numFmtId="2" fontId="14" fillId="7" borderId="11" xfId="0" applyNumberFormat="1" applyFont="1" applyFill="1" applyBorder="1"/>
    <xf numFmtId="0" fontId="2" fillId="0" borderId="8" xfId="0" applyFont="1" applyBorder="1"/>
    <xf numFmtId="1" fontId="0" fillId="10" borderId="9" xfId="0" applyNumberFormat="1" applyFill="1" applyBorder="1"/>
    <xf numFmtId="1" fontId="2" fillId="0" borderId="12" xfId="0" applyNumberFormat="1" applyFont="1" applyBorder="1"/>
    <xf numFmtId="9" fontId="16" fillId="0" borderId="9" xfId="0" applyNumberFormat="1" applyFont="1" applyBorder="1"/>
    <xf numFmtId="9" fontId="0" fillId="0" borderId="9" xfId="4" applyFont="1" applyBorder="1"/>
    <xf numFmtId="2" fontId="16" fillId="0" borderId="8" xfId="0" applyNumberFormat="1" applyFont="1" applyBorder="1"/>
    <xf numFmtId="165" fontId="0" fillId="3" borderId="9" xfId="0" applyNumberFormat="1" applyFill="1" applyBorder="1"/>
    <xf numFmtId="2" fontId="14" fillId="11" borderId="12" xfId="0" applyNumberFormat="1" applyFont="1" applyFill="1" applyBorder="1"/>
    <xf numFmtId="0" fontId="14" fillId="7" borderId="8" xfId="0" applyFont="1" applyFill="1" applyBorder="1"/>
    <xf numFmtId="2" fontId="14" fillId="7" borderId="9" xfId="0" applyNumberFormat="1" applyFont="1" applyFill="1" applyBorder="1"/>
    <xf numFmtId="2" fontId="14" fillId="7" borderId="12" xfId="0" applyNumberFormat="1" applyFont="1" applyFill="1" applyBorder="1"/>
    <xf numFmtId="0" fontId="0" fillId="0" borderId="0" xfId="0" applyAlignment="1">
      <alignment vertical="center"/>
    </xf>
    <xf numFmtId="9" fontId="0" fillId="0" borderId="0" xfId="4" applyFont="1" applyAlignment="1">
      <alignment vertical="center"/>
    </xf>
    <xf numFmtId="0" fontId="1" fillId="0" borderId="1" xfId="0" applyFont="1" applyBorder="1" applyAlignment="1">
      <alignment vertical="center"/>
    </xf>
    <xf numFmtId="0" fontId="1" fillId="0" borderId="14" xfId="0" applyFont="1" applyBorder="1" applyAlignment="1">
      <alignment vertical="center" wrapText="1"/>
    </xf>
    <xf numFmtId="0" fontId="1" fillId="0" borderId="16" xfId="0" applyFont="1" applyBorder="1" applyAlignment="1">
      <alignment vertical="center" wrapText="1"/>
    </xf>
    <xf numFmtId="0" fontId="2" fillId="0" borderId="14" xfId="0" applyFont="1" applyBorder="1" applyAlignment="1">
      <alignment vertical="center" wrapText="1"/>
    </xf>
    <xf numFmtId="0" fontId="2" fillId="0" borderId="15" xfId="0" applyFont="1" applyBorder="1" applyAlignment="1">
      <alignment vertical="center" wrapText="1"/>
    </xf>
    <xf numFmtId="0" fontId="0" fillId="0" borderId="15" xfId="0" applyBorder="1" applyAlignment="1">
      <alignment vertical="center" wrapText="1"/>
    </xf>
    <xf numFmtId="0" fontId="0" fillId="0" borderId="14" xfId="0" applyBorder="1" applyAlignment="1">
      <alignment vertical="center" wrapText="1"/>
    </xf>
    <xf numFmtId="0" fontId="0" fillId="0" borderId="16" xfId="0" applyBorder="1" applyAlignment="1">
      <alignment vertical="center" wrapText="1"/>
    </xf>
    <xf numFmtId="9" fontId="2" fillId="0" borderId="14" xfId="0" applyNumberFormat="1" applyFont="1" applyBorder="1" applyAlignment="1">
      <alignment vertical="center"/>
    </xf>
    <xf numFmtId="9" fontId="2" fillId="0" borderId="15" xfId="0" applyNumberFormat="1" applyFont="1" applyBorder="1" applyAlignment="1">
      <alignment vertical="center"/>
    </xf>
    <xf numFmtId="9" fontId="2" fillId="0" borderId="16" xfId="0" applyNumberFormat="1" applyFont="1" applyBorder="1" applyAlignment="1">
      <alignment vertical="center"/>
    </xf>
    <xf numFmtId="9" fontId="0" fillId="0" borderId="5" xfId="4" applyFont="1" applyBorder="1" applyAlignment="1">
      <alignment horizontal="right"/>
    </xf>
    <xf numFmtId="9" fontId="0" fillId="0" borderId="11" xfId="4" applyFont="1" applyBorder="1" applyAlignment="1">
      <alignment horizontal="right"/>
    </xf>
    <xf numFmtId="9" fontId="0" fillId="0" borderId="5" xfId="4" applyFont="1" applyBorder="1"/>
    <xf numFmtId="9" fontId="0" fillId="0" borderId="6" xfId="4" applyFont="1" applyBorder="1"/>
    <xf numFmtId="9" fontId="0" fillId="0" borderId="11" xfId="4" applyFont="1" applyBorder="1"/>
    <xf numFmtId="164" fontId="0" fillId="0" borderId="5" xfId="4" applyNumberFormat="1" applyFont="1" applyBorder="1"/>
    <xf numFmtId="164" fontId="0" fillId="0" borderId="6" xfId="4" applyNumberFormat="1" applyFont="1" applyBorder="1"/>
    <xf numFmtId="164" fontId="0" fillId="0" borderId="11" xfId="4" applyNumberFormat="1" applyFont="1" applyBorder="1"/>
    <xf numFmtId="9" fontId="0" fillId="7" borderId="2" xfId="4" applyFont="1" applyFill="1" applyBorder="1"/>
    <xf numFmtId="9" fontId="0" fillId="0" borderId="7" xfId="4" applyFont="1" applyBorder="1" applyAlignment="1">
      <alignment horizontal="right"/>
    </xf>
    <xf numFmtId="9" fontId="0" fillId="0" borderId="10" xfId="4" applyFont="1" applyBorder="1" applyAlignment="1">
      <alignment horizontal="right"/>
    </xf>
    <xf numFmtId="9" fontId="0" fillId="0" borderId="7" xfId="4" applyFont="1" applyBorder="1"/>
    <xf numFmtId="9" fontId="0" fillId="0" borderId="10" xfId="4" applyFont="1" applyBorder="1"/>
    <xf numFmtId="164" fontId="0" fillId="0" borderId="7" xfId="4" applyNumberFormat="1" applyFont="1" applyBorder="1"/>
    <xf numFmtId="164" fontId="0" fillId="0" borderId="0" xfId="4" applyNumberFormat="1" applyFont="1"/>
    <xf numFmtId="164" fontId="0" fillId="0" borderId="10" xfId="4" applyNumberFormat="1" applyFont="1" applyBorder="1"/>
    <xf numFmtId="9" fontId="0" fillId="7" borderId="3" xfId="4" applyFont="1" applyFill="1" applyBorder="1"/>
    <xf numFmtId="9" fontId="0" fillId="0" borderId="8" xfId="4" applyFont="1" applyBorder="1" applyAlignment="1">
      <alignment horizontal="right"/>
    </xf>
    <xf numFmtId="9" fontId="0" fillId="0" borderId="12" xfId="4" applyFont="1" applyBorder="1" applyAlignment="1">
      <alignment horizontal="right"/>
    </xf>
    <xf numFmtId="1" fontId="0" fillId="0" borderId="12" xfId="0" applyNumberFormat="1" applyBorder="1"/>
    <xf numFmtId="9" fontId="0" fillId="0" borderId="8" xfId="4" applyFont="1" applyBorder="1"/>
    <xf numFmtId="9" fontId="0" fillId="0" borderId="12" xfId="4" applyFont="1" applyBorder="1"/>
    <xf numFmtId="164" fontId="0" fillId="0" borderId="8" xfId="4" applyNumberFormat="1" applyFont="1" applyBorder="1"/>
    <xf numFmtId="164" fontId="0" fillId="0" borderId="9" xfId="4" applyNumberFormat="1" applyFont="1" applyBorder="1"/>
    <xf numFmtId="164" fontId="0" fillId="0" borderId="12" xfId="4" applyNumberFormat="1" applyFont="1" applyBorder="1"/>
    <xf numFmtId="9" fontId="0" fillId="7" borderId="4" xfId="4" applyFont="1" applyFill="1" applyBorder="1"/>
    <xf numFmtId="0" fontId="17" fillId="0" borderId="0" xfId="0" applyFont="1"/>
    <xf numFmtId="0" fontId="1" fillId="7" borderId="5" xfId="0" applyFont="1" applyFill="1" applyBorder="1"/>
    <xf numFmtId="0" fontId="1" fillId="7" borderId="6" xfId="0" applyFont="1" applyFill="1" applyBorder="1"/>
    <xf numFmtId="2" fontId="1" fillId="7" borderId="6" xfId="0" applyNumberFormat="1" applyFont="1" applyFill="1" applyBorder="1"/>
    <xf numFmtId="0" fontId="1" fillId="7" borderId="2" xfId="0" applyFont="1" applyFill="1" applyBorder="1"/>
    <xf numFmtId="9" fontId="1" fillId="7" borderId="11" xfId="4" applyFont="1" applyFill="1" applyBorder="1"/>
    <xf numFmtId="0" fontId="1" fillId="7" borderId="8" xfId="0" applyFont="1" applyFill="1" applyBorder="1"/>
    <xf numFmtId="0" fontId="1" fillId="7" borderId="9" xfId="0" applyFont="1" applyFill="1" applyBorder="1"/>
    <xf numFmtId="2" fontId="1" fillId="7" borderId="9" xfId="0" applyNumberFormat="1" applyFont="1" applyFill="1" applyBorder="1"/>
    <xf numFmtId="0" fontId="1" fillId="7" borderId="4" xfId="0" applyFont="1" applyFill="1" applyBorder="1"/>
    <xf numFmtId="9" fontId="1" fillId="7" borderId="12" xfId="4" applyFont="1" applyFill="1" applyBorder="1"/>
    <xf numFmtId="0" fontId="18" fillId="0" borderId="0" xfId="0" applyFont="1" applyAlignment="1"/>
    <xf numFmtId="0" fontId="18" fillId="0" borderId="0" xfId="0" applyFont="1" applyAlignment="1">
      <alignment horizontal="right"/>
    </xf>
    <xf numFmtId="1" fontId="3" fillId="5" borderId="2" xfId="0" applyNumberFormat="1" applyFont="1" applyFill="1" applyBorder="1"/>
    <xf numFmtId="0" fontId="0" fillId="5" borderId="2" xfId="0" applyFill="1" applyBorder="1"/>
    <xf numFmtId="1" fontId="2" fillId="5" borderId="0" xfId="0" applyNumberFormat="1" applyFont="1" applyFill="1"/>
    <xf numFmtId="1" fontId="3" fillId="5" borderId="3" xfId="0" applyNumberFormat="1" applyFont="1" applyFill="1" applyBorder="1"/>
    <xf numFmtId="0" fontId="3" fillId="5" borderId="3" xfId="0" applyFont="1" applyFill="1" applyBorder="1" applyAlignment="1">
      <alignment horizontal="left" vertical="center" wrapText="1"/>
    </xf>
    <xf numFmtId="0" fontId="3" fillId="5" borderId="3" xfId="0" applyFont="1" applyFill="1" applyBorder="1"/>
    <xf numFmtId="1" fontId="3" fillId="12" borderId="3" xfId="0" applyNumberFormat="1" applyFont="1" applyFill="1" applyBorder="1"/>
    <xf numFmtId="0" fontId="0" fillId="12" borderId="3" xfId="0" applyFill="1" applyBorder="1"/>
    <xf numFmtId="0" fontId="3" fillId="12" borderId="3" xfId="0" applyFont="1" applyFill="1" applyBorder="1"/>
    <xf numFmtId="0" fontId="0" fillId="12" borderId="0" xfId="0" applyFill="1"/>
    <xf numFmtId="1" fontId="2" fillId="12" borderId="0" xfId="0" applyNumberFormat="1" applyFont="1" applyFill="1"/>
    <xf numFmtId="1" fontId="3" fillId="12" borderId="7" xfId="0" applyNumberFormat="1" applyFont="1" applyFill="1" applyBorder="1"/>
    <xf numFmtId="0" fontId="3" fillId="12" borderId="0" xfId="0" applyFont="1" applyFill="1" applyBorder="1"/>
    <xf numFmtId="0" fontId="3" fillId="12" borderId="3" xfId="0" applyFont="1" applyFill="1" applyBorder="1" applyAlignment="1">
      <alignment horizontal="left" vertical="center" wrapText="1"/>
    </xf>
    <xf numFmtId="1" fontId="3" fillId="13" borderId="3" xfId="0" applyNumberFormat="1" applyFont="1" applyFill="1" applyBorder="1"/>
    <xf numFmtId="0" fontId="3" fillId="13" borderId="3" xfId="0" applyFont="1" applyFill="1" applyBorder="1"/>
    <xf numFmtId="0" fontId="0" fillId="13" borderId="0" xfId="0" applyFill="1"/>
    <xf numFmtId="1" fontId="2" fillId="13" borderId="0" xfId="0" applyNumberFormat="1" applyFont="1" applyFill="1"/>
    <xf numFmtId="0" fontId="3" fillId="13" borderId="3" xfId="0" applyFont="1" applyFill="1" applyBorder="1" applyAlignment="1">
      <alignment horizontal="left" vertical="center" wrapText="1"/>
    </xf>
    <xf numFmtId="0" fontId="2" fillId="13" borderId="0" xfId="0" applyFont="1" applyFill="1"/>
    <xf numFmtId="1" fontId="3" fillId="14" borderId="3" xfId="0" applyNumberFormat="1" applyFont="1" applyFill="1" applyBorder="1"/>
    <xf numFmtId="0" fontId="3" fillId="14" borderId="3" xfId="0" applyFont="1" applyFill="1" applyBorder="1" applyAlignment="1">
      <alignment horizontal="left" vertical="center" wrapText="1"/>
    </xf>
    <xf numFmtId="0" fontId="3" fillId="14" borderId="3" xfId="0" applyFont="1" applyFill="1" applyBorder="1"/>
    <xf numFmtId="0" fontId="0" fillId="14" borderId="0" xfId="0" applyFill="1"/>
    <xf numFmtId="1" fontId="2" fillId="14" borderId="0" xfId="0" applyNumberFormat="1" applyFont="1" applyFill="1"/>
    <xf numFmtId="1" fontId="3" fillId="15" borderId="3" xfId="0" applyNumberFormat="1" applyFont="1" applyFill="1" applyBorder="1"/>
    <xf numFmtId="0" fontId="3" fillId="15" borderId="3" xfId="0" applyFont="1" applyFill="1" applyBorder="1"/>
    <xf numFmtId="0" fontId="0" fillId="15" borderId="0" xfId="0" applyFill="1"/>
    <xf numFmtId="1" fontId="2" fillId="15" borderId="0" xfId="0" applyNumberFormat="1" applyFont="1" applyFill="1"/>
    <xf numFmtId="0" fontId="2" fillId="15" borderId="0" xfId="0" applyFont="1" applyFill="1"/>
    <xf numFmtId="0" fontId="3" fillId="15" borderId="3" xfId="0" applyFont="1" applyFill="1" applyBorder="1" applyAlignment="1">
      <alignment horizontal="left" vertical="center" wrapText="1"/>
    </xf>
    <xf numFmtId="1" fontId="3" fillId="15" borderId="4" xfId="0" applyNumberFormat="1" applyFont="1" applyFill="1" applyBorder="1"/>
    <xf numFmtId="0" fontId="3" fillId="15" borderId="4" xfId="0" applyFont="1" applyFill="1" applyBorder="1" applyAlignment="1">
      <alignment horizontal="left" vertical="center" wrapText="1"/>
    </xf>
    <xf numFmtId="1" fontId="3" fillId="16" borderId="3" xfId="0" applyNumberFormat="1" applyFont="1" applyFill="1" applyBorder="1"/>
    <xf numFmtId="0" fontId="0" fillId="16" borderId="3" xfId="0" applyFill="1" applyBorder="1"/>
    <xf numFmtId="0" fontId="3" fillId="16" borderId="3" xfId="0" applyFont="1" applyFill="1" applyBorder="1"/>
    <xf numFmtId="0" fontId="0" fillId="16" borderId="0" xfId="0" applyFill="1"/>
    <xf numFmtId="1" fontId="2" fillId="16" borderId="0" xfId="0" applyNumberFormat="1" applyFont="1" applyFill="1"/>
    <xf numFmtId="1" fontId="3" fillId="16" borderId="7" xfId="0" applyNumberFormat="1" applyFont="1" applyFill="1" applyBorder="1"/>
    <xf numFmtId="0" fontId="3" fillId="16" borderId="0" xfId="0" applyFont="1" applyFill="1" applyAlignment="1">
      <alignment horizontal="left" vertical="center" wrapText="1"/>
    </xf>
    <xf numFmtId="0" fontId="3" fillId="16" borderId="3" xfId="0" applyFont="1" applyFill="1" applyBorder="1" applyAlignment="1">
      <alignment horizontal="left" vertical="center" wrapText="1"/>
    </xf>
    <xf numFmtId="1" fontId="3" fillId="17" borderId="3" xfId="0" applyNumberFormat="1" applyFont="1" applyFill="1" applyBorder="1"/>
    <xf numFmtId="0" fontId="3" fillId="17" borderId="3" xfId="0" applyFont="1" applyFill="1" applyBorder="1" applyAlignment="1">
      <alignment horizontal="left" vertical="center" wrapText="1"/>
    </xf>
    <xf numFmtId="0" fontId="3" fillId="17" borderId="3" xfId="0" applyFont="1" applyFill="1" applyBorder="1"/>
    <xf numFmtId="0" fontId="0" fillId="17" borderId="0" xfId="0" applyFill="1"/>
    <xf numFmtId="1" fontId="2" fillId="17" borderId="0" xfId="0" applyNumberFormat="1" applyFont="1" applyFill="1"/>
    <xf numFmtId="1" fontId="3" fillId="17" borderId="7" xfId="0" applyNumberFormat="1" applyFont="1" applyFill="1" applyBorder="1"/>
    <xf numFmtId="0" fontId="3" fillId="17" borderId="0" xfId="0" applyFont="1" applyFill="1"/>
    <xf numFmtId="0" fontId="0" fillId="17" borderId="10" xfId="0" applyFill="1" applyBorder="1"/>
    <xf numFmtId="1" fontId="0" fillId="17" borderId="7" xfId="0" applyNumberFormat="1" applyFill="1" applyBorder="1"/>
    <xf numFmtId="1" fontId="3" fillId="17" borderId="8" xfId="0" applyNumberFormat="1" applyFont="1" applyFill="1" applyBorder="1"/>
    <xf numFmtId="0" fontId="3" fillId="17" borderId="9" xfId="0" applyFont="1" applyFill="1" applyBorder="1"/>
    <xf numFmtId="0" fontId="0" fillId="17" borderId="12" xfId="0" applyFill="1" applyBorder="1"/>
    <xf numFmtId="0" fontId="0" fillId="14" borderId="2" xfId="0" applyFill="1" applyBorder="1"/>
    <xf numFmtId="0" fontId="4" fillId="14" borderId="2" xfId="0" applyFont="1" applyFill="1" applyBorder="1" applyAlignment="1">
      <alignment horizontal="left" vertical="center" wrapText="1"/>
    </xf>
    <xf numFmtId="1" fontId="0" fillId="14" borderId="0" xfId="0" applyNumberFormat="1" applyFill="1"/>
    <xf numFmtId="0" fontId="0" fillId="14" borderId="3" xfId="0" applyFill="1" applyBorder="1"/>
    <xf numFmtId="0" fontId="4" fillId="14" borderId="3" xfId="0" applyFont="1" applyFill="1" applyBorder="1" applyAlignment="1">
      <alignment horizontal="left" vertical="center" wrapText="1"/>
    </xf>
    <xf numFmtId="0" fontId="2" fillId="14" borderId="0" xfId="0" applyFont="1" applyFill="1"/>
    <xf numFmtId="0" fontId="0" fillId="15" borderId="3" xfId="0" applyFill="1" applyBorder="1"/>
    <xf numFmtId="0" fontId="4" fillId="15" borderId="3" xfId="0" applyFont="1" applyFill="1" applyBorder="1" applyAlignment="1">
      <alignment horizontal="left" vertical="center" wrapText="1"/>
    </xf>
    <xf numFmtId="0" fontId="0" fillId="15" borderId="0" xfId="0" applyFill="1" applyBorder="1"/>
    <xf numFmtId="1" fontId="0" fillId="15" borderId="0" xfId="0" applyNumberFormat="1" applyFill="1"/>
    <xf numFmtId="1" fontId="0" fillId="15" borderId="11" xfId="0" applyNumberFormat="1" applyFill="1" applyBorder="1"/>
    <xf numFmtId="0" fontId="15" fillId="9" borderId="14" xfId="0" applyFont="1" applyFill="1" applyBorder="1" applyAlignment="1">
      <alignment horizontal="center" vertical="center" wrapText="1"/>
    </xf>
    <xf numFmtId="0" fontId="0" fillId="0" borderId="15" xfId="0" applyBorder="1"/>
    <xf numFmtId="0" fontId="2" fillId="0" borderId="2" xfId="0" applyFont="1" applyBorder="1" applyAlignment="1">
      <alignment horizontal="center" vertical="center"/>
    </xf>
    <xf numFmtId="0" fontId="0" fillId="0" borderId="6" xfId="0" applyBorder="1"/>
    <xf numFmtId="0" fontId="0" fillId="0" borderId="11" xfId="0" applyBorder="1"/>
    <xf numFmtId="0" fontId="1" fillId="0" borderId="2" xfId="0" applyFont="1" applyBorder="1" applyAlignment="1">
      <alignment horizontal="center" vertical="center" wrapText="1"/>
    </xf>
    <xf numFmtId="0" fontId="1" fillId="7" borderId="1" xfId="0" applyFont="1" applyFill="1" applyBorder="1" applyAlignment="1">
      <alignment horizontal="center" vertical="center" wrapText="1"/>
    </xf>
    <xf numFmtId="0" fontId="0" fillId="0" borderId="4" xfId="0" applyBorder="1"/>
  </cellXfs>
  <cellStyles count="5">
    <cellStyle name="Lien hypertexte" xfId="1" builtinId="8"/>
    <cellStyle name="Lien hypertexte 2" xfId="2" xr:uid="{00000000-0005-0000-0000-000001000000}"/>
    <cellStyle name="Normal" xfId="0" builtinId="0"/>
    <cellStyle name="Normal 2" xfId="3" xr:uid="{00000000-0005-0000-0000-000003000000}"/>
    <cellStyle name="Pourcentage" xfId="4" builtinId="5"/>
  </cellStyles>
  <dxfs count="15">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2298700</xdr:colOff>
      <xdr:row>78</xdr:row>
      <xdr:rowOff>25400</xdr:rowOff>
    </xdr:from>
    <xdr:to>
      <xdr:col>3</xdr:col>
      <xdr:colOff>1308100</xdr:colOff>
      <xdr:row>141</xdr:row>
      <xdr:rowOff>25400</xdr:rowOff>
    </xdr:to>
    <xdr:pic>
      <xdr:nvPicPr>
        <xdr:cNvPr id="2" name="Image 1" descr="screenshot_02.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3251200" y="17608550"/>
          <a:ext cx="3162300" cy="10201275"/>
        </a:xfrm>
        <a:prstGeom prst="rect">
          <a:avLst/>
        </a:prstGeom>
        <a:ln>
          <a:prstDash val="solid"/>
        </a:ln>
      </xdr:spPr>
    </xdr:pic>
    <xdr:clientData/>
  </xdr:twoCellAnchor>
  <xdr:twoCellAnchor editAs="oneCell">
    <xdr:from>
      <xdr:col>5</xdr:col>
      <xdr:colOff>0</xdr:colOff>
      <xdr:row>78</xdr:row>
      <xdr:rowOff>0</xdr:rowOff>
    </xdr:from>
    <xdr:to>
      <xdr:col>7</xdr:col>
      <xdr:colOff>673100</xdr:colOff>
      <xdr:row>142</xdr:row>
      <xdr:rowOff>0</xdr:rowOff>
    </xdr:to>
    <xdr:pic>
      <xdr:nvPicPr>
        <xdr:cNvPr id="3" name="Image 2" descr="screenshot_01.jpg">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a:stretch>
          <a:fillRect/>
        </a:stretch>
      </xdr:blipFill>
      <xdr:spPr>
        <a:xfrm>
          <a:off x="8067675" y="17583150"/>
          <a:ext cx="3140075" cy="10363200"/>
        </a:xfrm>
        <a:prstGeom prst="rect">
          <a:avLst/>
        </a:prstGeom>
        <a:ln>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Y\Downloads\unit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Y\Sites\Dropbox\Post\AFF\Bois\model\4%20juillet\uni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cteurs_de_conversion"/>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cteurs_de_conversion"/>
    </sheetNames>
    <sheetDataSet>
      <sheetData sheetId="0"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hyperlink" Target="http://www.flux-biomasse.fr/contribuer" TargetMode="External"/><Relationship Id="rId1" Type="http://schemas.openxmlformats.org/officeDocument/2006/relationships/hyperlink" Target="mailto:contact@flux-biomasse.fr"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98"/>
  <sheetViews>
    <sheetView zoomScale="110" zoomScaleNormal="110" workbookViewId="0">
      <pane ySplit="1" topLeftCell="A80" activePane="bottomLeft" state="frozen"/>
      <selection pane="bottomLeft" activeCell="A92" sqref="A92:M92"/>
    </sheetView>
  </sheetViews>
  <sheetFormatPr baseColWidth="10" defaultColWidth="8.625" defaultRowHeight="12.75" x14ac:dyDescent="0.2"/>
  <cols>
    <col min="1" max="1" width="14" style="75" bestFit="1" customWidth="1"/>
    <col min="2" max="2" width="12.75" style="75" bestFit="1" customWidth="1"/>
    <col min="3" max="3" width="7.125" style="75" bestFit="1" customWidth="1"/>
    <col min="4" max="4" width="32.75" style="75" bestFit="1" customWidth="1"/>
    <col min="5" max="5" width="34.5" style="75" bestFit="1" customWidth="1"/>
    <col min="6" max="6" width="9" style="75" bestFit="1" customWidth="1"/>
    <col min="7" max="7" width="8.375" style="75" bestFit="1" customWidth="1"/>
    <col min="8" max="8" width="11.75" style="75" bestFit="1" customWidth="1"/>
    <col min="9" max="9" width="10.125" style="75" bestFit="1" customWidth="1"/>
    <col min="10" max="10" width="16" style="75" bestFit="1" customWidth="1"/>
    <col min="11" max="11" width="8" style="75" bestFit="1" customWidth="1"/>
    <col min="12" max="12" width="43.125" style="75" bestFit="1" customWidth="1"/>
    <col min="13" max="13" width="131.875" style="75" bestFit="1" customWidth="1"/>
    <col min="14" max="14" width="8.625" style="75" customWidth="1"/>
    <col min="15" max="15" width="10.125" style="75" customWidth="1"/>
    <col min="16" max="16" width="6.75" style="75" bestFit="1" customWidth="1"/>
    <col min="17" max="17" width="8.25" style="75" bestFit="1" customWidth="1"/>
    <col min="18" max="18" width="111.125" style="75" bestFit="1" customWidth="1"/>
    <col min="19" max="20" width="8.625" style="75" customWidth="1"/>
    <col min="21" max="16384" width="8.625" style="75"/>
  </cols>
  <sheetData>
    <row r="1" spans="1:13" x14ac:dyDescent="0.2">
      <c r="A1" s="27" t="s">
        <v>0</v>
      </c>
      <c r="B1" s="27" t="s">
        <v>1</v>
      </c>
      <c r="C1" s="27" t="s">
        <v>2</v>
      </c>
      <c r="D1" s="27" t="s">
        <v>3</v>
      </c>
      <c r="E1" s="27" t="s">
        <v>4</v>
      </c>
      <c r="F1" s="27" t="s">
        <v>5</v>
      </c>
      <c r="G1" s="27" t="s">
        <v>6</v>
      </c>
      <c r="H1" s="27" t="s">
        <v>7</v>
      </c>
      <c r="I1" s="27" t="s">
        <v>8</v>
      </c>
      <c r="J1" s="27" t="s">
        <v>9</v>
      </c>
      <c r="K1" s="27" t="s">
        <v>10</v>
      </c>
      <c r="L1" s="27" t="s">
        <v>11</v>
      </c>
    </row>
    <row r="2" spans="1:13" x14ac:dyDescent="0.2">
      <c r="A2" t="s">
        <v>12</v>
      </c>
      <c r="B2" t="s">
        <v>13</v>
      </c>
      <c r="C2" t="s">
        <v>14</v>
      </c>
      <c r="D2" t="s">
        <v>15</v>
      </c>
      <c r="E2" s="41" t="s">
        <v>16</v>
      </c>
      <c r="F2" s="37">
        <f t="shared" ref="F2:F33" si="0">I2*K2</f>
        <v>0</v>
      </c>
      <c r="G2" s="64"/>
      <c r="H2" s="64"/>
      <c r="I2" s="63">
        <v>0</v>
      </c>
      <c r="J2" t="s">
        <v>17</v>
      </c>
      <c r="K2" s="65">
        <v>1</v>
      </c>
      <c r="L2" t="s">
        <v>18</v>
      </c>
    </row>
    <row r="3" spans="1:13" x14ac:dyDescent="0.2">
      <c r="A3" t="s">
        <v>12</v>
      </c>
      <c r="B3" t="s">
        <v>13</v>
      </c>
      <c r="C3" t="s">
        <v>14</v>
      </c>
      <c r="D3" t="s">
        <v>15</v>
      </c>
      <c r="E3" s="41" t="s">
        <v>19</v>
      </c>
      <c r="F3" s="37">
        <f t="shared" si="0"/>
        <v>33000</v>
      </c>
      <c r="G3" s="64"/>
      <c r="H3" s="64"/>
      <c r="I3" s="63">
        <v>33000</v>
      </c>
      <c r="J3" t="s">
        <v>17</v>
      </c>
      <c r="K3" s="65">
        <v>1</v>
      </c>
      <c r="L3" t="s">
        <v>18</v>
      </c>
    </row>
    <row r="4" spans="1:13" x14ac:dyDescent="0.2">
      <c r="A4" t="s">
        <v>12</v>
      </c>
      <c r="B4" t="s">
        <v>13</v>
      </c>
      <c r="C4" t="s">
        <v>14</v>
      </c>
      <c r="D4" t="s">
        <v>15</v>
      </c>
      <c r="E4" s="41" t="s">
        <v>20</v>
      </c>
      <c r="F4" s="37">
        <f t="shared" si="0"/>
        <v>58000</v>
      </c>
      <c r="G4" s="64"/>
      <c r="H4" s="64"/>
      <c r="I4" s="63">
        <v>58000</v>
      </c>
      <c r="J4" t="s">
        <v>17</v>
      </c>
      <c r="K4" s="65">
        <v>1</v>
      </c>
      <c r="L4" t="s">
        <v>18</v>
      </c>
    </row>
    <row r="5" spans="1:13" x14ac:dyDescent="0.2">
      <c r="A5" t="s">
        <v>12</v>
      </c>
      <c r="B5" t="s">
        <v>13</v>
      </c>
      <c r="C5" t="s">
        <v>14</v>
      </c>
      <c r="D5" t="s">
        <v>21</v>
      </c>
      <c r="E5" s="41" t="s">
        <v>16</v>
      </c>
      <c r="F5" s="37">
        <f t="shared" si="0"/>
        <v>0</v>
      </c>
      <c r="G5" s="64"/>
      <c r="H5" s="64"/>
      <c r="I5" s="63">
        <v>0</v>
      </c>
      <c r="J5" t="s">
        <v>17</v>
      </c>
      <c r="K5" s="65">
        <v>1</v>
      </c>
      <c r="L5" t="s">
        <v>18</v>
      </c>
    </row>
    <row r="6" spans="1:13" x14ac:dyDescent="0.2">
      <c r="A6" t="s">
        <v>12</v>
      </c>
      <c r="B6" t="s">
        <v>13</v>
      </c>
      <c r="C6" t="s">
        <v>14</v>
      </c>
      <c r="D6" t="s">
        <v>21</v>
      </c>
      <c r="E6" s="41" t="s">
        <v>19</v>
      </c>
      <c r="F6" s="37">
        <f t="shared" si="0"/>
        <v>1000</v>
      </c>
      <c r="G6" s="64"/>
      <c r="H6" s="64"/>
      <c r="I6" s="63">
        <v>1000</v>
      </c>
      <c r="J6" t="s">
        <v>17</v>
      </c>
      <c r="K6" s="65">
        <v>1</v>
      </c>
      <c r="L6" t="s">
        <v>18</v>
      </c>
    </row>
    <row r="7" spans="1:13" x14ac:dyDescent="0.2">
      <c r="A7" t="s">
        <v>12</v>
      </c>
      <c r="B7" t="s">
        <v>13</v>
      </c>
      <c r="C7" t="s">
        <v>14</v>
      </c>
      <c r="D7" t="s">
        <v>21</v>
      </c>
      <c r="E7" s="41" t="s">
        <v>20</v>
      </c>
      <c r="F7" s="37">
        <f t="shared" si="0"/>
        <v>2400</v>
      </c>
      <c r="G7" s="64"/>
      <c r="H7" s="64"/>
      <c r="I7" s="63">
        <v>2400</v>
      </c>
      <c r="J7" t="s">
        <v>17</v>
      </c>
      <c r="K7" s="65">
        <v>1</v>
      </c>
      <c r="L7" t="s">
        <v>18</v>
      </c>
    </row>
    <row r="8" spans="1:13" x14ac:dyDescent="0.2">
      <c r="A8" t="s">
        <v>12</v>
      </c>
      <c r="B8" t="s">
        <v>13</v>
      </c>
      <c r="C8" t="s">
        <v>22</v>
      </c>
      <c r="D8" t="s">
        <v>16</v>
      </c>
      <c r="E8" s="41" t="s">
        <v>23</v>
      </c>
      <c r="F8" s="69" t="e">
        <f t="shared" si="0"/>
        <v>#VALUE!</v>
      </c>
      <c r="G8" s="64"/>
      <c r="H8" s="64"/>
      <c r="I8" s="63" t="s">
        <v>24</v>
      </c>
      <c r="J8" t="s">
        <v>17</v>
      </c>
      <c r="K8" s="65">
        <v>1</v>
      </c>
      <c r="L8" t="s">
        <v>18</v>
      </c>
    </row>
    <row r="9" spans="1:13" x14ac:dyDescent="0.2">
      <c r="A9" t="s">
        <v>12</v>
      </c>
      <c r="B9" t="s">
        <v>13</v>
      </c>
      <c r="C9" t="s">
        <v>22</v>
      </c>
      <c r="D9" t="s">
        <v>19</v>
      </c>
      <c r="E9" s="41" t="s">
        <v>23</v>
      </c>
      <c r="F9" s="69" t="e">
        <f t="shared" si="0"/>
        <v>#VALUE!</v>
      </c>
      <c r="G9" s="64"/>
      <c r="H9" s="64"/>
      <c r="I9" s="63" t="s">
        <v>24</v>
      </c>
      <c r="J9" t="s">
        <v>17</v>
      </c>
      <c r="K9" s="65">
        <v>1</v>
      </c>
      <c r="L9" t="s">
        <v>18</v>
      </c>
    </row>
    <row r="10" spans="1:13" x14ac:dyDescent="0.2">
      <c r="A10" t="s">
        <v>12</v>
      </c>
      <c r="B10" t="s">
        <v>13</v>
      </c>
      <c r="C10" t="s">
        <v>22</v>
      </c>
      <c r="D10" t="s">
        <v>20</v>
      </c>
      <c r="E10" s="41" t="s">
        <v>23</v>
      </c>
      <c r="F10" s="69" t="e">
        <f t="shared" si="0"/>
        <v>#VALUE!</v>
      </c>
      <c r="G10" s="64"/>
      <c r="H10" s="64"/>
      <c r="I10" s="63" t="s">
        <v>24</v>
      </c>
      <c r="J10" t="s">
        <v>17</v>
      </c>
      <c r="K10" s="65">
        <v>1</v>
      </c>
      <c r="L10" t="s">
        <v>18</v>
      </c>
    </row>
    <row r="11" spans="1:13" x14ac:dyDescent="0.2">
      <c r="A11" t="s">
        <v>12</v>
      </c>
      <c r="B11" t="s">
        <v>13</v>
      </c>
      <c r="C11" t="s">
        <v>22</v>
      </c>
      <c r="D11" t="s">
        <v>16</v>
      </c>
      <c r="E11" s="41" t="s">
        <v>25</v>
      </c>
      <c r="F11" s="69" t="e">
        <f t="shared" si="0"/>
        <v>#VALUE!</v>
      </c>
      <c r="G11" s="64"/>
      <c r="H11" s="64"/>
      <c r="I11" s="63" t="s">
        <v>24</v>
      </c>
      <c r="J11" t="s">
        <v>17</v>
      </c>
      <c r="K11" s="65">
        <v>1</v>
      </c>
      <c r="L11" t="s">
        <v>18</v>
      </c>
    </row>
    <row r="12" spans="1:13" x14ac:dyDescent="0.2">
      <c r="A12" t="s">
        <v>12</v>
      </c>
      <c r="B12" t="s">
        <v>13</v>
      </c>
      <c r="C12" t="s">
        <v>22</v>
      </c>
      <c r="D12" t="s">
        <v>19</v>
      </c>
      <c r="E12" s="41" t="s">
        <v>25</v>
      </c>
      <c r="F12" s="69" t="e">
        <f t="shared" si="0"/>
        <v>#VALUE!</v>
      </c>
      <c r="G12" s="64"/>
      <c r="H12" s="64"/>
      <c r="I12" s="63" t="s">
        <v>24</v>
      </c>
      <c r="J12" t="s">
        <v>17</v>
      </c>
      <c r="K12" s="65">
        <v>1</v>
      </c>
      <c r="L12" t="s">
        <v>18</v>
      </c>
    </row>
    <row r="13" spans="1:13" x14ac:dyDescent="0.2">
      <c r="A13" t="s">
        <v>12</v>
      </c>
      <c r="B13" t="s">
        <v>13</v>
      </c>
      <c r="C13" t="s">
        <v>22</v>
      </c>
      <c r="D13" t="s">
        <v>20</v>
      </c>
      <c r="E13" s="41" t="s">
        <v>25</v>
      </c>
      <c r="F13" s="69" t="e">
        <f t="shared" si="0"/>
        <v>#VALUE!</v>
      </c>
      <c r="G13" s="64"/>
      <c r="H13" s="64"/>
      <c r="I13" s="63" t="s">
        <v>24</v>
      </c>
      <c r="J13" t="s">
        <v>17</v>
      </c>
      <c r="K13" s="65">
        <v>1</v>
      </c>
      <c r="L13" t="s">
        <v>18</v>
      </c>
    </row>
    <row r="14" spans="1:13" x14ac:dyDescent="0.2">
      <c r="A14" t="s">
        <v>12</v>
      </c>
      <c r="B14" t="s">
        <v>13</v>
      </c>
      <c r="C14" t="s">
        <v>14</v>
      </c>
      <c r="D14" t="s">
        <v>26</v>
      </c>
      <c r="E14" t="s">
        <v>27</v>
      </c>
      <c r="F14" s="38">
        <f t="shared" si="0"/>
        <v>4.21</v>
      </c>
      <c r="G14" s="64"/>
      <c r="H14" s="64"/>
      <c r="I14" s="63">
        <v>4.21</v>
      </c>
      <c r="J14" t="s">
        <v>28</v>
      </c>
      <c r="K14" s="65">
        <v>1</v>
      </c>
      <c r="L14" t="s">
        <v>29</v>
      </c>
    </row>
    <row r="15" spans="1:13" x14ac:dyDescent="0.2">
      <c r="A15" t="s">
        <v>12</v>
      </c>
      <c r="B15" t="s">
        <v>13</v>
      </c>
      <c r="C15" t="s">
        <v>14</v>
      </c>
      <c r="D15" t="s">
        <v>26</v>
      </c>
      <c r="E15" t="s">
        <v>30</v>
      </c>
      <c r="F15" s="38">
        <f t="shared" si="0"/>
        <v>0</v>
      </c>
      <c r="G15" s="64"/>
      <c r="H15" s="64"/>
      <c r="I15" s="63">
        <v>0</v>
      </c>
      <c r="J15" t="s">
        <v>31</v>
      </c>
      <c r="K15" s="65">
        <v>1.0881985089999999</v>
      </c>
      <c r="L15" t="s">
        <v>29</v>
      </c>
      <c r="M15" t="s">
        <v>32</v>
      </c>
    </row>
    <row r="16" spans="1:13" x14ac:dyDescent="0.2">
      <c r="A16" t="s">
        <v>12</v>
      </c>
      <c r="B16" t="s">
        <v>13</v>
      </c>
      <c r="C16" t="s">
        <v>14</v>
      </c>
      <c r="D16" t="s">
        <v>26</v>
      </c>
      <c r="E16" t="s">
        <v>33</v>
      </c>
      <c r="F16" s="38">
        <f t="shared" si="0"/>
        <v>0.89400000000000002</v>
      </c>
      <c r="G16" s="64"/>
      <c r="H16" s="64"/>
      <c r="I16" s="63">
        <v>0.89400000000000002</v>
      </c>
      <c r="J16" t="s">
        <v>28</v>
      </c>
      <c r="K16" s="65">
        <v>1</v>
      </c>
      <c r="L16" t="s">
        <v>29</v>
      </c>
    </row>
    <row r="17" spans="1:13" x14ac:dyDescent="0.2">
      <c r="A17" t="s">
        <v>12</v>
      </c>
      <c r="B17" t="s">
        <v>13</v>
      </c>
      <c r="C17" t="s">
        <v>14</v>
      </c>
      <c r="D17" t="s">
        <v>26</v>
      </c>
      <c r="E17" t="s">
        <v>34</v>
      </c>
      <c r="F17" s="63" t="e">
        <f t="shared" si="0"/>
        <v>#VALUE!</v>
      </c>
      <c r="G17" s="64"/>
      <c r="H17" s="64"/>
      <c r="I17" s="63" t="s">
        <v>35</v>
      </c>
      <c r="J17" t="s">
        <v>31</v>
      </c>
      <c r="K17" s="65">
        <v>1.8925191459999999</v>
      </c>
      <c r="L17" t="s">
        <v>36</v>
      </c>
    </row>
    <row r="18" spans="1:13" x14ac:dyDescent="0.2">
      <c r="A18" t="s">
        <v>12</v>
      </c>
      <c r="B18" t="s">
        <v>13</v>
      </c>
      <c r="C18" t="s">
        <v>14</v>
      </c>
      <c r="D18" t="s">
        <v>26</v>
      </c>
      <c r="E18" t="s">
        <v>37</v>
      </c>
      <c r="F18" s="63" t="e">
        <f t="shared" si="0"/>
        <v>#VALUE!</v>
      </c>
      <c r="G18" s="64"/>
      <c r="H18" s="64"/>
      <c r="I18" s="63" t="s">
        <v>35</v>
      </c>
      <c r="J18" t="s">
        <v>31</v>
      </c>
      <c r="K18" s="65">
        <v>1.8925191459999999</v>
      </c>
      <c r="L18" t="s">
        <v>36</v>
      </c>
    </row>
    <row r="19" spans="1:13" x14ac:dyDescent="0.2">
      <c r="A19" t="s">
        <v>12</v>
      </c>
      <c r="B19" t="s">
        <v>13</v>
      </c>
      <c r="C19" t="s">
        <v>14</v>
      </c>
      <c r="D19" t="s">
        <v>26</v>
      </c>
      <c r="E19" t="s">
        <v>38</v>
      </c>
      <c r="F19" s="63" t="e">
        <f t="shared" si="0"/>
        <v>#VALUE!</v>
      </c>
      <c r="G19" s="64"/>
      <c r="H19" s="64"/>
      <c r="I19" s="63" t="s">
        <v>35</v>
      </c>
      <c r="J19" t="s">
        <v>31</v>
      </c>
      <c r="K19" s="65">
        <v>2.2733847859999998</v>
      </c>
      <c r="L19" t="s">
        <v>36</v>
      </c>
    </row>
    <row r="20" spans="1:13" x14ac:dyDescent="0.2">
      <c r="A20" t="s">
        <v>12</v>
      </c>
      <c r="B20" t="s">
        <v>13</v>
      </c>
      <c r="C20" t="s">
        <v>14</v>
      </c>
      <c r="D20" t="s">
        <v>26</v>
      </c>
      <c r="E20" t="s">
        <v>39</v>
      </c>
      <c r="F20" s="63" t="e">
        <f t="shared" si="0"/>
        <v>#VALUE!</v>
      </c>
      <c r="G20" s="64"/>
      <c r="H20" s="64"/>
      <c r="I20" s="63" t="s">
        <v>35</v>
      </c>
      <c r="J20" t="s">
        <v>31</v>
      </c>
      <c r="K20" s="65">
        <v>2.1152362779999998</v>
      </c>
      <c r="L20" t="s">
        <v>36</v>
      </c>
    </row>
    <row r="21" spans="1:13" x14ac:dyDescent="0.2">
      <c r="A21" t="s">
        <v>12</v>
      </c>
      <c r="B21" t="s">
        <v>13</v>
      </c>
      <c r="C21" t="s">
        <v>22</v>
      </c>
      <c r="D21" t="s">
        <v>34</v>
      </c>
      <c r="E21" t="s">
        <v>26</v>
      </c>
      <c r="F21" s="63" t="e">
        <f t="shared" si="0"/>
        <v>#VALUE!</v>
      </c>
      <c r="G21" s="64"/>
      <c r="H21" s="64"/>
      <c r="I21" s="63" t="s">
        <v>35</v>
      </c>
      <c r="J21" t="s">
        <v>31</v>
      </c>
      <c r="K21" s="65">
        <v>1.8925191459999999</v>
      </c>
      <c r="L21" t="s">
        <v>36</v>
      </c>
    </row>
    <row r="22" spans="1:13" x14ac:dyDescent="0.2">
      <c r="A22" t="s">
        <v>12</v>
      </c>
      <c r="B22" t="s">
        <v>13</v>
      </c>
      <c r="C22" t="s">
        <v>22</v>
      </c>
      <c r="D22" t="s">
        <v>38</v>
      </c>
      <c r="E22" t="s">
        <v>26</v>
      </c>
      <c r="F22" s="63" t="e">
        <f t="shared" si="0"/>
        <v>#VALUE!</v>
      </c>
      <c r="G22" s="64"/>
      <c r="H22" s="64"/>
      <c r="I22" s="63" t="s">
        <v>35</v>
      </c>
      <c r="J22" t="s">
        <v>31</v>
      </c>
      <c r="K22" s="65">
        <v>2.2733847859999998</v>
      </c>
      <c r="L22" t="s">
        <v>36</v>
      </c>
      <c r="M22" t="s">
        <v>40</v>
      </c>
    </row>
    <row r="23" spans="1:13" x14ac:dyDescent="0.2">
      <c r="A23" t="s">
        <v>12</v>
      </c>
      <c r="B23" t="s">
        <v>13</v>
      </c>
      <c r="C23" t="s">
        <v>22</v>
      </c>
      <c r="D23" t="s">
        <v>41</v>
      </c>
      <c r="E23" t="s">
        <v>26</v>
      </c>
      <c r="F23" s="63" t="e">
        <f t="shared" si="0"/>
        <v>#VALUE!</v>
      </c>
      <c r="G23" s="64"/>
      <c r="H23" s="64"/>
      <c r="I23" s="63" t="s">
        <v>35</v>
      </c>
      <c r="J23" t="s">
        <v>31</v>
      </c>
      <c r="K23" s="65">
        <v>2.0983341574779999</v>
      </c>
      <c r="L23" t="s">
        <v>36</v>
      </c>
    </row>
    <row r="24" spans="1:13" x14ac:dyDescent="0.2">
      <c r="A24" t="s">
        <v>12</v>
      </c>
      <c r="B24" t="s">
        <v>13</v>
      </c>
      <c r="C24" t="s">
        <v>22</v>
      </c>
      <c r="D24" t="s">
        <v>39</v>
      </c>
      <c r="E24" t="s">
        <v>26</v>
      </c>
      <c r="F24" s="63" t="e">
        <f t="shared" si="0"/>
        <v>#VALUE!</v>
      </c>
      <c r="G24" s="64"/>
      <c r="H24" s="64"/>
      <c r="I24" s="63" t="s">
        <v>35</v>
      </c>
      <c r="J24" t="s">
        <v>31</v>
      </c>
      <c r="K24" s="65">
        <v>2.1152362779999998</v>
      </c>
      <c r="L24" t="s">
        <v>36</v>
      </c>
    </row>
    <row r="25" spans="1:13" x14ac:dyDescent="0.2">
      <c r="A25" t="s">
        <v>12</v>
      </c>
      <c r="B25" t="s">
        <v>13</v>
      </c>
      <c r="C25" t="s">
        <v>14</v>
      </c>
      <c r="D25" t="s">
        <v>26</v>
      </c>
      <c r="E25" t="s">
        <v>42</v>
      </c>
      <c r="F25" s="63" t="e">
        <f t="shared" si="0"/>
        <v>#VALUE!</v>
      </c>
      <c r="G25" s="64"/>
      <c r="H25" s="64"/>
      <c r="I25" s="63" t="s">
        <v>35</v>
      </c>
      <c r="J25" t="s">
        <v>31</v>
      </c>
      <c r="K25" s="65">
        <v>1.2561425369999999</v>
      </c>
      <c r="L25" t="s">
        <v>36</v>
      </c>
    </row>
    <row r="26" spans="1:13" x14ac:dyDescent="0.2">
      <c r="A26" t="s">
        <v>12</v>
      </c>
      <c r="B26" t="s">
        <v>13</v>
      </c>
      <c r="C26" t="s">
        <v>14</v>
      </c>
      <c r="D26" t="s">
        <v>26</v>
      </c>
      <c r="E26" t="s">
        <v>43</v>
      </c>
      <c r="F26" s="63" t="e">
        <f t="shared" si="0"/>
        <v>#VALUE!</v>
      </c>
      <c r="G26" s="64"/>
      <c r="H26" s="64"/>
      <c r="I26" s="63" t="s">
        <v>35</v>
      </c>
      <c r="J26" t="s">
        <v>31</v>
      </c>
      <c r="K26" s="65">
        <v>1.7027652049999999</v>
      </c>
      <c r="L26" t="s">
        <v>36</v>
      </c>
    </row>
    <row r="27" spans="1:13" x14ac:dyDescent="0.2">
      <c r="A27" t="s">
        <v>12</v>
      </c>
      <c r="B27" t="s">
        <v>13</v>
      </c>
      <c r="C27" t="s">
        <v>14</v>
      </c>
      <c r="D27" t="s">
        <v>26</v>
      </c>
      <c r="E27" t="s">
        <v>44</v>
      </c>
      <c r="F27" s="63" t="e">
        <f t="shared" si="0"/>
        <v>#VALUE!</v>
      </c>
      <c r="G27" s="64"/>
      <c r="H27" s="64"/>
      <c r="I27" s="63" t="s">
        <v>35</v>
      </c>
      <c r="J27" t="s">
        <v>31</v>
      </c>
      <c r="K27" s="65">
        <v>1.7027652049999999</v>
      </c>
      <c r="L27" t="s">
        <v>36</v>
      </c>
    </row>
    <row r="28" spans="1:13" x14ac:dyDescent="0.2">
      <c r="A28" t="s">
        <v>12</v>
      </c>
      <c r="B28" t="s">
        <v>13</v>
      </c>
      <c r="C28" t="s">
        <v>14</v>
      </c>
      <c r="D28" t="s">
        <v>26</v>
      </c>
      <c r="E28" t="s">
        <v>45</v>
      </c>
      <c r="F28" s="63" t="e">
        <f t="shared" si="0"/>
        <v>#VALUE!</v>
      </c>
      <c r="G28" s="64"/>
      <c r="H28" s="64"/>
      <c r="I28" s="63" t="s">
        <v>35</v>
      </c>
      <c r="J28" t="s">
        <v>31</v>
      </c>
      <c r="K28" s="65">
        <v>1.946017377</v>
      </c>
      <c r="L28" t="s">
        <v>36</v>
      </c>
    </row>
    <row r="29" spans="1:13" x14ac:dyDescent="0.2">
      <c r="A29" t="s">
        <v>12</v>
      </c>
      <c r="B29" t="s">
        <v>13</v>
      </c>
      <c r="C29" t="s">
        <v>14</v>
      </c>
      <c r="D29" t="s">
        <v>26</v>
      </c>
      <c r="E29" t="s">
        <v>41</v>
      </c>
      <c r="F29" s="63" t="e">
        <f t="shared" si="0"/>
        <v>#VALUE!</v>
      </c>
      <c r="G29" s="64"/>
      <c r="H29" s="64"/>
      <c r="I29" s="63" t="s">
        <v>35</v>
      </c>
      <c r="J29" t="s">
        <v>31</v>
      </c>
      <c r="K29" s="65">
        <v>2.0983341574779999</v>
      </c>
      <c r="L29" t="s">
        <v>36</v>
      </c>
    </row>
    <row r="30" spans="1:13" x14ac:dyDescent="0.2">
      <c r="A30" t="s">
        <v>12</v>
      </c>
      <c r="B30" t="s">
        <v>13</v>
      </c>
      <c r="C30" t="s">
        <v>22</v>
      </c>
      <c r="D30" t="s">
        <v>30</v>
      </c>
      <c r="E30" t="s">
        <v>26</v>
      </c>
      <c r="F30" s="38">
        <f t="shared" si="0"/>
        <v>1.458</v>
      </c>
      <c r="G30" s="64"/>
      <c r="H30" s="64"/>
      <c r="I30" s="63">
        <v>1.458</v>
      </c>
      <c r="J30" t="s">
        <v>28</v>
      </c>
      <c r="K30" s="65">
        <v>1</v>
      </c>
      <c r="L30" t="s">
        <v>29</v>
      </c>
      <c r="M30" t="s">
        <v>46</v>
      </c>
    </row>
    <row r="31" spans="1:13" x14ac:dyDescent="0.2">
      <c r="A31" t="s">
        <v>12</v>
      </c>
      <c r="B31" t="s">
        <v>13</v>
      </c>
      <c r="C31" t="s">
        <v>22</v>
      </c>
      <c r="D31" t="s">
        <v>33</v>
      </c>
      <c r="E31" t="s">
        <v>26</v>
      </c>
      <c r="F31" s="38">
        <f t="shared" si="0"/>
        <v>5.47</v>
      </c>
      <c r="G31" s="64"/>
      <c r="H31" s="64"/>
      <c r="I31" s="63">
        <v>5.47</v>
      </c>
      <c r="J31" t="s">
        <v>28</v>
      </c>
      <c r="K31" s="65">
        <v>1</v>
      </c>
      <c r="L31" t="s">
        <v>29</v>
      </c>
    </row>
    <row r="32" spans="1:13" x14ac:dyDescent="0.2">
      <c r="A32" t="s">
        <v>12</v>
      </c>
      <c r="B32" t="s">
        <v>13</v>
      </c>
      <c r="C32" t="s">
        <v>22</v>
      </c>
      <c r="D32" t="s">
        <v>37</v>
      </c>
      <c r="E32" t="s">
        <v>26</v>
      </c>
      <c r="F32" s="63" t="e">
        <f t="shared" si="0"/>
        <v>#VALUE!</v>
      </c>
      <c r="G32" s="64"/>
      <c r="H32" s="64"/>
      <c r="I32" s="63" t="s">
        <v>35</v>
      </c>
      <c r="J32" t="s">
        <v>31</v>
      </c>
      <c r="K32" s="65">
        <v>1.8925191459999999</v>
      </c>
      <c r="L32" t="s">
        <v>36</v>
      </c>
    </row>
    <row r="33" spans="1:18" x14ac:dyDescent="0.2">
      <c r="A33" t="s">
        <v>12</v>
      </c>
      <c r="B33" t="s">
        <v>13</v>
      </c>
      <c r="C33" t="s">
        <v>22</v>
      </c>
      <c r="D33" t="s">
        <v>47</v>
      </c>
      <c r="E33" t="s">
        <v>26</v>
      </c>
      <c r="F33" s="63" t="e">
        <f t="shared" si="0"/>
        <v>#VALUE!</v>
      </c>
      <c r="G33" s="64"/>
      <c r="H33" s="64"/>
      <c r="I33" s="63" t="s">
        <v>35</v>
      </c>
      <c r="J33" t="s">
        <v>31</v>
      </c>
      <c r="K33" s="65">
        <v>2.184595716</v>
      </c>
      <c r="L33" t="s">
        <v>36</v>
      </c>
    </row>
    <row r="34" spans="1:18" x14ac:dyDescent="0.2">
      <c r="A34" t="s">
        <v>12</v>
      </c>
      <c r="B34" t="s">
        <v>13</v>
      </c>
      <c r="C34" t="s">
        <v>22</v>
      </c>
      <c r="D34" t="s">
        <v>48</v>
      </c>
      <c r="E34" t="s">
        <v>26</v>
      </c>
      <c r="F34" s="38">
        <f t="shared" ref="F34:F65" si="1">I34*K34</f>
        <v>14.534000000000001</v>
      </c>
      <c r="G34" s="64"/>
      <c r="H34" s="64"/>
      <c r="I34" s="63">
        <v>14.534000000000001</v>
      </c>
      <c r="J34" t="s">
        <v>28</v>
      </c>
      <c r="K34" s="65">
        <v>1</v>
      </c>
      <c r="L34" t="s">
        <v>29</v>
      </c>
    </row>
    <row r="35" spans="1:18" x14ac:dyDescent="0.2">
      <c r="A35" t="s">
        <v>12</v>
      </c>
      <c r="B35" t="s">
        <v>13</v>
      </c>
      <c r="C35" t="s">
        <v>22</v>
      </c>
      <c r="D35" t="s">
        <v>45</v>
      </c>
      <c r="E35" t="s">
        <v>26</v>
      </c>
      <c r="F35" s="63" t="e">
        <f t="shared" si="1"/>
        <v>#VALUE!</v>
      </c>
      <c r="G35" s="64"/>
      <c r="H35" s="64"/>
      <c r="I35" s="63" t="s">
        <v>35</v>
      </c>
      <c r="J35" t="s">
        <v>31</v>
      </c>
      <c r="K35" s="65">
        <v>1.946017377</v>
      </c>
      <c r="L35" t="s">
        <v>36</v>
      </c>
    </row>
    <row r="36" spans="1:18" x14ac:dyDescent="0.2">
      <c r="A36" t="s">
        <v>12</v>
      </c>
      <c r="B36" t="s">
        <v>13</v>
      </c>
      <c r="C36" t="s">
        <v>14</v>
      </c>
      <c r="D36" t="s">
        <v>26</v>
      </c>
      <c r="E36" t="s">
        <v>49</v>
      </c>
      <c r="F36" s="38">
        <f t="shared" si="1"/>
        <v>30</v>
      </c>
      <c r="G36" s="64"/>
      <c r="H36" s="64"/>
      <c r="I36" s="63">
        <v>30</v>
      </c>
      <c r="J36" t="s">
        <v>28</v>
      </c>
      <c r="K36" s="65">
        <v>1</v>
      </c>
      <c r="L36" t="s">
        <v>29</v>
      </c>
    </row>
    <row r="37" spans="1:18" x14ac:dyDescent="0.2">
      <c r="A37" t="s">
        <v>12</v>
      </c>
      <c r="B37" t="s">
        <v>13</v>
      </c>
      <c r="C37" t="s">
        <v>14</v>
      </c>
      <c r="D37" t="s">
        <v>26</v>
      </c>
      <c r="E37" t="s">
        <v>47</v>
      </c>
      <c r="F37" s="63" t="e">
        <f t="shared" si="1"/>
        <v>#VALUE!</v>
      </c>
      <c r="G37" s="64"/>
      <c r="H37" s="64"/>
      <c r="I37" s="63" t="s">
        <v>35</v>
      </c>
      <c r="J37" t="s">
        <v>31</v>
      </c>
      <c r="K37" s="65">
        <v>2.184595716</v>
      </c>
      <c r="L37" t="s">
        <v>36</v>
      </c>
    </row>
    <row r="38" spans="1:18" x14ac:dyDescent="0.2">
      <c r="A38" t="s">
        <v>12</v>
      </c>
      <c r="B38" t="s">
        <v>13</v>
      </c>
      <c r="C38" t="s">
        <v>14</v>
      </c>
      <c r="D38" t="s">
        <v>26</v>
      </c>
      <c r="E38" t="s">
        <v>50</v>
      </c>
      <c r="F38" s="63" t="e">
        <f t="shared" si="1"/>
        <v>#VALUE!</v>
      </c>
      <c r="G38" s="64"/>
      <c r="H38" s="64"/>
      <c r="I38" s="63" t="s">
        <v>35</v>
      </c>
      <c r="J38" t="s">
        <v>31</v>
      </c>
      <c r="K38" s="65">
        <v>2.2392840142499999</v>
      </c>
      <c r="L38" t="s">
        <v>36</v>
      </c>
    </row>
    <row r="39" spans="1:18" x14ac:dyDescent="0.2">
      <c r="A39" t="s">
        <v>12</v>
      </c>
      <c r="B39" t="s">
        <v>13</v>
      </c>
      <c r="C39" t="s">
        <v>22</v>
      </c>
      <c r="D39" t="s">
        <v>27</v>
      </c>
      <c r="E39" t="s">
        <v>26</v>
      </c>
      <c r="F39" s="38">
        <f t="shared" si="1"/>
        <v>7.7960000000000003</v>
      </c>
      <c r="G39" s="64"/>
      <c r="H39" s="64"/>
      <c r="I39" s="63">
        <v>7.7960000000000003</v>
      </c>
      <c r="J39" t="s">
        <v>28</v>
      </c>
      <c r="K39" s="65">
        <v>1</v>
      </c>
      <c r="L39" t="s">
        <v>29</v>
      </c>
    </row>
    <row r="40" spans="1:18" x14ac:dyDescent="0.2">
      <c r="A40" t="s">
        <v>12</v>
      </c>
      <c r="B40" t="s">
        <v>13</v>
      </c>
      <c r="C40" t="s">
        <v>22</v>
      </c>
      <c r="D40" t="s">
        <v>49</v>
      </c>
      <c r="E40" t="s">
        <v>26</v>
      </c>
      <c r="F40" s="38">
        <f t="shared" si="1"/>
        <v>91.128</v>
      </c>
      <c r="G40" s="64"/>
      <c r="H40" s="64"/>
      <c r="I40" s="63">
        <v>91.128</v>
      </c>
      <c r="J40" t="s">
        <v>28</v>
      </c>
      <c r="K40" s="65">
        <v>1</v>
      </c>
      <c r="L40" t="s">
        <v>29</v>
      </c>
    </row>
    <row r="41" spans="1:18" x14ac:dyDescent="0.2">
      <c r="A41" t="s">
        <v>12</v>
      </c>
      <c r="B41" t="s">
        <v>13</v>
      </c>
      <c r="C41" t="s">
        <v>22</v>
      </c>
      <c r="D41" t="s">
        <v>42</v>
      </c>
      <c r="E41" t="s">
        <v>26</v>
      </c>
      <c r="F41" s="38">
        <f t="shared" si="1"/>
        <v>3</v>
      </c>
      <c r="G41" s="64"/>
      <c r="H41" s="64"/>
      <c r="I41" s="63">
        <v>3</v>
      </c>
      <c r="J41" t="s">
        <v>28</v>
      </c>
      <c r="K41" s="65">
        <v>1</v>
      </c>
      <c r="L41" t="s">
        <v>29</v>
      </c>
    </row>
    <row r="42" spans="1:18" x14ac:dyDescent="0.2">
      <c r="A42" t="s">
        <v>12</v>
      </c>
      <c r="B42" t="s">
        <v>13</v>
      </c>
      <c r="C42" t="s">
        <v>22</v>
      </c>
      <c r="D42" t="s">
        <v>43</v>
      </c>
      <c r="E42" t="s">
        <v>26</v>
      </c>
      <c r="F42" s="63" t="e">
        <f t="shared" si="1"/>
        <v>#VALUE!</v>
      </c>
      <c r="G42" s="64"/>
      <c r="H42" s="64"/>
      <c r="I42" s="63" t="s">
        <v>35</v>
      </c>
      <c r="J42" t="s">
        <v>31</v>
      </c>
      <c r="K42" s="65">
        <v>1.7027652049999999</v>
      </c>
      <c r="L42" t="s">
        <v>36</v>
      </c>
    </row>
    <row r="43" spans="1:18" x14ac:dyDescent="0.2">
      <c r="A43" t="s">
        <v>12</v>
      </c>
      <c r="B43" t="s">
        <v>13</v>
      </c>
      <c r="C43" t="s">
        <v>22</v>
      </c>
      <c r="D43" t="s">
        <v>50</v>
      </c>
      <c r="E43" t="s">
        <v>26</v>
      </c>
      <c r="F43" s="63" t="e">
        <f t="shared" si="1"/>
        <v>#VALUE!</v>
      </c>
      <c r="G43" s="64"/>
      <c r="H43" s="64"/>
      <c r="I43" s="63" t="s">
        <v>35</v>
      </c>
      <c r="J43" t="s">
        <v>31</v>
      </c>
      <c r="K43" s="65">
        <v>2.2392840142499999</v>
      </c>
      <c r="L43" t="s">
        <v>36</v>
      </c>
      <c r="P43" t="s">
        <v>51</v>
      </c>
      <c r="Q43" t="s">
        <v>52</v>
      </c>
    </row>
    <row r="44" spans="1:18" x14ac:dyDescent="0.2">
      <c r="A44" t="s">
        <v>12</v>
      </c>
      <c r="B44" t="s">
        <v>13</v>
      </c>
      <c r="C44" t="s">
        <v>14</v>
      </c>
      <c r="D44" t="s">
        <v>26</v>
      </c>
      <c r="E44" s="39" t="s">
        <v>53</v>
      </c>
      <c r="F44" s="63">
        <f t="shared" si="1"/>
        <v>179.52010301800001</v>
      </c>
      <c r="G44" s="64"/>
      <c r="H44" s="64"/>
      <c r="I44" s="63">
        <f>50+32</f>
        <v>82</v>
      </c>
      <c r="J44" t="s">
        <v>31</v>
      </c>
      <c r="K44" s="65">
        <v>2.189269549</v>
      </c>
      <c r="L44" t="s">
        <v>54</v>
      </c>
      <c r="M44" t="s">
        <v>55</v>
      </c>
      <c r="P44">
        <v>32000</v>
      </c>
      <c r="Q44">
        <v>0</v>
      </c>
      <c r="R44" t="s">
        <v>56</v>
      </c>
    </row>
    <row r="45" spans="1:18" x14ac:dyDescent="0.2">
      <c r="A45" t="s">
        <v>12</v>
      </c>
      <c r="B45" t="s">
        <v>13</v>
      </c>
      <c r="C45" t="s">
        <v>14</v>
      </c>
      <c r="D45" t="s">
        <v>26</v>
      </c>
      <c r="E45" s="39" t="s">
        <v>57</v>
      </c>
      <c r="F45" s="63">
        <f t="shared" si="1"/>
        <v>0</v>
      </c>
      <c r="G45" s="64"/>
      <c r="H45" s="64"/>
      <c r="I45" s="63">
        <v>0</v>
      </c>
      <c r="J45" t="s">
        <v>31</v>
      </c>
      <c r="K45" s="65">
        <v>2.0460463070000001</v>
      </c>
      <c r="L45" t="s">
        <v>54</v>
      </c>
      <c r="M45" t="s">
        <v>58</v>
      </c>
      <c r="Q45">
        <v>0</v>
      </c>
      <c r="R45" t="s">
        <v>59</v>
      </c>
    </row>
    <row r="46" spans="1:18" x14ac:dyDescent="0.2">
      <c r="A46" t="s">
        <v>12</v>
      </c>
      <c r="B46" t="s">
        <v>13</v>
      </c>
      <c r="C46" t="s">
        <v>14</v>
      </c>
      <c r="D46" t="s">
        <v>26</v>
      </c>
      <c r="E46" s="39" t="s">
        <v>60</v>
      </c>
      <c r="F46" s="63">
        <f t="shared" si="1"/>
        <v>92.072083814999999</v>
      </c>
      <c r="G46" s="64"/>
      <c r="H46" s="64"/>
      <c r="I46" s="63">
        <v>45</v>
      </c>
      <c r="J46" t="s">
        <v>31</v>
      </c>
      <c r="K46" s="65">
        <v>2.0460463070000001</v>
      </c>
      <c r="L46" t="s">
        <v>54</v>
      </c>
      <c r="M46" t="s">
        <v>61</v>
      </c>
      <c r="Q46" t="s">
        <v>62</v>
      </c>
      <c r="R46" t="s">
        <v>63</v>
      </c>
    </row>
    <row r="47" spans="1:18" x14ac:dyDescent="0.2">
      <c r="A47" t="s">
        <v>12</v>
      </c>
      <c r="B47" t="s">
        <v>13</v>
      </c>
      <c r="C47" t="s">
        <v>14</v>
      </c>
      <c r="D47" t="s">
        <v>64</v>
      </c>
      <c r="E47" s="39" t="s">
        <v>57</v>
      </c>
      <c r="F47" s="63">
        <f t="shared" si="1"/>
        <v>0</v>
      </c>
      <c r="G47" s="64"/>
      <c r="H47" s="64"/>
      <c r="I47" s="63">
        <v>0</v>
      </c>
      <c r="J47" t="s">
        <v>31</v>
      </c>
      <c r="K47" s="65">
        <v>2.0460463070000001</v>
      </c>
      <c r="L47" t="s">
        <v>54</v>
      </c>
      <c r="M47" t="s">
        <v>65</v>
      </c>
      <c r="P47">
        <v>0</v>
      </c>
      <c r="R47" t="s">
        <v>66</v>
      </c>
    </row>
    <row r="48" spans="1:18" x14ac:dyDescent="0.2">
      <c r="A48" t="s">
        <v>12</v>
      </c>
      <c r="B48" t="s">
        <v>13</v>
      </c>
      <c r="C48" t="s">
        <v>14</v>
      </c>
      <c r="D48" t="s">
        <v>67</v>
      </c>
      <c r="E48" s="39" t="s">
        <v>53</v>
      </c>
      <c r="F48" s="38">
        <f t="shared" si="1"/>
        <v>153.24886843000002</v>
      </c>
      <c r="G48" s="64"/>
      <c r="H48" s="64"/>
      <c r="I48" s="63">
        <v>70</v>
      </c>
      <c r="J48" t="s">
        <v>31</v>
      </c>
      <c r="K48" s="65">
        <v>2.189269549</v>
      </c>
      <c r="L48" t="s">
        <v>54</v>
      </c>
    </row>
    <row r="49" spans="1:18" x14ac:dyDescent="0.2">
      <c r="A49" t="s">
        <v>12</v>
      </c>
      <c r="B49" t="s">
        <v>13</v>
      </c>
      <c r="C49" t="s">
        <v>14</v>
      </c>
      <c r="D49" t="s">
        <v>68</v>
      </c>
      <c r="E49" s="39" t="s">
        <v>60</v>
      </c>
      <c r="F49" s="63">
        <f t="shared" si="1"/>
        <v>480.82088214500004</v>
      </c>
      <c r="G49" s="64"/>
      <c r="H49" s="64"/>
      <c r="I49" s="63">
        <f>150+40+45</f>
        <v>235</v>
      </c>
      <c r="J49" t="s">
        <v>31</v>
      </c>
      <c r="K49" s="65">
        <v>2.0460463070000001</v>
      </c>
      <c r="L49" t="s">
        <v>54</v>
      </c>
      <c r="P49" t="s">
        <v>69</v>
      </c>
      <c r="Q49" t="s">
        <v>62</v>
      </c>
    </row>
    <row r="50" spans="1:18" x14ac:dyDescent="0.2">
      <c r="A50" t="s">
        <v>12</v>
      </c>
      <c r="B50" t="s">
        <v>13</v>
      </c>
      <c r="C50" t="s">
        <v>22</v>
      </c>
      <c r="D50" t="s">
        <v>53</v>
      </c>
      <c r="E50" s="39" t="s">
        <v>26</v>
      </c>
      <c r="F50" s="38">
        <f t="shared" si="1"/>
        <v>0</v>
      </c>
      <c r="G50" s="64"/>
      <c r="H50" s="64"/>
      <c r="I50" s="63">
        <v>0</v>
      </c>
      <c r="J50" t="s">
        <v>31</v>
      </c>
      <c r="K50" s="65">
        <v>2.189269549</v>
      </c>
      <c r="L50" t="s">
        <v>54</v>
      </c>
      <c r="P50">
        <v>0</v>
      </c>
    </row>
    <row r="51" spans="1:18" x14ac:dyDescent="0.2">
      <c r="A51" t="s">
        <v>12</v>
      </c>
      <c r="B51" t="s">
        <v>13</v>
      </c>
      <c r="C51" t="s">
        <v>22</v>
      </c>
      <c r="D51" t="s">
        <v>57</v>
      </c>
      <c r="E51" s="39" t="s">
        <v>26</v>
      </c>
      <c r="F51" s="63" t="e">
        <f t="shared" si="1"/>
        <v>#VALUE!</v>
      </c>
      <c r="G51" s="64"/>
      <c r="H51" s="64"/>
      <c r="I51" s="63" t="s">
        <v>35</v>
      </c>
      <c r="J51" t="s">
        <v>31</v>
      </c>
      <c r="K51" s="65">
        <v>2.0460463070000001</v>
      </c>
      <c r="M51" t="s">
        <v>70</v>
      </c>
    </row>
    <row r="52" spans="1:18" x14ac:dyDescent="0.2">
      <c r="A52" t="s">
        <v>12</v>
      </c>
      <c r="B52" t="s">
        <v>13</v>
      </c>
      <c r="C52" t="s">
        <v>22</v>
      </c>
      <c r="D52" t="s">
        <v>60</v>
      </c>
      <c r="E52" s="39" t="s">
        <v>26</v>
      </c>
      <c r="F52" s="63">
        <f t="shared" si="1"/>
        <v>429.66972447000001</v>
      </c>
      <c r="G52" s="64"/>
      <c r="H52" s="64"/>
      <c r="I52" s="63">
        <f>145+40+25</f>
        <v>210</v>
      </c>
      <c r="J52" t="s">
        <v>31</v>
      </c>
      <c r="K52" s="65">
        <v>2.0460463070000001</v>
      </c>
      <c r="L52" t="s">
        <v>54</v>
      </c>
      <c r="M52" t="s">
        <v>71</v>
      </c>
      <c r="P52" t="s">
        <v>69</v>
      </c>
      <c r="Q52" s="64">
        <v>0.4</v>
      </c>
      <c r="R52" t="s">
        <v>72</v>
      </c>
    </row>
    <row r="53" spans="1:18" x14ac:dyDescent="0.2">
      <c r="A53" t="s">
        <v>12</v>
      </c>
      <c r="B53" t="s">
        <v>13</v>
      </c>
      <c r="C53" t="s">
        <v>22</v>
      </c>
      <c r="D53" t="s">
        <v>57</v>
      </c>
      <c r="E53" s="39" t="s">
        <v>68</v>
      </c>
      <c r="F53" s="63" t="e">
        <f t="shared" si="1"/>
        <v>#VALUE!</v>
      </c>
      <c r="G53" s="64"/>
      <c r="H53" s="64"/>
      <c r="I53" s="63" t="s">
        <v>35</v>
      </c>
      <c r="J53" t="s">
        <v>31</v>
      </c>
      <c r="K53" s="65">
        <v>2.0460463070000001</v>
      </c>
      <c r="M53" t="s">
        <v>71</v>
      </c>
      <c r="P53">
        <v>0</v>
      </c>
      <c r="Q53" s="64" t="s">
        <v>69</v>
      </c>
    </row>
    <row r="54" spans="1:18" x14ac:dyDescent="0.2">
      <c r="A54" t="s">
        <v>12</v>
      </c>
      <c r="B54" t="s">
        <v>13</v>
      </c>
      <c r="C54" t="s">
        <v>22</v>
      </c>
      <c r="D54" t="s">
        <v>60</v>
      </c>
      <c r="E54" s="39" t="s">
        <v>64</v>
      </c>
      <c r="F54" s="63" t="e">
        <f t="shared" si="1"/>
        <v>#VALUE!</v>
      </c>
      <c r="G54" s="64"/>
      <c r="H54" s="64"/>
      <c r="I54" s="63" t="s">
        <v>35</v>
      </c>
      <c r="J54" t="s">
        <v>31</v>
      </c>
      <c r="K54" s="65">
        <v>2.0460463070000001</v>
      </c>
      <c r="M54" t="s">
        <v>35</v>
      </c>
      <c r="Q54">
        <v>0</v>
      </c>
    </row>
    <row r="55" spans="1:18" x14ac:dyDescent="0.2">
      <c r="A55" t="s">
        <v>12</v>
      </c>
      <c r="B55" t="s">
        <v>13</v>
      </c>
      <c r="C55" t="s">
        <v>14</v>
      </c>
      <c r="D55" t="s">
        <v>73</v>
      </c>
      <c r="E55" t="s">
        <v>74</v>
      </c>
      <c r="F55" s="38">
        <f t="shared" si="1"/>
        <v>26.216000000000001</v>
      </c>
      <c r="G55" s="64"/>
      <c r="H55" s="64"/>
      <c r="I55" s="63">
        <v>26.216000000000001</v>
      </c>
      <c r="J55" t="s">
        <v>28</v>
      </c>
      <c r="K55" s="65">
        <v>1</v>
      </c>
      <c r="L55" t="s">
        <v>29</v>
      </c>
    </row>
    <row r="56" spans="1:18" x14ac:dyDescent="0.2">
      <c r="A56" t="s">
        <v>12</v>
      </c>
      <c r="B56" t="s">
        <v>13</v>
      </c>
      <c r="C56" t="s">
        <v>14</v>
      </c>
      <c r="D56" t="s">
        <v>73</v>
      </c>
      <c r="E56" t="s">
        <v>33</v>
      </c>
      <c r="F56" s="38">
        <f t="shared" si="1"/>
        <v>7.5259999999999998</v>
      </c>
      <c r="G56" s="64"/>
      <c r="H56" s="64"/>
      <c r="I56" s="63">
        <v>7.5259999999999998</v>
      </c>
      <c r="J56" t="s">
        <v>28</v>
      </c>
      <c r="K56" s="65">
        <v>1</v>
      </c>
      <c r="L56" t="s">
        <v>29</v>
      </c>
    </row>
    <row r="57" spans="1:18" x14ac:dyDescent="0.2">
      <c r="A57" t="s">
        <v>12</v>
      </c>
      <c r="B57" t="s">
        <v>13</v>
      </c>
      <c r="C57" t="s">
        <v>14</v>
      </c>
      <c r="D57" t="s">
        <v>73</v>
      </c>
      <c r="E57" t="s">
        <v>49</v>
      </c>
      <c r="F57" s="38">
        <f t="shared" si="1"/>
        <v>270.41699999999997</v>
      </c>
      <c r="G57" s="64"/>
      <c r="H57" s="64"/>
      <c r="I57" s="63">
        <v>270.41699999999997</v>
      </c>
      <c r="J57" t="s">
        <v>28</v>
      </c>
      <c r="K57" s="65">
        <v>1</v>
      </c>
      <c r="L57" t="s">
        <v>29</v>
      </c>
    </row>
    <row r="58" spans="1:18" x14ac:dyDescent="0.2">
      <c r="A58" t="s">
        <v>12</v>
      </c>
      <c r="B58" t="s">
        <v>13</v>
      </c>
      <c r="C58" t="s">
        <v>14</v>
      </c>
      <c r="D58" t="s">
        <v>73</v>
      </c>
      <c r="E58" t="s">
        <v>27</v>
      </c>
      <c r="F58" s="38">
        <f t="shared" si="1"/>
        <v>5.9249999999999998</v>
      </c>
      <c r="G58" s="64"/>
      <c r="H58" s="64"/>
      <c r="I58" s="63">
        <v>5.9249999999999998</v>
      </c>
      <c r="J58" t="s">
        <v>28</v>
      </c>
      <c r="K58" s="65">
        <v>1</v>
      </c>
      <c r="L58" t="s">
        <v>29</v>
      </c>
    </row>
    <row r="59" spans="1:18" x14ac:dyDescent="0.2">
      <c r="A59" t="s">
        <v>12</v>
      </c>
      <c r="B59" t="s">
        <v>13</v>
      </c>
      <c r="C59" t="s">
        <v>14</v>
      </c>
      <c r="D59" t="s">
        <v>73</v>
      </c>
      <c r="E59" t="s">
        <v>42</v>
      </c>
      <c r="F59" s="38">
        <f t="shared" si="1"/>
        <v>4</v>
      </c>
      <c r="G59" s="64"/>
      <c r="H59" s="64"/>
      <c r="I59" s="63">
        <v>4</v>
      </c>
      <c r="J59" t="s">
        <v>28</v>
      </c>
      <c r="K59" s="65">
        <v>1</v>
      </c>
      <c r="L59" t="s">
        <v>29</v>
      </c>
    </row>
    <row r="60" spans="1:18" x14ac:dyDescent="0.2">
      <c r="A60" t="s">
        <v>12</v>
      </c>
      <c r="B60" t="s">
        <v>13</v>
      </c>
      <c r="C60" t="s">
        <v>14</v>
      </c>
      <c r="D60" t="s">
        <v>73</v>
      </c>
      <c r="E60" t="s">
        <v>30</v>
      </c>
      <c r="F60" s="38">
        <f t="shared" si="1"/>
        <v>4</v>
      </c>
      <c r="G60" s="64"/>
      <c r="H60" s="64"/>
      <c r="I60" s="63">
        <v>4</v>
      </c>
      <c r="J60" t="s">
        <v>28</v>
      </c>
      <c r="K60" s="65">
        <v>1</v>
      </c>
      <c r="L60" t="s">
        <v>29</v>
      </c>
    </row>
    <row r="61" spans="1:18" x14ac:dyDescent="0.2">
      <c r="A61" t="s">
        <v>12</v>
      </c>
      <c r="B61" t="s">
        <v>13</v>
      </c>
      <c r="C61" t="s">
        <v>14</v>
      </c>
      <c r="D61" t="s">
        <v>75</v>
      </c>
      <c r="E61" t="s">
        <v>47</v>
      </c>
      <c r="F61" s="38">
        <f t="shared" si="1"/>
        <v>216</v>
      </c>
      <c r="G61" s="64"/>
      <c r="H61" s="64"/>
      <c r="I61" s="63">
        <v>216</v>
      </c>
      <c r="J61" t="s">
        <v>76</v>
      </c>
      <c r="K61" s="65">
        <v>1</v>
      </c>
      <c r="L61" t="s">
        <v>77</v>
      </c>
    </row>
    <row r="62" spans="1:18" x14ac:dyDescent="0.2">
      <c r="A62" t="s">
        <v>12</v>
      </c>
      <c r="B62" t="s">
        <v>13</v>
      </c>
      <c r="C62" t="s">
        <v>14</v>
      </c>
      <c r="D62" t="s">
        <v>78</v>
      </c>
      <c r="E62" t="s">
        <v>37</v>
      </c>
      <c r="F62" s="38">
        <f t="shared" si="1"/>
        <v>0.5</v>
      </c>
      <c r="G62" s="64"/>
      <c r="H62" s="64"/>
      <c r="I62" s="63">
        <v>0.5</v>
      </c>
      <c r="J62" t="s">
        <v>76</v>
      </c>
      <c r="K62" s="65">
        <v>1</v>
      </c>
      <c r="L62" t="s">
        <v>77</v>
      </c>
    </row>
    <row r="63" spans="1:18" x14ac:dyDescent="0.2">
      <c r="A63" t="s">
        <v>12</v>
      </c>
      <c r="B63" t="s">
        <v>13</v>
      </c>
      <c r="C63" t="s">
        <v>14</v>
      </c>
      <c r="D63" t="s">
        <v>78</v>
      </c>
      <c r="E63" t="s">
        <v>79</v>
      </c>
      <c r="F63" s="38">
        <f t="shared" si="1"/>
        <v>0</v>
      </c>
      <c r="G63" s="64"/>
      <c r="H63" s="64"/>
      <c r="I63" s="63">
        <v>0</v>
      </c>
      <c r="J63" t="s">
        <v>76</v>
      </c>
      <c r="K63" s="65">
        <v>1</v>
      </c>
      <c r="L63" t="s">
        <v>77</v>
      </c>
    </row>
    <row r="64" spans="1:18" x14ac:dyDescent="0.2">
      <c r="A64" t="s">
        <v>12</v>
      </c>
      <c r="B64" t="s">
        <v>13</v>
      </c>
      <c r="C64" t="s">
        <v>14</v>
      </c>
      <c r="D64" t="s">
        <v>78</v>
      </c>
      <c r="E64" t="s">
        <v>34</v>
      </c>
      <c r="F64" s="38">
        <f t="shared" si="1"/>
        <v>0</v>
      </c>
      <c r="G64" s="64"/>
      <c r="H64" s="64"/>
      <c r="I64" s="63">
        <v>0</v>
      </c>
      <c r="J64" t="s">
        <v>76</v>
      </c>
      <c r="K64" s="65">
        <v>1</v>
      </c>
      <c r="L64" t="s">
        <v>77</v>
      </c>
    </row>
    <row r="65" spans="1:13" x14ac:dyDescent="0.2">
      <c r="A65" t="s">
        <v>12</v>
      </c>
      <c r="B65" t="s">
        <v>13</v>
      </c>
      <c r="C65" t="s">
        <v>22</v>
      </c>
      <c r="D65" t="s">
        <v>42</v>
      </c>
      <c r="E65" t="s">
        <v>67</v>
      </c>
      <c r="F65" s="38">
        <f t="shared" si="1"/>
        <v>0</v>
      </c>
      <c r="G65" s="64"/>
      <c r="H65" s="64"/>
      <c r="I65" s="63">
        <v>0</v>
      </c>
      <c r="J65" t="s">
        <v>31</v>
      </c>
      <c r="K65" s="65">
        <v>1.2561425369999999</v>
      </c>
      <c r="L65" t="s">
        <v>54</v>
      </c>
      <c r="M65" t="s">
        <v>80</v>
      </c>
    </row>
    <row r="66" spans="1:13" x14ac:dyDescent="0.2">
      <c r="A66" t="s">
        <v>12</v>
      </c>
      <c r="B66" t="s">
        <v>13</v>
      </c>
      <c r="C66" t="s">
        <v>22</v>
      </c>
      <c r="D66" t="s">
        <v>81</v>
      </c>
      <c r="E66" t="s">
        <v>67</v>
      </c>
      <c r="F66" s="38">
        <f t="shared" ref="F66:F98" si="2">I66*K66</f>
        <v>200</v>
      </c>
      <c r="G66" s="64"/>
      <c r="H66" s="64"/>
      <c r="I66" s="63">
        <f>600/3</f>
        <v>200</v>
      </c>
      <c r="J66" t="s">
        <v>82</v>
      </c>
      <c r="K66" s="65">
        <v>1</v>
      </c>
      <c r="L66" t="s">
        <v>54</v>
      </c>
      <c r="M66" t="s">
        <v>83</v>
      </c>
    </row>
    <row r="67" spans="1:13" x14ac:dyDescent="0.2">
      <c r="A67" t="s">
        <v>12</v>
      </c>
      <c r="B67" t="s">
        <v>13</v>
      </c>
      <c r="C67" t="s">
        <v>22</v>
      </c>
      <c r="D67" t="s">
        <v>42</v>
      </c>
      <c r="E67" t="s">
        <v>84</v>
      </c>
      <c r="F67" s="38">
        <f t="shared" si="2"/>
        <v>0</v>
      </c>
      <c r="G67" s="64"/>
      <c r="H67" s="64"/>
      <c r="I67" s="63">
        <v>0</v>
      </c>
      <c r="J67" t="s">
        <v>31</v>
      </c>
      <c r="K67" s="65">
        <v>1.2561425369999999</v>
      </c>
      <c r="L67" t="s">
        <v>85</v>
      </c>
    </row>
    <row r="68" spans="1:13" x14ac:dyDescent="0.2">
      <c r="A68" t="s">
        <v>12</v>
      </c>
      <c r="B68" t="s">
        <v>13</v>
      </c>
      <c r="C68" t="s">
        <v>22</v>
      </c>
      <c r="D68" t="s">
        <v>86</v>
      </c>
      <c r="E68" t="s">
        <v>84</v>
      </c>
      <c r="F68" s="38">
        <f t="shared" si="2"/>
        <v>0</v>
      </c>
      <c r="G68" s="64"/>
      <c r="H68" s="64"/>
      <c r="I68" s="63">
        <v>0</v>
      </c>
      <c r="J68" t="s">
        <v>31</v>
      </c>
      <c r="K68" s="65">
        <v>1.758599552</v>
      </c>
      <c r="L68" t="s">
        <v>85</v>
      </c>
    </row>
    <row r="69" spans="1:13" x14ac:dyDescent="0.2">
      <c r="A69" t="s">
        <v>12</v>
      </c>
      <c r="B69" t="s">
        <v>13</v>
      </c>
      <c r="C69" t="s">
        <v>22</v>
      </c>
      <c r="D69" t="s">
        <v>30</v>
      </c>
      <c r="E69" t="s">
        <v>67</v>
      </c>
      <c r="F69" s="38">
        <f t="shared" si="2"/>
        <v>0</v>
      </c>
      <c r="G69" s="64"/>
      <c r="H69" s="64"/>
      <c r="I69" s="63">
        <v>0</v>
      </c>
      <c r="J69" t="s">
        <v>31</v>
      </c>
      <c r="K69" s="65">
        <v>1.305838211</v>
      </c>
      <c r="L69" t="s">
        <v>54</v>
      </c>
    </row>
    <row r="70" spans="1:13" x14ac:dyDescent="0.2">
      <c r="A70" t="s">
        <v>12</v>
      </c>
      <c r="B70" t="s">
        <v>13</v>
      </c>
      <c r="C70" t="s">
        <v>22</v>
      </c>
      <c r="D70" t="s">
        <v>87</v>
      </c>
      <c r="E70" t="s">
        <v>67</v>
      </c>
      <c r="F70" s="38">
        <f t="shared" si="2"/>
        <v>0</v>
      </c>
      <c r="G70" s="64"/>
      <c r="H70" s="64"/>
      <c r="I70" s="63">
        <v>0</v>
      </c>
      <c r="J70" t="s">
        <v>31</v>
      </c>
      <c r="K70" s="65">
        <v>1.523477913</v>
      </c>
      <c r="L70" t="s">
        <v>54</v>
      </c>
    </row>
    <row r="71" spans="1:13" x14ac:dyDescent="0.2">
      <c r="A71" t="s">
        <v>12</v>
      </c>
      <c r="B71" t="s">
        <v>13</v>
      </c>
      <c r="C71" t="s">
        <v>22</v>
      </c>
      <c r="D71" t="s">
        <v>30</v>
      </c>
      <c r="E71" t="s">
        <v>84</v>
      </c>
      <c r="F71" s="38">
        <f t="shared" si="2"/>
        <v>0</v>
      </c>
      <c r="G71" s="64"/>
      <c r="H71" s="64"/>
      <c r="I71" s="63">
        <v>0</v>
      </c>
      <c r="J71" t="s">
        <v>31</v>
      </c>
      <c r="K71" s="65">
        <v>1.305838211</v>
      </c>
      <c r="L71" t="s">
        <v>85</v>
      </c>
    </row>
    <row r="72" spans="1:13" x14ac:dyDescent="0.2">
      <c r="A72" t="s">
        <v>12</v>
      </c>
      <c r="B72" t="s">
        <v>13</v>
      </c>
      <c r="C72" t="s">
        <v>22</v>
      </c>
      <c r="D72" t="s">
        <v>88</v>
      </c>
      <c r="E72" t="s">
        <v>84</v>
      </c>
      <c r="F72" s="38">
        <f t="shared" si="2"/>
        <v>0</v>
      </c>
      <c r="G72" s="64"/>
      <c r="H72" s="64"/>
      <c r="I72" s="63">
        <v>0</v>
      </c>
      <c r="J72" t="s">
        <v>31</v>
      </c>
      <c r="K72" s="65">
        <v>1.523477913</v>
      </c>
      <c r="L72" t="s">
        <v>85</v>
      </c>
    </row>
    <row r="73" spans="1:13" x14ac:dyDescent="0.2">
      <c r="A73" t="s">
        <v>12</v>
      </c>
      <c r="B73" t="s">
        <v>13</v>
      </c>
      <c r="C73" t="s">
        <v>22</v>
      </c>
      <c r="D73" t="s">
        <v>49</v>
      </c>
      <c r="E73" t="s">
        <v>89</v>
      </c>
      <c r="F73" s="38">
        <f t="shared" si="2"/>
        <v>0</v>
      </c>
      <c r="G73" s="64"/>
      <c r="H73" s="64"/>
      <c r="I73" s="63">
        <v>0</v>
      </c>
      <c r="J73" t="s">
        <v>82</v>
      </c>
      <c r="K73" s="65">
        <v>1</v>
      </c>
      <c r="L73" t="s">
        <v>85</v>
      </c>
    </row>
    <row r="74" spans="1:13" x14ac:dyDescent="0.2">
      <c r="A74" t="s">
        <v>12</v>
      </c>
      <c r="B74" t="s">
        <v>13</v>
      </c>
      <c r="C74" t="s">
        <v>22</v>
      </c>
      <c r="D74" t="s">
        <v>27</v>
      </c>
      <c r="E74" t="s">
        <v>89</v>
      </c>
      <c r="F74" s="38">
        <f t="shared" si="2"/>
        <v>0</v>
      </c>
      <c r="G74" s="64"/>
      <c r="H74" s="64"/>
      <c r="I74" s="63">
        <v>0</v>
      </c>
      <c r="J74" t="s">
        <v>82</v>
      </c>
      <c r="K74" s="65">
        <v>1</v>
      </c>
      <c r="L74" t="s">
        <v>85</v>
      </c>
    </row>
    <row r="75" spans="1:13" x14ac:dyDescent="0.2">
      <c r="A75" t="s">
        <v>12</v>
      </c>
      <c r="B75" t="s">
        <v>13</v>
      </c>
      <c r="C75" t="s">
        <v>22</v>
      </c>
      <c r="D75" t="s">
        <v>38</v>
      </c>
      <c r="E75" t="s">
        <v>89</v>
      </c>
      <c r="F75" s="38">
        <f t="shared" si="2"/>
        <v>0</v>
      </c>
      <c r="G75" s="64"/>
      <c r="H75" s="64"/>
      <c r="I75" s="63">
        <v>0</v>
      </c>
      <c r="J75" t="s">
        <v>82</v>
      </c>
      <c r="K75" s="65">
        <v>1.234946984</v>
      </c>
      <c r="L75" t="s">
        <v>85</v>
      </c>
    </row>
    <row r="76" spans="1:13" x14ac:dyDescent="0.2">
      <c r="A76" t="s">
        <v>12</v>
      </c>
      <c r="B76" t="s">
        <v>13</v>
      </c>
      <c r="C76" t="s">
        <v>14</v>
      </c>
      <c r="D76" t="s">
        <v>90</v>
      </c>
      <c r="E76" t="s">
        <v>91</v>
      </c>
      <c r="F76" s="38">
        <f t="shared" si="2"/>
        <v>153.24886843000002</v>
      </c>
      <c r="G76" s="64"/>
      <c r="H76" s="64"/>
      <c r="I76" s="63">
        <v>70</v>
      </c>
      <c r="J76" t="s">
        <v>31</v>
      </c>
      <c r="K76" s="65">
        <v>2.189269549</v>
      </c>
      <c r="L76" t="s">
        <v>54</v>
      </c>
    </row>
    <row r="77" spans="1:13" x14ac:dyDescent="0.2">
      <c r="A77" t="s">
        <v>12</v>
      </c>
      <c r="B77" t="s">
        <v>13</v>
      </c>
      <c r="C77" t="s">
        <v>14</v>
      </c>
      <c r="D77" t="s">
        <v>92</v>
      </c>
      <c r="E77" t="s">
        <v>93</v>
      </c>
      <c r="F77" s="38">
        <f t="shared" si="2"/>
        <v>0</v>
      </c>
      <c r="G77" s="64"/>
      <c r="H77" s="64"/>
      <c r="I77" s="63">
        <v>0</v>
      </c>
      <c r="J77" t="s">
        <v>31</v>
      </c>
      <c r="K77" s="65">
        <v>2.189269549</v>
      </c>
      <c r="L77" t="s">
        <v>54</v>
      </c>
    </row>
    <row r="78" spans="1:13" x14ac:dyDescent="0.2">
      <c r="A78" t="s">
        <v>12</v>
      </c>
      <c r="B78" t="s">
        <v>13</v>
      </c>
      <c r="C78" t="s">
        <v>14</v>
      </c>
      <c r="D78" t="s">
        <v>84</v>
      </c>
      <c r="E78" t="s">
        <v>94</v>
      </c>
      <c r="F78" s="38">
        <f t="shared" si="2"/>
        <v>0</v>
      </c>
      <c r="G78" s="64"/>
      <c r="H78" s="64"/>
      <c r="I78" s="63">
        <v>0</v>
      </c>
      <c r="J78" t="s">
        <v>82</v>
      </c>
      <c r="K78" s="65">
        <v>1.3890381030000001</v>
      </c>
      <c r="L78" t="s">
        <v>85</v>
      </c>
    </row>
    <row r="79" spans="1:13" x14ac:dyDescent="0.2">
      <c r="A79" t="s">
        <v>12</v>
      </c>
      <c r="B79" t="s">
        <v>13</v>
      </c>
      <c r="C79" t="s">
        <v>14</v>
      </c>
      <c r="D79" t="s">
        <v>84</v>
      </c>
      <c r="E79" t="s">
        <v>95</v>
      </c>
      <c r="F79" s="38">
        <f t="shared" si="2"/>
        <v>0</v>
      </c>
      <c r="G79" s="64"/>
      <c r="H79" s="64"/>
      <c r="I79" s="63">
        <v>0</v>
      </c>
      <c r="J79" t="s">
        <v>82</v>
      </c>
      <c r="K79" s="65">
        <v>1.932377067</v>
      </c>
      <c r="L79" t="s">
        <v>85</v>
      </c>
    </row>
    <row r="80" spans="1:13" x14ac:dyDescent="0.2">
      <c r="A80" t="s">
        <v>12</v>
      </c>
      <c r="B80" t="s">
        <v>13</v>
      </c>
      <c r="C80" t="s">
        <v>14</v>
      </c>
      <c r="D80" t="s">
        <v>84</v>
      </c>
      <c r="E80" t="s">
        <v>96</v>
      </c>
      <c r="F80" s="38">
        <f t="shared" si="2"/>
        <v>0</v>
      </c>
      <c r="G80" s="64"/>
      <c r="H80" s="64"/>
      <c r="I80" s="63">
        <v>0</v>
      </c>
      <c r="J80" t="s">
        <v>82</v>
      </c>
      <c r="K80" s="65">
        <v>1.773240132</v>
      </c>
      <c r="L80" t="s">
        <v>85</v>
      </c>
    </row>
    <row r="81" spans="1:13" x14ac:dyDescent="0.2">
      <c r="A81" t="s">
        <v>12</v>
      </c>
      <c r="B81" t="s">
        <v>13</v>
      </c>
      <c r="C81" t="s">
        <v>14</v>
      </c>
      <c r="D81" t="s">
        <v>84</v>
      </c>
      <c r="E81" t="s">
        <v>97</v>
      </c>
      <c r="F81" s="38">
        <f t="shared" si="2"/>
        <v>0</v>
      </c>
      <c r="G81" s="64"/>
      <c r="H81" s="64"/>
      <c r="I81" s="63">
        <v>0</v>
      </c>
      <c r="J81" t="s">
        <v>82</v>
      </c>
      <c r="K81" s="65">
        <v>2.2733847859999998</v>
      </c>
      <c r="L81" t="s">
        <v>85</v>
      </c>
    </row>
    <row r="82" spans="1:13" x14ac:dyDescent="0.2">
      <c r="A82" t="s">
        <v>12</v>
      </c>
      <c r="B82" t="s">
        <v>13</v>
      </c>
      <c r="C82" t="s">
        <v>14</v>
      </c>
      <c r="D82" t="s">
        <v>89</v>
      </c>
      <c r="E82" t="s">
        <v>41</v>
      </c>
      <c r="F82" s="38">
        <f t="shared" si="2"/>
        <v>0</v>
      </c>
      <c r="G82" s="64"/>
      <c r="H82" s="64"/>
      <c r="I82" s="63">
        <v>0</v>
      </c>
      <c r="J82" t="s">
        <v>82</v>
      </c>
      <c r="K82" s="65">
        <v>1.18329174167407</v>
      </c>
      <c r="L82" t="s">
        <v>85</v>
      </c>
    </row>
    <row r="83" spans="1:13" x14ac:dyDescent="0.2">
      <c r="A83" t="s">
        <v>12</v>
      </c>
      <c r="B83" t="s">
        <v>13</v>
      </c>
      <c r="C83" t="s">
        <v>14</v>
      </c>
      <c r="D83" t="s">
        <v>98</v>
      </c>
      <c r="E83" t="s">
        <v>45</v>
      </c>
      <c r="F83" s="63" t="e">
        <f t="shared" si="2"/>
        <v>#VALUE!</v>
      </c>
      <c r="G83" s="64"/>
      <c r="H83" s="64"/>
      <c r="I83" s="63" t="s">
        <v>35</v>
      </c>
      <c r="J83" t="s">
        <v>31</v>
      </c>
      <c r="K83" s="65">
        <v>1.946017377</v>
      </c>
      <c r="L83" t="s">
        <v>85</v>
      </c>
    </row>
    <row r="84" spans="1:13" x14ac:dyDescent="0.2">
      <c r="A84" t="s">
        <v>12</v>
      </c>
      <c r="B84" t="s">
        <v>13</v>
      </c>
      <c r="C84" t="s">
        <v>14</v>
      </c>
      <c r="D84" t="s">
        <v>99</v>
      </c>
      <c r="E84" t="s">
        <v>39</v>
      </c>
      <c r="F84" s="63" t="e">
        <f t="shared" si="2"/>
        <v>#VALUE!</v>
      </c>
      <c r="G84" s="64"/>
      <c r="H84" s="64"/>
      <c r="I84" s="63" t="s">
        <v>35</v>
      </c>
      <c r="J84" t="s">
        <v>100</v>
      </c>
      <c r="K84" s="65">
        <v>1.7165142000000001E-2</v>
      </c>
      <c r="L84" t="s">
        <v>85</v>
      </c>
    </row>
    <row r="85" spans="1:13" x14ac:dyDescent="0.2">
      <c r="A85" t="s">
        <v>12</v>
      </c>
      <c r="B85" t="s">
        <v>13</v>
      </c>
      <c r="C85" t="s">
        <v>22</v>
      </c>
      <c r="D85" t="s">
        <v>101</v>
      </c>
      <c r="E85" s="40" t="s">
        <v>102</v>
      </c>
      <c r="F85" s="63" t="e">
        <f t="shared" si="2"/>
        <v>#VALUE!</v>
      </c>
      <c r="G85" s="64"/>
      <c r="H85" s="64"/>
      <c r="I85" s="63" t="s">
        <v>103</v>
      </c>
      <c r="J85" t="s">
        <v>31</v>
      </c>
      <c r="K85" s="65">
        <v>1.5934448565589281</v>
      </c>
      <c r="L85" t="s">
        <v>104</v>
      </c>
    </row>
    <row r="86" spans="1:13" x14ac:dyDescent="0.2">
      <c r="A86" t="s">
        <v>105</v>
      </c>
      <c r="B86" t="s">
        <v>13</v>
      </c>
      <c r="C86" t="s">
        <v>22</v>
      </c>
      <c r="D86" t="s">
        <v>74</v>
      </c>
      <c r="E86" s="40" t="s">
        <v>102</v>
      </c>
      <c r="F86" s="63" t="e">
        <f t="shared" si="2"/>
        <v>#VALUE!</v>
      </c>
      <c r="G86" s="64"/>
      <c r="H86" s="64"/>
      <c r="I86" s="63" t="s">
        <v>103</v>
      </c>
      <c r="J86" t="s">
        <v>31</v>
      </c>
      <c r="K86" s="65">
        <v>1.4595130329999999</v>
      </c>
      <c r="L86" t="s">
        <v>106</v>
      </c>
    </row>
    <row r="87" spans="1:13" x14ac:dyDescent="0.2">
      <c r="A87" t="s">
        <v>107</v>
      </c>
      <c r="B87" t="s">
        <v>13</v>
      </c>
      <c r="C87" t="s">
        <v>22</v>
      </c>
      <c r="D87" t="s">
        <v>44</v>
      </c>
      <c r="E87" s="40" t="s">
        <v>102</v>
      </c>
      <c r="F87" s="63" t="e">
        <f t="shared" si="2"/>
        <v>#VALUE!</v>
      </c>
      <c r="G87" s="64"/>
      <c r="H87" s="64"/>
      <c r="I87" s="63" t="s">
        <v>103</v>
      </c>
      <c r="J87" t="s">
        <v>31</v>
      </c>
      <c r="K87" s="65">
        <v>1.7027652049999999</v>
      </c>
      <c r="L87" t="s">
        <v>106</v>
      </c>
    </row>
    <row r="88" spans="1:13" x14ac:dyDescent="0.2">
      <c r="A88" t="s">
        <v>108</v>
      </c>
      <c r="B88" t="s">
        <v>13</v>
      </c>
      <c r="C88" t="s">
        <v>22</v>
      </c>
      <c r="D88" t="s">
        <v>109</v>
      </c>
      <c r="E88" s="40" t="s">
        <v>102</v>
      </c>
      <c r="F88" s="63" t="e">
        <f t="shared" si="2"/>
        <v>#VALUE!</v>
      </c>
      <c r="G88" s="64"/>
      <c r="H88" s="64"/>
      <c r="I88" s="63" t="s">
        <v>103</v>
      </c>
      <c r="J88" t="s">
        <v>31</v>
      </c>
      <c r="K88" s="65">
        <v>1.946017377</v>
      </c>
      <c r="L88" t="s">
        <v>106</v>
      </c>
      <c r="M88" t="s">
        <v>110</v>
      </c>
    </row>
    <row r="89" spans="1:13" x14ac:dyDescent="0.2">
      <c r="A89" t="s">
        <v>12</v>
      </c>
      <c r="B89" t="s">
        <v>13</v>
      </c>
      <c r="C89" t="s">
        <v>14</v>
      </c>
      <c r="D89" t="s">
        <v>26</v>
      </c>
      <c r="E89" s="40" t="s">
        <v>111</v>
      </c>
      <c r="F89" s="63" t="e">
        <f t="shared" si="2"/>
        <v>#VALUE!</v>
      </c>
      <c r="G89" s="64"/>
      <c r="H89" s="64"/>
      <c r="I89" s="63" t="s">
        <v>103</v>
      </c>
      <c r="J89" t="s">
        <v>31</v>
      </c>
      <c r="K89" s="65">
        <v>2.2733847859999998</v>
      </c>
      <c r="L89" t="s">
        <v>112</v>
      </c>
    </row>
    <row r="90" spans="1:13" x14ac:dyDescent="0.2">
      <c r="A90" t="s">
        <v>12</v>
      </c>
      <c r="B90" t="s">
        <v>13</v>
      </c>
      <c r="C90" t="s">
        <v>14</v>
      </c>
      <c r="D90" t="s">
        <v>113</v>
      </c>
      <c r="E90" s="40" t="s">
        <v>111</v>
      </c>
      <c r="F90" s="38">
        <f t="shared" si="2"/>
        <v>88.662006653999995</v>
      </c>
      <c r="G90" s="64"/>
      <c r="H90" s="64"/>
      <c r="I90" s="63">
        <v>39</v>
      </c>
      <c r="J90" t="s">
        <v>31</v>
      </c>
      <c r="K90" s="65">
        <v>2.2733847859999998</v>
      </c>
      <c r="L90" t="s">
        <v>112</v>
      </c>
    </row>
    <row r="91" spans="1:13" x14ac:dyDescent="0.2">
      <c r="A91" t="s">
        <v>12</v>
      </c>
      <c r="B91" t="s">
        <v>13</v>
      </c>
      <c r="C91" t="s">
        <v>22</v>
      </c>
      <c r="D91" t="s">
        <v>111</v>
      </c>
      <c r="E91" s="40" t="s">
        <v>26</v>
      </c>
      <c r="F91" s="38">
        <f t="shared" si="2"/>
        <v>15.913693501999999</v>
      </c>
      <c r="G91" s="64"/>
      <c r="H91" s="64"/>
      <c r="I91" s="63">
        <v>7</v>
      </c>
      <c r="J91" t="s">
        <v>31</v>
      </c>
      <c r="K91" s="65">
        <v>2.2733847859999998</v>
      </c>
      <c r="L91" t="s">
        <v>112</v>
      </c>
    </row>
    <row r="92" spans="1:13" x14ac:dyDescent="0.2">
      <c r="A92" t="s">
        <v>12</v>
      </c>
      <c r="B92" t="s">
        <v>13</v>
      </c>
      <c r="C92" t="s">
        <v>22</v>
      </c>
      <c r="D92" t="s">
        <v>111</v>
      </c>
      <c r="E92" s="50" t="s">
        <v>114</v>
      </c>
      <c r="F92" s="38">
        <f t="shared" si="2"/>
        <v>90.935391439999989</v>
      </c>
      <c r="G92" s="64"/>
      <c r="H92" s="64"/>
      <c r="I92" s="63">
        <v>40</v>
      </c>
      <c r="J92" t="s">
        <v>31</v>
      </c>
      <c r="K92" s="65">
        <v>2.2733847859999998</v>
      </c>
      <c r="L92" s="78" t="s">
        <v>115</v>
      </c>
      <c r="M92" t="s">
        <v>116</v>
      </c>
    </row>
    <row r="93" spans="1:13" x14ac:dyDescent="0.2">
      <c r="A93" t="s">
        <v>12</v>
      </c>
      <c r="B93" t="s">
        <v>13</v>
      </c>
      <c r="C93" t="s">
        <v>22</v>
      </c>
      <c r="D93" t="s">
        <v>33</v>
      </c>
      <c r="E93" t="s">
        <v>117</v>
      </c>
      <c r="F93" s="37">
        <f t="shared" si="2"/>
        <v>144.32400000000001</v>
      </c>
      <c r="G93" s="64"/>
      <c r="H93" s="64"/>
      <c r="I93" s="63">
        <v>114</v>
      </c>
      <c r="J93" t="s">
        <v>31</v>
      </c>
      <c r="K93" s="65">
        <v>1.266</v>
      </c>
      <c r="L93" t="s">
        <v>118</v>
      </c>
      <c r="M93" t="s">
        <v>119</v>
      </c>
    </row>
    <row r="94" spans="1:13" x14ac:dyDescent="0.2">
      <c r="A94" t="s">
        <v>12</v>
      </c>
      <c r="B94" t="s">
        <v>13</v>
      </c>
      <c r="C94" t="s">
        <v>22</v>
      </c>
      <c r="D94" t="s">
        <v>120</v>
      </c>
      <c r="E94" t="s">
        <v>121</v>
      </c>
      <c r="F94" s="37">
        <f t="shared" si="2"/>
        <v>273.45600000000002</v>
      </c>
      <c r="G94" s="64"/>
      <c r="H94" s="64"/>
      <c r="I94" s="63">
        <v>216</v>
      </c>
      <c r="J94" t="s">
        <v>31</v>
      </c>
      <c r="K94" s="65">
        <v>1.266</v>
      </c>
      <c r="L94" t="s">
        <v>118</v>
      </c>
      <c r="M94" t="s">
        <v>119</v>
      </c>
    </row>
    <row r="95" spans="1:13" x14ac:dyDescent="0.2">
      <c r="A95" t="s">
        <v>12</v>
      </c>
      <c r="B95" t="s">
        <v>13</v>
      </c>
      <c r="C95" t="s">
        <v>22</v>
      </c>
      <c r="D95" t="s">
        <v>26</v>
      </c>
      <c r="E95" t="s">
        <v>33</v>
      </c>
      <c r="F95" s="37">
        <f t="shared" si="2"/>
        <v>79.757999999999996</v>
      </c>
      <c r="G95" s="64"/>
      <c r="H95" s="64"/>
      <c r="I95" s="63">
        <v>63</v>
      </c>
      <c r="J95" t="s">
        <v>31</v>
      </c>
      <c r="K95" s="65">
        <v>1.266</v>
      </c>
      <c r="L95" t="s">
        <v>118</v>
      </c>
      <c r="M95" t="s">
        <v>119</v>
      </c>
    </row>
    <row r="96" spans="1:13" x14ac:dyDescent="0.2">
      <c r="A96" t="s">
        <v>12</v>
      </c>
      <c r="B96" t="s">
        <v>13</v>
      </c>
      <c r="C96" t="s">
        <v>22</v>
      </c>
      <c r="D96" t="s">
        <v>109</v>
      </c>
      <c r="E96" t="s">
        <v>84</v>
      </c>
      <c r="F96" s="38">
        <f t="shared" si="2"/>
        <v>0</v>
      </c>
      <c r="G96" s="64"/>
      <c r="H96" s="64"/>
      <c r="I96" s="63">
        <v>0</v>
      </c>
      <c r="J96" t="s">
        <v>31</v>
      </c>
      <c r="K96" s="65">
        <v>1.946017377</v>
      </c>
      <c r="L96" t="s">
        <v>85</v>
      </c>
    </row>
    <row r="97" spans="1:12" x14ac:dyDescent="0.2">
      <c r="A97" t="s">
        <v>12</v>
      </c>
      <c r="B97" t="s">
        <v>13</v>
      </c>
      <c r="C97" t="s">
        <v>14</v>
      </c>
      <c r="D97" t="s">
        <v>122</v>
      </c>
      <c r="E97" t="s">
        <v>38</v>
      </c>
      <c r="F97" s="38">
        <f t="shared" si="2"/>
        <v>0</v>
      </c>
      <c r="G97" s="64"/>
      <c r="H97" s="64"/>
      <c r="I97" s="63">
        <v>0</v>
      </c>
      <c r="J97" t="s">
        <v>82</v>
      </c>
      <c r="K97" s="65">
        <v>1.234946984</v>
      </c>
      <c r="L97" t="s">
        <v>85</v>
      </c>
    </row>
    <row r="98" spans="1:12" x14ac:dyDescent="0.2">
      <c r="A98" t="s">
        <v>12</v>
      </c>
      <c r="B98" t="s">
        <v>13</v>
      </c>
      <c r="C98" s="78" t="s">
        <v>22</v>
      </c>
      <c r="D98" s="24" t="s">
        <v>109</v>
      </c>
      <c r="E98" s="24" t="s">
        <v>98</v>
      </c>
      <c r="F98" s="63" t="e">
        <f t="shared" si="2"/>
        <v>#VALUE!</v>
      </c>
      <c r="G98" s="25"/>
      <c r="I98" s="63" t="s">
        <v>35</v>
      </c>
      <c r="J98" s="78" t="s">
        <v>31</v>
      </c>
      <c r="K98" s="68">
        <v>1.946017377</v>
      </c>
    </row>
  </sheetData>
  <autoFilter ref="A1:L98" xr:uid="{00000000-0009-0000-0000-000000000000}"/>
  <dataValidations count="1">
    <dataValidation type="list" showInputMessage="1" showErrorMessage="1" sqref="E98" xr:uid="{00000000-0002-0000-0000-000000000000}">
      <formula1>$N$2:$N$89</formula1>
    </dataValidation>
  </dataValidation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I78"/>
  <sheetViews>
    <sheetView workbookViewId="0">
      <pane ySplit="1" topLeftCell="A2" activePane="bottomLeft" state="frozen"/>
      <selection pane="bottomLeft" activeCell="L27" sqref="L27"/>
    </sheetView>
  </sheetViews>
  <sheetFormatPr baseColWidth="10" defaultColWidth="10.875" defaultRowHeight="12.75" x14ac:dyDescent="0.2"/>
  <cols>
    <col min="1" max="1" width="12.5" style="75" customWidth="1"/>
    <col min="2" max="2" width="32" style="75" customWidth="1"/>
    <col min="3" max="3" width="22.5" style="75" customWidth="1"/>
    <col min="4" max="4" width="17.5" style="75" customWidth="1"/>
    <col min="5" max="5" width="21.375" style="75" customWidth="1"/>
    <col min="6" max="6" width="18.875" style="75" customWidth="1"/>
    <col min="7" max="7" width="13.5" style="110" bestFit="1" customWidth="1"/>
    <col min="8" max="8" width="15" style="110" bestFit="1" customWidth="1"/>
    <col min="9" max="9" width="15.875" style="75" customWidth="1"/>
    <col min="10" max="10" width="21.5" style="75" customWidth="1"/>
    <col min="11" max="11" width="29.375" style="75" customWidth="1"/>
    <col min="12" max="12" width="38.125" style="75" customWidth="1"/>
    <col min="13" max="13" width="21" style="75" bestFit="1" customWidth="1"/>
    <col min="14" max="14" width="29.875" style="75" bestFit="1" customWidth="1"/>
    <col min="15" max="15" width="41" style="201" customWidth="1"/>
    <col min="16" max="16" width="16.875" style="201" customWidth="1"/>
    <col min="17" max="17" width="22.125" style="201" customWidth="1"/>
    <col min="18" max="18" width="21.625" style="75" bestFit="1" customWidth="1"/>
    <col min="19" max="33" width="10.875" style="75" customWidth="1"/>
    <col min="34" max="34" width="20.5" style="75" customWidth="1"/>
    <col min="35" max="35" width="13.625" style="75" customWidth="1"/>
    <col min="36" max="42" width="10.875" style="75" customWidth="1"/>
    <col min="43" max="16384" width="10.875" style="75"/>
  </cols>
  <sheetData>
    <row r="1" spans="1:18" s="99" customFormat="1" ht="84" customHeight="1" x14ac:dyDescent="0.2">
      <c r="A1" s="90" t="s">
        <v>283</v>
      </c>
      <c r="B1" s="91" t="s">
        <v>284</v>
      </c>
      <c r="C1" s="92" t="s">
        <v>2768</v>
      </c>
      <c r="D1" s="91" t="s">
        <v>285</v>
      </c>
      <c r="E1" s="91" t="s">
        <v>286</v>
      </c>
      <c r="F1" s="91" t="s">
        <v>2769</v>
      </c>
      <c r="G1" s="91" t="s">
        <v>2770</v>
      </c>
      <c r="H1" s="93" t="s">
        <v>2771</v>
      </c>
      <c r="I1" s="93" t="s">
        <v>2772</v>
      </c>
      <c r="J1" s="96" t="s">
        <v>2779</v>
      </c>
      <c r="K1" s="97" t="s">
        <v>2780</v>
      </c>
      <c r="L1" s="98" t="s">
        <v>2781</v>
      </c>
      <c r="M1" s="90" t="s">
        <v>2773</v>
      </c>
      <c r="N1" s="91" t="s">
        <v>2774</v>
      </c>
      <c r="O1" s="91" t="s">
        <v>2775</v>
      </c>
      <c r="P1" s="91" t="s">
        <v>2776</v>
      </c>
      <c r="Q1" s="94" t="s">
        <v>2777</v>
      </c>
      <c r="R1" s="95" t="s">
        <v>2778</v>
      </c>
    </row>
    <row r="2" spans="1:18" s="99" customFormat="1" ht="225" customHeight="1" x14ac:dyDescent="0.2">
      <c r="A2" s="278" t="s">
        <v>2782</v>
      </c>
      <c r="B2" s="279"/>
      <c r="C2" s="100"/>
      <c r="D2" s="101" t="s">
        <v>2783</v>
      </c>
      <c r="E2" s="101" t="s">
        <v>2784</v>
      </c>
      <c r="F2" s="101" t="s">
        <v>2785</v>
      </c>
      <c r="G2" s="101" t="s">
        <v>2785</v>
      </c>
      <c r="H2" s="101" t="s">
        <v>2785</v>
      </c>
      <c r="I2" s="101" t="s">
        <v>2785</v>
      </c>
      <c r="J2" s="105" t="s">
        <v>2792</v>
      </c>
      <c r="K2" s="103" t="s">
        <v>2793</v>
      </c>
      <c r="L2" s="104" t="s">
        <v>2794</v>
      </c>
      <c r="M2" s="102" t="s">
        <v>2786</v>
      </c>
      <c r="N2" s="101" t="s">
        <v>2787</v>
      </c>
      <c r="O2" s="101" t="s">
        <v>2788</v>
      </c>
      <c r="P2" s="101" t="s">
        <v>2789</v>
      </c>
      <c r="Q2" s="103" t="s">
        <v>2790</v>
      </c>
      <c r="R2" s="104" t="s">
        <v>2791</v>
      </c>
    </row>
    <row r="3" spans="1:18" x14ac:dyDescent="0.2">
      <c r="A3" s="106" t="s">
        <v>2795</v>
      </c>
      <c r="B3" s="107" t="s">
        <v>2796</v>
      </c>
      <c r="C3" s="108"/>
      <c r="D3" s="109" t="s">
        <v>2797</v>
      </c>
      <c r="E3" s="109" t="s">
        <v>2797</v>
      </c>
      <c r="H3" s="111">
        <v>0.5</v>
      </c>
      <c r="I3" s="111">
        <v>0.5</v>
      </c>
      <c r="J3" s="115" t="s">
        <v>82</v>
      </c>
      <c r="K3" s="116">
        <v>1</v>
      </c>
      <c r="L3" s="117">
        <f t="shared" ref="L3:L50" si="0">1/K3</f>
        <v>1</v>
      </c>
      <c r="M3" s="112">
        <f t="shared" ref="M3:M50" si="1">H3*infra_d_f+I3*infra_d_r</f>
        <v>0.47941199999999995</v>
      </c>
      <c r="N3" s="51"/>
      <c r="O3" s="113"/>
      <c r="P3" s="113"/>
      <c r="Q3" s="65">
        <f>(Q4+Q5)/2</f>
        <v>0.70500000000000007</v>
      </c>
      <c r="R3" s="114">
        <v>1</v>
      </c>
    </row>
    <row r="4" spans="1:18" ht="14.1" customHeight="1" x14ac:dyDescent="0.2">
      <c r="A4" s="106" t="s">
        <v>2795</v>
      </c>
      <c r="B4" s="118" t="s">
        <v>184</v>
      </c>
      <c r="C4" s="108"/>
      <c r="D4" s="109" t="s">
        <v>2797</v>
      </c>
      <c r="E4" s="109" t="s">
        <v>2797</v>
      </c>
      <c r="H4" s="111">
        <v>1</v>
      </c>
      <c r="I4" s="111"/>
      <c r="J4" s="115" t="s">
        <v>82</v>
      </c>
      <c r="K4" s="116">
        <v>1</v>
      </c>
      <c r="L4" s="117">
        <f t="shared" si="0"/>
        <v>1</v>
      </c>
      <c r="M4" s="112">
        <f t="shared" si="1"/>
        <v>0.57488039999999996</v>
      </c>
      <c r="N4" s="51"/>
      <c r="O4" s="113"/>
      <c r="P4" s="113"/>
      <c r="Q4" s="65">
        <v>0.63</v>
      </c>
      <c r="R4" s="114">
        <v>1</v>
      </c>
    </row>
    <row r="5" spans="1:18" ht="14.1" customHeight="1" x14ac:dyDescent="0.2">
      <c r="A5" s="106" t="s">
        <v>2795</v>
      </c>
      <c r="B5" s="118" t="s">
        <v>20</v>
      </c>
      <c r="C5" s="108"/>
      <c r="D5" s="109" t="s">
        <v>2797</v>
      </c>
      <c r="E5" s="109" t="s">
        <v>2797</v>
      </c>
      <c r="H5" s="111"/>
      <c r="I5" s="111">
        <v>1</v>
      </c>
      <c r="J5" s="115" t="s">
        <v>82</v>
      </c>
      <c r="K5" s="116">
        <v>1</v>
      </c>
      <c r="L5" s="117">
        <f t="shared" si="0"/>
        <v>1</v>
      </c>
      <c r="M5" s="112">
        <f t="shared" si="1"/>
        <v>0.3839436</v>
      </c>
      <c r="N5" s="51"/>
      <c r="O5" s="113"/>
      <c r="P5" s="113"/>
      <c r="Q5" s="65">
        <v>0.78</v>
      </c>
      <c r="R5" s="114">
        <v>1</v>
      </c>
    </row>
    <row r="6" spans="1:18" ht="14.1" customHeight="1" x14ac:dyDescent="0.2">
      <c r="A6" s="106" t="s">
        <v>2795</v>
      </c>
      <c r="B6" s="119" t="s">
        <v>185</v>
      </c>
      <c r="C6" s="120"/>
      <c r="D6" s="109" t="s">
        <v>2797</v>
      </c>
      <c r="E6" s="109" t="s">
        <v>2797</v>
      </c>
      <c r="H6" s="111">
        <v>0.2</v>
      </c>
      <c r="I6" s="111">
        <v>0.8</v>
      </c>
      <c r="J6" s="115" t="s">
        <v>82</v>
      </c>
      <c r="K6" s="116">
        <v>1</v>
      </c>
      <c r="L6" s="117">
        <f t="shared" si="0"/>
        <v>1</v>
      </c>
      <c r="M6" s="112">
        <f t="shared" si="1"/>
        <v>0.42213096</v>
      </c>
      <c r="N6" s="51"/>
      <c r="O6" s="113"/>
      <c r="P6" s="113"/>
      <c r="Q6" s="121"/>
      <c r="R6" s="114">
        <v>1</v>
      </c>
    </row>
    <row r="7" spans="1:18" x14ac:dyDescent="0.2">
      <c r="A7" s="106" t="s">
        <v>2795</v>
      </c>
      <c r="B7" s="107" t="s">
        <v>27</v>
      </c>
      <c r="C7" s="108"/>
      <c r="D7" s="109" t="s">
        <v>2797</v>
      </c>
      <c r="E7" s="109" t="s">
        <v>2797</v>
      </c>
      <c r="H7" s="111">
        <v>1</v>
      </c>
      <c r="I7" s="111"/>
      <c r="J7" s="115" t="s">
        <v>82</v>
      </c>
      <c r="K7" s="116">
        <v>1</v>
      </c>
      <c r="L7" s="117">
        <f t="shared" si="0"/>
        <v>1</v>
      </c>
      <c r="M7" s="112">
        <f t="shared" si="1"/>
        <v>0.57488039999999996</v>
      </c>
      <c r="N7" s="51"/>
      <c r="O7" s="113"/>
      <c r="P7" s="113"/>
      <c r="Q7" s="51"/>
      <c r="R7" s="114">
        <v>1</v>
      </c>
    </row>
    <row r="8" spans="1:18" x14ac:dyDescent="0.2">
      <c r="A8" s="106" t="s">
        <v>2795</v>
      </c>
      <c r="B8" s="107" t="s">
        <v>49</v>
      </c>
      <c r="C8" s="108"/>
      <c r="D8" s="109" t="s">
        <v>2797</v>
      </c>
      <c r="E8" s="109" t="s">
        <v>2797</v>
      </c>
      <c r="H8" s="111"/>
      <c r="I8" s="111">
        <v>1</v>
      </c>
      <c r="J8" s="115" t="s">
        <v>82</v>
      </c>
      <c r="K8" s="116">
        <v>1</v>
      </c>
      <c r="L8" s="117">
        <f t="shared" si="0"/>
        <v>1</v>
      </c>
      <c r="M8" s="112">
        <f t="shared" si="1"/>
        <v>0.3839436</v>
      </c>
      <c r="N8" s="51"/>
      <c r="O8" s="113"/>
      <c r="P8" s="113"/>
      <c r="Q8" s="51"/>
      <c r="R8" s="114">
        <v>1</v>
      </c>
    </row>
    <row r="9" spans="1:18" x14ac:dyDescent="0.2">
      <c r="A9" s="106" t="s">
        <v>2795</v>
      </c>
      <c r="B9" s="122" t="s">
        <v>189</v>
      </c>
      <c r="C9" s="120" t="s">
        <v>2798</v>
      </c>
      <c r="D9" s="64">
        <v>0.42899999999999999</v>
      </c>
      <c r="E9" s="64">
        <v>0.3</v>
      </c>
      <c r="H9" s="111">
        <v>0.2</v>
      </c>
      <c r="I9" s="111">
        <v>0.8</v>
      </c>
      <c r="J9" s="115" t="s">
        <v>2799</v>
      </c>
      <c r="K9" s="123">
        <f>1/N9</f>
        <v>1.658253163899658</v>
      </c>
      <c r="L9" s="117">
        <f t="shared" si="0"/>
        <v>0.60304422857142859</v>
      </c>
      <c r="M9" s="112">
        <f t="shared" si="1"/>
        <v>0.42213096</v>
      </c>
      <c r="N9" s="65">
        <f>(M9/(1-E9))/(1-F9)</f>
        <v>0.60304422857142859</v>
      </c>
      <c r="O9" s="65">
        <f>5*(1-E9)-0.7*E9</f>
        <v>3.29</v>
      </c>
      <c r="P9" s="65">
        <f>O9*N9</f>
        <v>1.984015512</v>
      </c>
      <c r="Q9" s="51"/>
      <c r="R9" s="114">
        <v>1</v>
      </c>
    </row>
    <row r="10" spans="1:18" x14ac:dyDescent="0.2">
      <c r="A10" s="106" t="s">
        <v>2795</v>
      </c>
      <c r="B10" s="107" t="s">
        <v>30</v>
      </c>
      <c r="C10" s="108"/>
      <c r="D10" s="109" t="s">
        <v>2797</v>
      </c>
      <c r="E10" s="109" t="s">
        <v>2797</v>
      </c>
      <c r="H10" s="111">
        <v>1</v>
      </c>
      <c r="I10" s="111"/>
      <c r="J10" s="115" t="s">
        <v>82</v>
      </c>
      <c r="K10" s="116">
        <v>1</v>
      </c>
      <c r="L10" s="117">
        <f t="shared" si="0"/>
        <v>1</v>
      </c>
      <c r="M10" s="112">
        <f t="shared" si="1"/>
        <v>0.57488039999999996</v>
      </c>
      <c r="N10" s="51"/>
      <c r="O10" s="113"/>
      <c r="P10" s="113"/>
      <c r="Q10" s="51"/>
      <c r="R10" s="114">
        <v>1</v>
      </c>
    </row>
    <row r="11" spans="1:18" x14ac:dyDescent="0.2">
      <c r="A11" s="106" t="s">
        <v>2795</v>
      </c>
      <c r="B11" s="107" t="s">
        <v>42</v>
      </c>
      <c r="C11" s="108"/>
      <c r="D11" s="109" t="s">
        <v>2797</v>
      </c>
      <c r="E11" s="109" t="s">
        <v>2797</v>
      </c>
      <c r="H11" s="111"/>
      <c r="I11" s="111">
        <v>1</v>
      </c>
      <c r="J11" s="115" t="s">
        <v>82</v>
      </c>
      <c r="K11" s="116">
        <v>1</v>
      </c>
      <c r="L11" s="117">
        <f t="shared" si="0"/>
        <v>1</v>
      </c>
      <c r="M11" s="112">
        <f t="shared" si="1"/>
        <v>0.3839436</v>
      </c>
      <c r="N11" s="51"/>
      <c r="O11" s="113"/>
      <c r="P11" s="113"/>
      <c r="Q11" s="51"/>
      <c r="R11" s="114">
        <v>1</v>
      </c>
    </row>
    <row r="12" spans="1:18" x14ac:dyDescent="0.2">
      <c r="A12" s="106" t="s">
        <v>2795</v>
      </c>
      <c r="B12" s="122" t="s">
        <v>2800</v>
      </c>
      <c r="C12" s="108"/>
      <c r="D12" s="109" t="s">
        <v>2797</v>
      </c>
      <c r="E12" s="109" t="s">
        <v>2797</v>
      </c>
      <c r="H12" s="111">
        <v>1</v>
      </c>
      <c r="I12" s="111"/>
      <c r="J12" s="115" t="s">
        <v>82</v>
      </c>
      <c r="K12" s="116">
        <v>1</v>
      </c>
      <c r="L12" s="117">
        <f t="shared" si="0"/>
        <v>1</v>
      </c>
      <c r="M12" s="112">
        <f t="shared" si="1"/>
        <v>0.57488039999999996</v>
      </c>
      <c r="N12" s="51"/>
      <c r="O12" s="113"/>
      <c r="P12" s="113"/>
      <c r="Q12" s="51"/>
      <c r="R12" s="114">
        <v>1</v>
      </c>
    </row>
    <row r="13" spans="1:18" x14ac:dyDescent="0.2">
      <c r="A13" s="106" t="s">
        <v>2795</v>
      </c>
      <c r="B13" s="124" t="s">
        <v>213</v>
      </c>
      <c r="C13" s="125"/>
      <c r="D13" s="64">
        <v>0.3</v>
      </c>
      <c r="E13" s="64">
        <v>0.23</v>
      </c>
      <c r="H13" s="110">
        <v>0.2</v>
      </c>
      <c r="I13" s="110">
        <v>0.8</v>
      </c>
      <c r="J13" s="115" t="s">
        <v>2799</v>
      </c>
      <c r="K13" s="123">
        <f>1/N13</f>
        <v>1.8240784802896242</v>
      </c>
      <c r="L13" s="117">
        <f t="shared" si="0"/>
        <v>0.54822202597402592</v>
      </c>
      <c r="M13" s="112">
        <f t="shared" si="1"/>
        <v>0.42213096</v>
      </c>
      <c r="N13" s="65">
        <f t="shared" ref="N13:N18" si="2">(M13/(1-E13))/(1-F13)</f>
        <v>0.54822202597402592</v>
      </c>
      <c r="O13" s="65">
        <f t="shared" ref="O13:O18" si="3">5*(1-E13)-0.7*E13</f>
        <v>3.6890000000000001</v>
      </c>
      <c r="P13" s="65">
        <f t="shared" ref="P13:P18" si="4">O13*N13</f>
        <v>2.0223910538181817</v>
      </c>
      <c r="Q13" s="51"/>
      <c r="R13" s="114">
        <v>1</v>
      </c>
    </row>
    <row r="14" spans="1:18" x14ac:dyDescent="0.2">
      <c r="A14" s="106" t="s">
        <v>2795</v>
      </c>
      <c r="B14" s="124" t="s">
        <v>2801</v>
      </c>
      <c r="C14" s="125" t="s">
        <v>2802</v>
      </c>
      <c r="D14" s="64">
        <v>0.55000000000000004</v>
      </c>
      <c r="E14" s="64">
        <v>0.35</v>
      </c>
      <c r="H14" s="110">
        <v>0.5</v>
      </c>
      <c r="I14" s="110">
        <v>0.5</v>
      </c>
      <c r="J14" s="115" t="s">
        <v>2799</v>
      </c>
      <c r="K14" s="123">
        <f>1/N14</f>
        <v>1.3558275554220589</v>
      </c>
      <c r="L14" s="117">
        <f t="shared" si="0"/>
        <v>0.737556923076923</v>
      </c>
      <c r="M14" s="112">
        <f t="shared" si="1"/>
        <v>0.47941199999999995</v>
      </c>
      <c r="N14" s="65">
        <f t="shared" si="2"/>
        <v>0.737556923076923</v>
      </c>
      <c r="O14" s="65">
        <f t="shared" si="3"/>
        <v>3.0049999999999999</v>
      </c>
      <c r="P14" s="65">
        <f t="shared" si="4"/>
        <v>2.2163585538461534</v>
      </c>
      <c r="Q14" s="51"/>
      <c r="R14" s="126"/>
    </row>
    <row r="15" spans="1:18" x14ac:dyDescent="0.2">
      <c r="A15" s="106" t="s">
        <v>2795</v>
      </c>
      <c r="B15" s="107" t="s">
        <v>74</v>
      </c>
      <c r="C15" s="108"/>
      <c r="D15" s="64">
        <v>0.66700000000000004</v>
      </c>
      <c r="E15" s="64">
        <v>0.4</v>
      </c>
      <c r="H15" s="110">
        <v>0.2</v>
      </c>
      <c r="I15" s="110">
        <v>0.8</v>
      </c>
      <c r="J15" s="115" t="s">
        <v>2799</v>
      </c>
      <c r="K15" s="123">
        <f>1/N15</f>
        <v>1.4213598547711355</v>
      </c>
      <c r="L15" s="117">
        <f t="shared" si="0"/>
        <v>0.70355160000000005</v>
      </c>
      <c r="M15" s="112">
        <f t="shared" si="1"/>
        <v>0.42213096</v>
      </c>
      <c r="N15" s="65">
        <f t="shared" si="2"/>
        <v>0.70355160000000005</v>
      </c>
      <c r="O15" s="65">
        <f t="shared" si="3"/>
        <v>2.72</v>
      </c>
      <c r="P15" s="65">
        <f t="shared" si="4"/>
        <v>1.9136603520000002</v>
      </c>
      <c r="Q15" s="51"/>
      <c r="R15" s="126"/>
    </row>
    <row r="16" spans="1:18" x14ac:dyDescent="0.2">
      <c r="A16" s="106" t="s">
        <v>2795</v>
      </c>
      <c r="B16" s="107" t="s">
        <v>34</v>
      </c>
      <c r="C16" s="108"/>
      <c r="D16" s="64">
        <v>0.3</v>
      </c>
      <c r="E16" s="64">
        <v>0.23</v>
      </c>
      <c r="H16" s="111">
        <v>1</v>
      </c>
      <c r="I16" s="111"/>
      <c r="J16" s="115" t="s">
        <v>82</v>
      </c>
      <c r="K16" s="127">
        <v>1</v>
      </c>
      <c r="L16" s="117">
        <f t="shared" si="0"/>
        <v>1</v>
      </c>
      <c r="M16" s="112">
        <f t="shared" si="1"/>
        <v>0.57488039999999996</v>
      </c>
      <c r="N16" s="65">
        <f t="shared" si="2"/>
        <v>0.74659792207792197</v>
      </c>
      <c r="O16" s="65">
        <f t="shared" si="3"/>
        <v>3.6890000000000001</v>
      </c>
      <c r="P16" s="65">
        <f t="shared" si="4"/>
        <v>2.7541997345454541</v>
      </c>
      <c r="Q16" s="51"/>
      <c r="R16" s="114">
        <v>1</v>
      </c>
    </row>
    <row r="17" spans="1:18" x14ac:dyDescent="0.2">
      <c r="A17" s="106" t="s">
        <v>2795</v>
      </c>
      <c r="B17" s="107" t="s">
        <v>79</v>
      </c>
      <c r="C17" s="108"/>
      <c r="D17" s="64">
        <v>0.3</v>
      </c>
      <c r="E17" s="64">
        <v>0.23</v>
      </c>
      <c r="H17" s="111">
        <v>1</v>
      </c>
      <c r="I17" s="111"/>
      <c r="J17" s="115" t="s">
        <v>82</v>
      </c>
      <c r="K17" s="127">
        <v>1</v>
      </c>
      <c r="L17" s="117">
        <f t="shared" si="0"/>
        <v>1</v>
      </c>
      <c r="M17" s="112">
        <f t="shared" si="1"/>
        <v>0.57488039999999996</v>
      </c>
      <c r="N17" s="65">
        <f t="shared" si="2"/>
        <v>0.74659792207792197</v>
      </c>
      <c r="O17" s="65">
        <f t="shared" si="3"/>
        <v>3.6890000000000001</v>
      </c>
      <c r="P17" s="65">
        <f t="shared" si="4"/>
        <v>2.7541997345454541</v>
      </c>
      <c r="Q17" s="51"/>
      <c r="R17" s="114">
        <v>1</v>
      </c>
    </row>
    <row r="18" spans="1:18" x14ac:dyDescent="0.2">
      <c r="A18" s="106" t="s">
        <v>2795</v>
      </c>
      <c r="B18" s="107" t="s">
        <v>37</v>
      </c>
      <c r="C18" s="108"/>
      <c r="D18" s="64">
        <v>0.3</v>
      </c>
      <c r="E18" s="64">
        <v>0.23</v>
      </c>
      <c r="H18" s="111">
        <v>1</v>
      </c>
      <c r="I18" s="111"/>
      <c r="J18" s="115" t="s">
        <v>82</v>
      </c>
      <c r="K18" s="127">
        <v>1</v>
      </c>
      <c r="L18" s="117">
        <f t="shared" si="0"/>
        <v>1</v>
      </c>
      <c r="M18" s="112">
        <f t="shared" si="1"/>
        <v>0.57488039999999996</v>
      </c>
      <c r="N18" s="65">
        <f t="shared" si="2"/>
        <v>0.74659792207792197</v>
      </c>
      <c r="O18" s="65">
        <f t="shared" si="3"/>
        <v>3.6890000000000001</v>
      </c>
      <c r="P18" s="65">
        <f t="shared" si="4"/>
        <v>2.7541997345454541</v>
      </c>
      <c r="Q18" s="113"/>
      <c r="R18" s="114">
        <f>1/K18</f>
        <v>1</v>
      </c>
    </row>
    <row r="19" spans="1:18" x14ac:dyDescent="0.2">
      <c r="A19" s="106" t="s">
        <v>2795</v>
      </c>
      <c r="B19" s="107" t="s">
        <v>47</v>
      </c>
      <c r="C19" s="108"/>
      <c r="D19" s="109" t="s">
        <v>2797</v>
      </c>
      <c r="E19" s="109" t="s">
        <v>2797</v>
      </c>
      <c r="H19" s="111"/>
      <c r="I19" s="111">
        <v>1</v>
      </c>
      <c r="J19" s="115" t="s">
        <v>82</v>
      </c>
      <c r="K19" s="116">
        <v>1</v>
      </c>
      <c r="L19" s="117">
        <f t="shared" si="0"/>
        <v>1</v>
      </c>
      <c r="M19" s="112">
        <f t="shared" si="1"/>
        <v>0.3839436</v>
      </c>
      <c r="N19" s="128"/>
      <c r="O19" s="121"/>
      <c r="P19" s="121"/>
      <c r="Q19" s="51"/>
      <c r="R19" s="114">
        <v>1</v>
      </c>
    </row>
    <row r="20" spans="1:18" x14ac:dyDescent="0.2">
      <c r="A20" s="106" t="s">
        <v>2795</v>
      </c>
      <c r="B20" s="122" t="s">
        <v>204</v>
      </c>
      <c r="C20" s="120"/>
      <c r="D20" s="109" t="s">
        <v>2797</v>
      </c>
      <c r="E20" s="109" t="s">
        <v>2797</v>
      </c>
      <c r="H20" s="110">
        <v>0.2</v>
      </c>
      <c r="I20" s="110">
        <v>0.8</v>
      </c>
      <c r="J20" s="115" t="s">
        <v>82</v>
      </c>
      <c r="K20" s="116">
        <v>1</v>
      </c>
      <c r="L20" s="117">
        <f t="shared" si="0"/>
        <v>1</v>
      </c>
      <c r="M20" s="112">
        <f t="shared" si="1"/>
        <v>0.42213096</v>
      </c>
      <c r="N20" s="128"/>
      <c r="O20" s="121"/>
      <c r="P20" s="121"/>
      <c r="Q20" s="51"/>
      <c r="R20" s="114">
        <v>1</v>
      </c>
    </row>
    <row r="21" spans="1:18" x14ac:dyDescent="0.2">
      <c r="A21" s="106" t="s">
        <v>2795</v>
      </c>
      <c r="B21" s="107" t="s">
        <v>193</v>
      </c>
      <c r="C21" s="108"/>
      <c r="D21" s="64">
        <v>0.42899999999999999</v>
      </c>
      <c r="E21" s="64">
        <v>0.3</v>
      </c>
      <c r="H21" s="110">
        <v>0.2</v>
      </c>
      <c r="I21" s="110">
        <v>0.8</v>
      </c>
      <c r="J21" s="115" t="s">
        <v>2799</v>
      </c>
      <c r="K21" s="123">
        <f t="shared" ref="K21:K27" si="5">1/N21</f>
        <v>1.658253163899658</v>
      </c>
      <c r="L21" s="117">
        <f t="shared" si="0"/>
        <v>0.60304422857142859</v>
      </c>
      <c r="M21" s="112">
        <f t="shared" si="1"/>
        <v>0.42213096</v>
      </c>
      <c r="N21" s="65">
        <f t="shared" ref="N21:N29" si="6">(M21/(1-E21))/(1-F21)</f>
        <v>0.60304422857142859</v>
      </c>
      <c r="O21" s="65">
        <f t="shared" ref="O21:O29" si="7">5*(1-E21)-0.7*E21</f>
        <v>3.29</v>
      </c>
      <c r="P21" s="65">
        <f t="shared" ref="P21:P29" si="8">O21*N21</f>
        <v>1.984015512</v>
      </c>
      <c r="Q21" s="51"/>
      <c r="R21" s="126"/>
    </row>
    <row r="22" spans="1:18" x14ac:dyDescent="0.2">
      <c r="A22" s="106" t="s">
        <v>2795</v>
      </c>
      <c r="B22" s="107" t="s">
        <v>44</v>
      </c>
      <c r="C22" s="108"/>
      <c r="D22" s="64">
        <v>0.42899999999999999</v>
      </c>
      <c r="E22" s="64">
        <v>0.3</v>
      </c>
      <c r="H22" s="110">
        <v>0.2</v>
      </c>
      <c r="I22" s="110">
        <v>0.8</v>
      </c>
      <c r="J22" s="115" t="s">
        <v>2799</v>
      </c>
      <c r="K22" s="123">
        <f t="shared" si="5"/>
        <v>1.658253163899658</v>
      </c>
      <c r="L22" s="117">
        <f t="shared" si="0"/>
        <v>0.60304422857142859</v>
      </c>
      <c r="M22" s="112">
        <f t="shared" si="1"/>
        <v>0.42213096</v>
      </c>
      <c r="N22" s="65">
        <f t="shared" si="6"/>
        <v>0.60304422857142859</v>
      </c>
      <c r="O22" s="65">
        <f t="shared" si="7"/>
        <v>3.29</v>
      </c>
      <c r="P22" s="65">
        <f t="shared" si="8"/>
        <v>1.984015512</v>
      </c>
      <c r="Q22" s="51"/>
      <c r="R22" s="126"/>
    </row>
    <row r="23" spans="1:18" x14ac:dyDescent="0.2">
      <c r="A23" s="106" t="s">
        <v>2795</v>
      </c>
      <c r="B23" s="107" t="s">
        <v>111</v>
      </c>
      <c r="C23" s="108"/>
      <c r="D23" s="64">
        <v>7.0000000000000007E-2</v>
      </c>
      <c r="E23" s="129">
        <v>6.5420561000000002E-2</v>
      </c>
      <c r="H23" s="110">
        <v>0.2</v>
      </c>
      <c r="I23" s="110">
        <v>0.8</v>
      </c>
      <c r="J23" s="115" t="s">
        <v>2799</v>
      </c>
      <c r="K23" s="123">
        <f t="shared" si="5"/>
        <v>2.213956159481882</v>
      </c>
      <c r="L23" s="117">
        <f t="shared" si="0"/>
        <v>0.45168012732195367</v>
      </c>
      <c r="M23" s="112">
        <f t="shared" si="1"/>
        <v>0.42213096</v>
      </c>
      <c r="N23" s="65">
        <f t="shared" si="6"/>
        <v>0.45168012732195367</v>
      </c>
      <c r="O23" s="65">
        <f t="shared" si="7"/>
        <v>4.6271028022999996</v>
      </c>
      <c r="P23" s="65">
        <f t="shared" si="8"/>
        <v>2.0899703828746325</v>
      </c>
      <c r="Q23" s="51"/>
      <c r="R23" s="130"/>
    </row>
    <row r="24" spans="1:18" x14ac:dyDescent="0.2">
      <c r="A24" s="106" t="s">
        <v>2795</v>
      </c>
      <c r="B24" s="122" t="s">
        <v>101</v>
      </c>
      <c r="C24" s="108"/>
      <c r="D24" s="64">
        <v>0.55000000000000004</v>
      </c>
      <c r="E24" s="129">
        <v>0.35</v>
      </c>
      <c r="H24" s="110">
        <v>0.2</v>
      </c>
      <c r="I24" s="110">
        <v>0.8</v>
      </c>
      <c r="J24" s="115" t="s">
        <v>2799</v>
      </c>
      <c r="K24" s="123">
        <f t="shared" si="5"/>
        <v>1.539806509335397</v>
      </c>
      <c r="L24" s="117">
        <f t="shared" si="0"/>
        <v>0.64943224615384609</v>
      </c>
      <c r="M24" s="112">
        <f t="shared" si="1"/>
        <v>0.42213096</v>
      </c>
      <c r="N24" s="65">
        <f t="shared" si="6"/>
        <v>0.64943224615384609</v>
      </c>
      <c r="O24" s="65">
        <f t="shared" si="7"/>
        <v>3.0049999999999999</v>
      </c>
      <c r="P24" s="65">
        <f t="shared" si="8"/>
        <v>1.9515438996923073</v>
      </c>
      <c r="Q24" s="51"/>
      <c r="R24" s="126"/>
    </row>
    <row r="25" spans="1:18" x14ac:dyDescent="0.2">
      <c r="A25" s="106" t="s">
        <v>2795</v>
      </c>
      <c r="B25" s="122" t="s">
        <v>192</v>
      </c>
      <c r="C25" s="120"/>
      <c r="D25" s="64">
        <v>0.55000000000000004</v>
      </c>
      <c r="E25" s="129">
        <v>0.35</v>
      </c>
      <c r="H25" s="110">
        <v>0.2</v>
      </c>
      <c r="I25" s="110">
        <v>0.8</v>
      </c>
      <c r="J25" s="115" t="s">
        <v>2799</v>
      </c>
      <c r="K25" s="123">
        <f t="shared" si="5"/>
        <v>1.539806509335397</v>
      </c>
      <c r="L25" s="117">
        <f t="shared" si="0"/>
        <v>0.64943224615384609</v>
      </c>
      <c r="M25" s="112">
        <f t="shared" si="1"/>
        <v>0.42213096</v>
      </c>
      <c r="N25" s="65">
        <f t="shared" si="6"/>
        <v>0.64943224615384609</v>
      </c>
      <c r="O25" s="65">
        <f t="shared" si="7"/>
        <v>3.0049999999999999</v>
      </c>
      <c r="P25" s="65">
        <f t="shared" si="8"/>
        <v>1.9515438996923073</v>
      </c>
      <c r="Q25" s="51"/>
      <c r="R25" s="126"/>
    </row>
    <row r="26" spans="1:18" x14ac:dyDescent="0.2">
      <c r="A26" s="106" t="s">
        <v>2795</v>
      </c>
      <c r="B26" s="122" t="s">
        <v>2803</v>
      </c>
      <c r="C26" s="120" t="s">
        <v>2804</v>
      </c>
      <c r="D26" s="64">
        <v>0.42899999999999999</v>
      </c>
      <c r="E26" s="64">
        <v>0.3</v>
      </c>
      <c r="H26" s="110">
        <v>0.2</v>
      </c>
      <c r="I26" s="110">
        <v>0.8</v>
      </c>
      <c r="J26" s="115" t="s">
        <v>2799</v>
      </c>
      <c r="K26" s="123">
        <f t="shared" si="5"/>
        <v>1.658253163899658</v>
      </c>
      <c r="L26" s="117">
        <f t="shared" si="0"/>
        <v>0.60304422857142859</v>
      </c>
      <c r="M26" s="112">
        <f t="shared" si="1"/>
        <v>0.42213096</v>
      </c>
      <c r="N26" s="65">
        <f t="shared" si="6"/>
        <v>0.60304422857142859</v>
      </c>
      <c r="O26" s="65">
        <f t="shared" si="7"/>
        <v>3.29</v>
      </c>
      <c r="P26" s="65">
        <f t="shared" si="8"/>
        <v>1.984015512</v>
      </c>
      <c r="Q26" s="51"/>
      <c r="R26" s="126"/>
    </row>
    <row r="27" spans="1:18" x14ac:dyDescent="0.2">
      <c r="A27" s="106" t="s">
        <v>2795</v>
      </c>
      <c r="B27" s="107" t="s">
        <v>45</v>
      </c>
      <c r="C27" s="108"/>
      <c r="D27" s="64">
        <v>0.25</v>
      </c>
      <c r="E27" s="64">
        <v>0.2</v>
      </c>
      <c r="H27" s="110">
        <v>0.2</v>
      </c>
      <c r="I27" s="110">
        <v>0.8</v>
      </c>
      <c r="J27" s="115" t="s">
        <v>2799</v>
      </c>
      <c r="K27" s="123">
        <f t="shared" si="5"/>
        <v>1.8951464730281808</v>
      </c>
      <c r="L27" s="117">
        <f t="shared" si="0"/>
        <v>0.52766369999999996</v>
      </c>
      <c r="M27" s="112">
        <f t="shared" si="1"/>
        <v>0.42213096</v>
      </c>
      <c r="N27" s="65">
        <f t="shared" si="6"/>
        <v>0.52766369999999996</v>
      </c>
      <c r="O27" s="65">
        <f t="shared" si="7"/>
        <v>3.86</v>
      </c>
      <c r="P27" s="65">
        <f t="shared" si="8"/>
        <v>2.0367818819999997</v>
      </c>
      <c r="Q27" s="51"/>
      <c r="R27" s="131">
        <f>1-(0.3-D27)*(H27*retrait_v_f+I27*retrait_v_r)</f>
        <v>0.97793666666666668</v>
      </c>
    </row>
    <row r="28" spans="1:18" x14ac:dyDescent="0.2">
      <c r="A28" s="106" t="s">
        <v>2795</v>
      </c>
      <c r="B28" s="107" t="s">
        <v>38</v>
      </c>
      <c r="C28" s="108"/>
      <c r="D28" s="64">
        <v>7.0000000000000007E-2</v>
      </c>
      <c r="E28" s="129">
        <v>6.5420561000000002E-2</v>
      </c>
      <c r="H28" s="110">
        <v>0.2</v>
      </c>
      <c r="I28" s="110">
        <v>0.8</v>
      </c>
      <c r="J28" s="115" t="s">
        <v>82</v>
      </c>
      <c r="K28" s="123">
        <f>1/(1-(0.3-D28)*(H28*retrait_v_f+I28*retrait_v_r))</f>
        <v>1.1129553192957515</v>
      </c>
      <c r="L28" s="117">
        <f t="shared" si="0"/>
        <v>0.89850866666666673</v>
      </c>
      <c r="M28" s="112">
        <f t="shared" si="1"/>
        <v>0.42213096</v>
      </c>
      <c r="N28" s="65">
        <f t="shared" si="6"/>
        <v>0.45168012732195367</v>
      </c>
      <c r="O28" s="65">
        <f t="shared" si="7"/>
        <v>4.6271028022999996</v>
      </c>
      <c r="P28" s="65">
        <f t="shared" si="8"/>
        <v>2.0899703828746325</v>
      </c>
      <c r="Q28" s="51"/>
      <c r="R28" s="114">
        <f>1/K28</f>
        <v>0.89850866666666673</v>
      </c>
    </row>
    <row r="29" spans="1:18" x14ac:dyDescent="0.2">
      <c r="A29" s="106" t="s">
        <v>2795</v>
      </c>
      <c r="B29" s="107" t="s">
        <v>41</v>
      </c>
      <c r="C29" s="108"/>
      <c r="D29" s="64">
        <v>7.0000000000000007E-2</v>
      </c>
      <c r="E29" s="129">
        <v>6.5420561000000002E-2</v>
      </c>
      <c r="F29" s="52">
        <v>7.6999999999999999E-2</v>
      </c>
      <c r="G29" s="52"/>
      <c r="H29" s="110">
        <v>0.2</v>
      </c>
      <c r="I29" s="110">
        <v>0.8</v>
      </c>
      <c r="J29" s="115" t="s">
        <v>82</v>
      </c>
      <c r="K29" s="123">
        <f>1/R29</f>
        <v>1.0272577597099788</v>
      </c>
      <c r="L29" s="117">
        <f t="shared" si="0"/>
        <v>0.97346551101480672</v>
      </c>
      <c r="M29" s="112">
        <f t="shared" si="1"/>
        <v>0.42213096</v>
      </c>
      <c r="N29" s="65">
        <f t="shared" si="6"/>
        <v>0.4893609180086172</v>
      </c>
      <c r="O29" s="65">
        <f t="shared" si="7"/>
        <v>4.6271028022999996</v>
      </c>
      <c r="P29" s="65">
        <f t="shared" si="8"/>
        <v>2.2643232750537732</v>
      </c>
      <c r="Q29" s="51"/>
      <c r="R29" s="114">
        <f>(1-(0.3-D29)*(H29*retrait_v_f+I29*retrait_v_r))/(1-F29)</f>
        <v>0.97346551101480672</v>
      </c>
    </row>
    <row r="30" spans="1:18" x14ac:dyDescent="0.2">
      <c r="A30" s="106" t="s">
        <v>2795</v>
      </c>
      <c r="B30" s="107" t="s">
        <v>50</v>
      </c>
      <c r="C30" s="108"/>
      <c r="D30" s="64">
        <v>7.0000000000000007E-2</v>
      </c>
      <c r="E30" s="129">
        <v>6.5420561000000002E-2</v>
      </c>
      <c r="F30" s="132">
        <f>0.65*F31+0.2*F34+0.1*F32+0.05*F33</f>
        <v>3.9E-2</v>
      </c>
      <c r="G30" s="65">
        <f>0.65*G31+0.2*G34+0.1*G32+0.05*G33</f>
        <v>0.71350000000000002</v>
      </c>
      <c r="H30" s="110">
        <v>0.2</v>
      </c>
      <c r="I30" s="110">
        <v>0.8</v>
      </c>
      <c r="J30" s="115" t="s">
        <v>82</v>
      </c>
      <c r="K30" s="123">
        <f>0.65*K31+0.2*K34+0.1*K32+0.05*K33</f>
        <v>1.5235339311474572</v>
      </c>
      <c r="L30" s="117">
        <f t="shared" si="0"/>
        <v>0.65636870932493441</v>
      </c>
      <c r="M30" s="112">
        <f t="shared" si="1"/>
        <v>0.42213096</v>
      </c>
      <c r="N30" s="65">
        <f>0.65*N31+0.2*N34+0.1*N32+0.05*N33</f>
        <v>0.47042004749807731</v>
      </c>
      <c r="O30" s="65">
        <f>0.65*O31+0.2*O34+0.1*O32+0.05*O33</f>
        <v>4.6271028022999996</v>
      </c>
      <c r="P30" s="65">
        <f>0.65*P31+0.2*P34+0.1*P32+0.05*P33</f>
        <v>2.1766819200364527</v>
      </c>
      <c r="Q30" s="51"/>
      <c r="R30" s="114">
        <f>0.65*R31+0.2*R34+0.1*R32+0.05*R33</f>
        <v>0.6720490358833614</v>
      </c>
    </row>
    <row r="31" spans="1:18" x14ac:dyDescent="0.2">
      <c r="A31" s="106" t="s">
        <v>2795</v>
      </c>
      <c r="B31" s="133" t="s">
        <v>2805</v>
      </c>
      <c r="C31" s="108"/>
      <c r="D31" s="64">
        <v>7.0000000000000007E-2</v>
      </c>
      <c r="E31" s="129">
        <v>6.5420561000000002E-2</v>
      </c>
      <c r="F31" s="52">
        <v>0.06</v>
      </c>
      <c r="G31" s="134">
        <v>0.65</v>
      </c>
      <c r="H31" s="110">
        <v>0.2</v>
      </c>
      <c r="I31" s="110">
        <v>0.8</v>
      </c>
      <c r="J31" s="115" t="s">
        <v>82</v>
      </c>
      <c r="K31" s="123">
        <f>1/R31</f>
        <v>1.3527272134434298</v>
      </c>
      <c r="L31" s="117">
        <f t="shared" si="0"/>
        <v>0.73924734422578342</v>
      </c>
      <c r="M31" s="112">
        <f t="shared" si="1"/>
        <v>0.42213096</v>
      </c>
      <c r="N31" s="65">
        <f>(M31/(1-E31))/(1-F31)</f>
        <v>0.48051077374675927</v>
      </c>
      <c r="O31" s="65">
        <f>5*(1-E31)-0.7*E31</f>
        <v>4.6271028022999996</v>
      </c>
      <c r="P31" s="65">
        <f>O31*N31</f>
        <v>2.2233727477389711</v>
      </c>
      <c r="Q31" s="51"/>
      <c r="R31" s="114">
        <f>N31/G31</f>
        <v>0.73924734422578342</v>
      </c>
    </row>
    <row r="32" spans="1:18" x14ac:dyDescent="0.2">
      <c r="A32" s="106" t="s">
        <v>2795</v>
      </c>
      <c r="B32" s="133" t="s">
        <v>2806</v>
      </c>
      <c r="C32" s="108"/>
      <c r="D32" s="64">
        <v>7.0000000000000007E-2</v>
      </c>
      <c r="E32" s="129">
        <v>6.5420561000000002E-2</v>
      </c>
      <c r="F32" s="52"/>
      <c r="G32" s="134">
        <v>0.85</v>
      </c>
      <c r="H32" s="110">
        <v>0.2</v>
      </c>
      <c r="I32" s="110">
        <v>0.8</v>
      </c>
      <c r="J32" s="115" t="s">
        <v>82</v>
      </c>
      <c r="K32" s="123">
        <f>1/R32</f>
        <v>1.8818627355595996</v>
      </c>
      <c r="L32" s="117">
        <f t="shared" si="0"/>
        <v>0.53138838508465136</v>
      </c>
      <c r="M32" s="112">
        <f t="shared" si="1"/>
        <v>0.42213096</v>
      </c>
      <c r="N32" s="65">
        <f>(M32/(1-E32))/(1-F32)</f>
        <v>0.45168012732195367</v>
      </c>
      <c r="O32" s="65">
        <f>5*(1-E32)-0.7*E32</f>
        <v>4.6271028022999996</v>
      </c>
      <c r="P32" s="65">
        <f>O32*N32</f>
        <v>2.0899703828746325</v>
      </c>
      <c r="Q32" s="51"/>
      <c r="R32" s="114">
        <f>N32/G32</f>
        <v>0.53138838508465136</v>
      </c>
    </row>
    <row r="33" spans="1:18" x14ac:dyDescent="0.2">
      <c r="A33" s="106" t="s">
        <v>2795</v>
      </c>
      <c r="B33" s="133" t="s">
        <v>2807</v>
      </c>
      <c r="C33" s="108"/>
      <c r="D33" s="64">
        <v>7.0000000000000007E-2</v>
      </c>
      <c r="E33" s="129">
        <v>6.5420561000000002E-2</v>
      </c>
      <c r="F33" s="52"/>
      <c r="G33" s="134">
        <v>1</v>
      </c>
      <c r="H33" s="110">
        <v>0.2</v>
      </c>
      <c r="I33" s="110">
        <v>0.8</v>
      </c>
      <c r="J33" s="115" t="s">
        <v>82</v>
      </c>
      <c r="K33" s="123">
        <f>1/R33</f>
        <v>2.213956159481882</v>
      </c>
      <c r="L33" s="117">
        <f t="shared" si="0"/>
        <v>0.45168012732195367</v>
      </c>
      <c r="M33" s="112">
        <f t="shared" si="1"/>
        <v>0.42213096</v>
      </c>
      <c r="N33" s="65">
        <f>(M33/(1-E33))/(1-F33)</f>
        <v>0.45168012732195367</v>
      </c>
      <c r="O33" s="65">
        <f>5*(1-E33)-0.7*E33</f>
        <v>4.6271028022999996</v>
      </c>
      <c r="P33" s="65">
        <f>O33*N33</f>
        <v>2.0899703828746325</v>
      </c>
      <c r="Q33" s="51"/>
      <c r="R33" s="114">
        <f>N33/G33</f>
        <v>0.45168012732195367</v>
      </c>
    </row>
    <row r="34" spans="1:18" x14ac:dyDescent="0.2">
      <c r="A34" s="106" t="s">
        <v>2795</v>
      </c>
      <c r="B34" s="133" t="s">
        <v>2808</v>
      </c>
      <c r="C34" s="108"/>
      <c r="D34" s="64">
        <v>7.0000000000000007E-2</v>
      </c>
      <c r="E34" s="129">
        <v>6.5420561000000002E-2</v>
      </c>
      <c r="F34" s="52"/>
      <c r="G34" s="134">
        <v>0.78</v>
      </c>
      <c r="H34" s="110">
        <v>0.2</v>
      </c>
      <c r="I34" s="110">
        <v>0.8</v>
      </c>
      <c r="J34" s="115" t="s">
        <v>82</v>
      </c>
      <c r="K34" s="123">
        <f>1/R34</f>
        <v>1.7268858043958681</v>
      </c>
      <c r="L34" s="117">
        <f t="shared" si="0"/>
        <v>0.57907708631019694</v>
      </c>
      <c r="M34" s="112">
        <f t="shared" si="1"/>
        <v>0.42213096</v>
      </c>
      <c r="N34" s="65">
        <f>(M34/(1-E34))/(1-F34)</f>
        <v>0.45168012732195367</v>
      </c>
      <c r="O34" s="65">
        <f>5*(1-E34)-0.7*E34</f>
        <v>4.6271028022999996</v>
      </c>
      <c r="P34" s="65">
        <f>O34*N34</f>
        <v>2.0899703828746325</v>
      </c>
      <c r="Q34" s="51"/>
      <c r="R34" s="114">
        <f>N34/G34</f>
        <v>0.57907708631019694</v>
      </c>
    </row>
    <row r="35" spans="1:18" x14ac:dyDescent="0.2">
      <c r="A35" s="106" t="s">
        <v>2795</v>
      </c>
      <c r="B35" s="124" t="s">
        <v>206</v>
      </c>
      <c r="C35" s="120"/>
      <c r="D35" s="64">
        <v>7.0000000000000007E-2</v>
      </c>
      <c r="E35" s="129">
        <v>6.5420561000000002E-2</v>
      </c>
      <c r="F35" s="132">
        <f>F30</f>
        <v>3.9E-2</v>
      </c>
      <c r="G35" s="135">
        <f>G30</f>
        <v>0.71350000000000002</v>
      </c>
      <c r="H35" s="110">
        <v>0.2</v>
      </c>
      <c r="I35" s="110">
        <v>0.8</v>
      </c>
      <c r="J35" s="115" t="s">
        <v>2799</v>
      </c>
      <c r="K35" s="123">
        <f>K30</f>
        <v>1.5235339311474572</v>
      </c>
      <c r="L35" s="117">
        <f t="shared" si="0"/>
        <v>0.65636870932493441</v>
      </c>
      <c r="M35" s="112">
        <f t="shared" si="1"/>
        <v>0.42213096</v>
      </c>
      <c r="N35" s="65">
        <f>N30</f>
        <v>0.47042004749807731</v>
      </c>
      <c r="O35" s="65">
        <f>O30</f>
        <v>4.6271028022999996</v>
      </c>
      <c r="P35" s="65">
        <f>P30</f>
        <v>2.1766819200364527</v>
      </c>
      <c r="Q35" s="51"/>
      <c r="R35" s="114">
        <f>R30</f>
        <v>0.6720490358833614</v>
      </c>
    </row>
    <row r="36" spans="1:18" x14ac:dyDescent="0.2">
      <c r="A36" s="106" t="s">
        <v>2795</v>
      </c>
      <c r="B36" s="124" t="s">
        <v>53</v>
      </c>
      <c r="C36" s="108"/>
      <c r="D36" s="64">
        <v>0.111</v>
      </c>
      <c r="E36" s="64">
        <v>0.1</v>
      </c>
      <c r="F36" s="52"/>
      <c r="G36" s="134"/>
      <c r="H36" s="110">
        <v>0.2</v>
      </c>
      <c r="I36" s="110">
        <v>0.8</v>
      </c>
      <c r="J36" s="115" t="s">
        <v>2799</v>
      </c>
      <c r="K36" s="123">
        <f t="shared" ref="K36:K46" si="9">1/N36</f>
        <v>2.1320397821567032</v>
      </c>
      <c r="L36" s="117">
        <f t="shared" si="0"/>
        <v>0.46903440000000002</v>
      </c>
      <c r="M36" s="112">
        <f t="shared" si="1"/>
        <v>0.42213096</v>
      </c>
      <c r="N36" s="65">
        <f t="shared" ref="N36:N46" si="10">(M36/(1-E36))/(1-F36)</f>
        <v>0.46903439999999996</v>
      </c>
      <c r="O36" s="65">
        <f t="shared" ref="O36:O46" si="11">5*(1-E36)-0.7*E36</f>
        <v>4.43</v>
      </c>
      <c r="P36" s="65">
        <f t="shared" ref="P36:P46" si="12">O36*N36</f>
        <v>2.0778223919999999</v>
      </c>
      <c r="Q36" s="51"/>
      <c r="R36" s="136"/>
    </row>
    <row r="37" spans="1:18" x14ac:dyDescent="0.2">
      <c r="A37" s="106" t="s">
        <v>2795</v>
      </c>
      <c r="B37" s="122" t="s">
        <v>93</v>
      </c>
      <c r="C37" s="108"/>
      <c r="D37" s="64">
        <v>0.111</v>
      </c>
      <c r="E37" s="64">
        <v>0.1</v>
      </c>
      <c r="H37" s="110">
        <v>0.2</v>
      </c>
      <c r="I37" s="110">
        <v>0.8</v>
      </c>
      <c r="J37" s="115" t="s">
        <v>2799</v>
      </c>
      <c r="K37" s="123">
        <f t="shared" si="9"/>
        <v>2.1320397821567032</v>
      </c>
      <c r="L37" s="117">
        <f t="shared" si="0"/>
        <v>0.46903440000000002</v>
      </c>
      <c r="M37" s="112">
        <f t="shared" si="1"/>
        <v>0.42213096</v>
      </c>
      <c r="N37" s="65">
        <f t="shared" si="10"/>
        <v>0.46903439999999996</v>
      </c>
      <c r="O37" s="65">
        <f t="shared" si="11"/>
        <v>4.43</v>
      </c>
      <c r="P37" s="65">
        <f t="shared" si="12"/>
        <v>2.0778223919999999</v>
      </c>
      <c r="Q37" s="51"/>
      <c r="R37" s="136"/>
    </row>
    <row r="38" spans="1:18" x14ac:dyDescent="0.2">
      <c r="A38" s="106" t="s">
        <v>2795</v>
      </c>
      <c r="B38" s="122" t="s">
        <v>91</v>
      </c>
      <c r="C38" s="108"/>
      <c r="D38" s="64">
        <v>0.111</v>
      </c>
      <c r="E38" s="64">
        <v>0.1</v>
      </c>
      <c r="H38" s="110">
        <v>0.2</v>
      </c>
      <c r="I38" s="110">
        <v>0.8</v>
      </c>
      <c r="J38" s="115" t="s">
        <v>2799</v>
      </c>
      <c r="K38" s="123">
        <f t="shared" si="9"/>
        <v>2.1320397821567032</v>
      </c>
      <c r="L38" s="117">
        <f t="shared" si="0"/>
        <v>0.46903440000000002</v>
      </c>
      <c r="M38" s="112">
        <f t="shared" si="1"/>
        <v>0.42213096</v>
      </c>
      <c r="N38" s="65">
        <f t="shared" si="10"/>
        <v>0.46903439999999996</v>
      </c>
      <c r="O38" s="65">
        <f t="shared" si="11"/>
        <v>4.43</v>
      </c>
      <c r="P38" s="65">
        <f t="shared" si="12"/>
        <v>2.0778223919999999</v>
      </c>
      <c r="Q38" s="51"/>
      <c r="R38" s="136"/>
    </row>
    <row r="39" spans="1:18" x14ac:dyDescent="0.2">
      <c r="A39" s="106" t="s">
        <v>2795</v>
      </c>
      <c r="B39" s="107" t="s">
        <v>209</v>
      </c>
      <c r="C39" s="108"/>
      <c r="D39" s="64">
        <v>0.111</v>
      </c>
      <c r="E39" s="64">
        <v>0.1</v>
      </c>
      <c r="H39" s="110">
        <v>0.2</v>
      </c>
      <c r="I39" s="110">
        <v>0.8</v>
      </c>
      <c r="J39" s="115" t="s">
        <v>2799</v>
      </c>
      <c r="K39" s="123">
        <f t="shared" si="9"/>
        <v>2.1320397821567032</v>
      </c>
      <c r="L39" s="117">
        <f t="shared" si="0"/>
        <v>0.46903440000000002</v>
      </c>
      <c r="M39" s="112">
        <f t="shared" si="1"/>
        <v>0.42213096</v>
      </c>
      <c r="N39" s="65">
        <f t="shared" si="10"/>
        <v>0.46903439999999996</v>
      </c>
      <c r="O39" s="65">
        <f t="shared" si="11"/>
        <v>4.43</v>
      </c>
      <c r="P39" s="65">
        <f t="shared" si="12"/>
        <v>2.0778223919999999</v>
      </c>
      <c r="Q39" s="51"/>
      <c r="R39" s="136"/>
    </row>
    <row r="40" spans="1:18" x14ac:dyDescent="0.2">
      <c r="A40" s="106" t="s">
        <v>2795</v>
      </c>
      <c r="B40" s="107" t="s">
        <v>60</v>
      </c>
      <c r="C40" s="108"/>
      <c r="D40" s="64">
        <v>7.0000000000000007E-2</v>
      </c>
      <c r="E40" s="129">
        <v>6.5420561000000002E-2</v>
      </c>
      <c r="F40" s="64">
        <v>0.1</v>
      </c>
      <c r="G40" s="64"/>
      <c r="H40" s="110">
        <v>0.2</v>
      </c>
      <c r="I40" s="110">
        <v>0.8</v>
      </c>
      <c r="J40" s="115" t="s">
        <v>2799</v>
      </c>
      <c r="K40" s="123">
        <f t="shared" si="9"/>
        <v>1.9925605435336937</v>
      </c>
      <c r="L40" s="117">
        <f t="shared" si="0"/>
        <v>0.50186680813550411</v>
      </c>
      <c r="M40" s="112">
        <f t="shared" si="1"/>
        <v>0.42213096</v>
      </c>
      <c r="N40" s="65">
        <f t="shared" si="10"/>
        <v>0.50186680813550411</v>
      </c>
      <c r="O40" s="65">
        <f t="shared" si="11"/>
        <v>4.6271028022999996</v>
      </c>
      <c r="P40" s="65">
        <f t="shared" si="12"/>
        <v>2.3221893143051471</v>
      </c>
      <c r="Q40" s="51"/>
      <c r="R40" s="136"/>
    </row>
    <row r="41" spans="1:18" x14ac:dyDescent="0.2">
      <c r="A41" s="106" t="s">
        <v>2795</v>
      </c>
      <c r="B41" s="107" t="s">
        <v>57</v>
      </c>
      <c r="C41" s="108"/>
      <c r="D41" s="64">
        <v>7.0000000000000007E-2</v>
      </c>
      <c r="E41" s="129">
        <v>6.5420561000000002E-2</v>
      </c>
      <c r="F41" s="64">
        <v>0.1</v>
      </c>
      <c r="G41" s="64"/>
      <c r="H41" s="110">
        <v>0.2</v>
      </c>
      <c r="I41" s="110">
        <v>0.8</v>
      </c>
      <c r="J41" s="115" t="s">
        <v>2799</v>
      </c>
      <c r="K41" s="123">
        <f t="shared" si="9"/>
        <v>1.9925605435336937</v>
      </c>
      <c r="L41" s="117">
        <f t="shared" si="0"/>
        <v>0.50186680813550411</v>
      </c>
      <c r="M41" s="112">
        <f t="shared" si="1"/>
        <v>0.42213096</v>
      </c>
      <c r="N41" s="65">
        <f t="shared" si="10"/>
        <v>0.50186680813550411</v>
      </c>
      <c r="O41" s="65">
        <f t="shared" si="11"/>
        <v>4.6271028022999996</v>
      </c>
      <c r="P41" s="65">
        <f t="shared" si="12"/>
        <v>2.3221893143051471</v>
      </c>
      <c r="Q41" s="51"/>
      <c r="R41" s="136"/>
    </row>
    <row r="42" spans="1:18" x14ac:dyDescent="0.2">
      <c r="A42" s="106" t="s">
        <v>2795</v>
      </c>
      <c r="B42" s="107" t="s">
        <v>109</v>
      </c>
      <c r="C42" s="108"/>
      <c r="D42" s="64">
        <v>0.25</v>
      </c>
      <c r="E42" s="64">
        <v>0.2</v>
      </c>
      <c r="H42" s="110">
        <v>0.2</v>
      </c>
      <c r="I42" s="110">
        <v>0.8</v>
      </c>
      <c r="J42" s="115" t="s">
        <v>2799</v>
      </c>
      <c r="K42" s="123">
        <f t="shared" si="9"/>
        <v>1.8951464730281808</v>
      </c>
      <c r="L42" s="117">
        <f t="shared" si="0"/>
        <v>0.52766369999999996</v>
      </c>
      <c r="M42" s="112">
        <f t="shared" si="1"/>
        <v>0.42213096</v>
      </c>
      <c r="N42" s="65">
        <f t="shared" si="10"/>
        <v>0.52766369999999996</v>
      </c>
      <c r="O42" s="65">
        <f t="shared" si="11"/>
        <v>3.86</v>
      </c>
      <c r="P42" s="65">
        <f t="shared" si="12"/>
        <v>2.0367818819999997</v>
      </c>
      <c r="Q42" s="51"/>
      <c r="R42" s="114">
        <f>1-(0.3-D42)*(H42*retrait_v_f+I42*retrait_v_r)</f>
        <v>0.97793666666666668</v>
      </c>
    </row>
    <row r="43" spans="1:18" ht="14.1" customHeight="1" x14ac:dyDescent="0.2">
      <c r="A43" s="137" t="s">
        <v>2764</v>
      </c>
      <c r="B43" s="138" t="s">
        <v>185</v>
      </c>
      <c r="C43" s="139" t="s">
        <v>2809</v>
      </c>
      <c r="D43" s="140">
        <v>0.66700000000000004</v>
      </c>
      <c r="E43" s="141">
        <v>0.4</v>
      </c>
      <c r="F43" s="142"/>
      <c r="G43" s="142"/>
      <c r="H43" s="143">
        <v>0.2</v>
      </c>
      <c r="I43" s="143">
        <v>0.8</v>
      </c>
      <c r="J43" s="148" t="s">
        <v>2799</v>
      </c>
      <c r="K43" s="149">
        <f t="shared" si="9"/>
        <v>1.4213598547711355</v>
      </c>
      <c r="L43" s="150">
        <f t="shared" si="0"/>
        <v>0.70355160000000005</v>
      </c>
      <c r="M43" s="144">
        <f t="shared" si="1"/>
        <v>0.42213096</v>
      </c>
      <c r="N43" s="145">
        <f t="shared" si="10"/>
        <v>0.70355160000000005</v>
      </c>
      <c r="O43" s="145">
        <f t="shared" si="11"/>
        <v>2.72</v>
      </c>
      <c r="P43" s="145">
        <f t="shared" si="12"/>
        <v>1.9136603520000002</v>
      </c>
      <c r="Q43" s="146"/>
      <c r="R43" s="147">
        <v>1</v>
      </c>
    </row>
    <row r="44" spans="1:18" x14ac:dyDescent="0.2">
      <c r="A44" s="106" t="s">
        <v>2764</v>
      </c>
      <c r="B44" s="122" t="s">
        <v>204</v>
      </c>
      <c r="C44" s="120" t="s">
        <v>2809</v>
      </c>
      <c r="D44" s="64">
        <f>E44/(1-E44)</f>
        <v>0.17647058823529413</v>
      </c>
      <c r="E44" s="64">
        <v>0.15</v>
      </c>
      <c r="H44" s="111">
        <v>0.2</v>
      </c>
      <c r="I44" s="110">
        <v>0.8</v>
      </c>
      <c r="J44" s="115" t="s">
        <v>2799</v>
      </c>
      <c r="K44" s="123">
        <f t="shared" si="9"/>
        <v>2.0135931275924421</v>
      </c>
      <c r="L44" s="117">
        <f t="shared" si="0"/>
        <v>0.49662465882352935</v>
      </c>
      <c r="M44" s="112">
        <f t="shared" si="1"/>
        <v>0.42213096</v>
      </c>
      <c r="N44" s="65">
        <f t="shared" si="10"/>
        <v>0.49662465882352941</v>
      </c>
      <c r="O44" s="65">
        <f t="shared" si="11"/>
        <v>4.1449999999999996</v>
      </c>
      <c r="P44" s="65">
        <f t="shared" si="12"/>
        <v>2.0585092108235292</v>
      </c>
      <c r="Q44" s="113"/>
      <c r="R44" s="131">
        <f>1-(0.3-D44)*(H44*retrait_v_f+I44*retrait_v_r)</f>
        <v>0.94549058823529408</v>
      </c>
    </row>
    <row r="45" spans="1:18" x14ac:dyDescent="0.2">
      <c r="A45" s="106" t="s">
        <v>2764</v>
      </c>
      <c r="B45" s="122" t="s">
        <v>45</v>
      </c>
      <c r="C45" s="120" t="s">
        <v>2809</v>
      </c>
      <c r="D45" s="64">
        <v>0.25</v>
      </c>
      <c r="E45" s="64">
        <v>0.2</v>
      </c>
      <c r="H45" s="110">
        <v>0.2</v>
      </c>
      <c r="I45" s="110">
        <v>0.8</v>
      </c>
      <c r="J45" s="115" t="s">
        <v>2799</v>
      </c>
      <c r="K45" s="123">
        <f t="shared" si="9"/>
        <v>1.8951464730281808</v>
      </c>
      <c r="L45" s="117">
        <f t="shared" si="0"/>
        <v>0.52766369999999996</v>
      </c>
      <c r="M45" s="112">
        <f t="shared" si="1"/>
        <v>0.42213096</v>
      </c>
      <c r="N45" s="65">
        <f t="shared" si="10"/>
        <v>0.52766369999999996</v>
      </c>
      <c r="O45" s="65">
        <f t="shared" si="11"/>
        <v>3.86</v>
      </c>
      <c r="P45" s="65">
        <f t="shared" si="12"/>
        <v>2.0367818819999997</v>
      </c>
      <c r="Q45" s="51"/>
      <c r="R45" s="131">
        <f>1-(0.3-D45)*(H45*retrait_v_f+I45*retrait_v_r)</f>
        <v>0.97793666666666668</v>
      </c>
    </row>
    <row r="46" spans="1:18" x14ac:dyDescent="0.2">
      <c r="A46" s="106" t="s">
        <v>2764</v>
      </c>
      <c r="B46" s="122" t="s">
        <v>192</v>
      </c>
      <c r="C46" s="120" t="s">
        <v>2809</v>
      </c>
      <c r="D46" s="64">
        <v>0.55000000000000004</v>
      </c>
      <c r="E46" s="129">
        <v>0.35</v>
      </c>
      <c r="H46" s="110">
        <v>0.2</v>
      </c>
      <c r="I46" s="110">
        <v>0.8</v>
      </c>
      <c r="J46" s="115" t="s">
        <v>2799</v>
      </c>
      <c r="K46" s="123">
        <f t="shared" si="9"/>
        <v>1.539806509335397</v>
      </c>
      <c r="L46" s="117">
        <f t="shared" si="0"/>
        <v>0.64943224615384609</v>
      </c>
      <c r="M46" s="112">
        <f t="shared" si="1"/>
        <v>0.42213096</v>
      </c>
      <c r="N46" s="65">
        <f t="shared" si="10"/>
        <v>0.64943224615384609</v>
      </c>
      <c r="O46" s="65">
        <f t="shared" si="11"/>
        <v>3.0049999999999999</v>
      </c>
      <c r="P46" s="65">
        <f t="shared" si="12"/>
        <v>1.9515438996923073</v>
      </c>
      <c r="Q46" s="51"/>
      <c r="R46" s="126"/>
    </row>
    <row r="47" spans="1:18" x14ac:dyDescent="0.2">
      <c r="A47" s="106" t="s">
        <v>2764</v>
      </c>
      <c r="B47" s="124" t="s">
        <v>206</v>
      </c>
      <c r="C47" s="120" t="s">
        <v>2809</v>
      </c>
      <c r="D47" s="64">
        <v>7.0000000000000007E-2</v>
      </c>
      <c r="E47" s="129">
        <v>6.5420561000000002E-2</v>
      </c>
      <c r="F47" s="132">
        <f>F30</f>
        <v>3.9E-2</v>
      </c>
      <c r="G47" s="135">
        <f>G30</f>
        <v>0.71350000000000002</v>
      </c>
      <c r="H47" s="110">
        <v>0.2</v>
      </c>
      <c r="I47" s="110">
        <v>0.8</v>
      </c>
      <c r="J47" s="115" t="s">
        <v>2799</v>
      </c>
      <c r="K47" s="123">
        <f>K30</f>
        <v>1.5235339311474572</v>
      </c>
      <c r="L47" s="117">
        <f t="shared" si="0"/>
        <v>0.65636870932493441</v>
      </c>
      <c r="M47" s="112">
        <f t="shared" si="1"/>
        <v>0.42213096</v>
      </c>
      <c r="N47" s="65">
        <f>N30</f>
        <v>0.47042004749807731</v>
      </c>
      <c r="O47" s="65">
        <f>O30</f>
        <v>4.6271028022999996</v>
      </c>
      <c r="P47" s="65">
        <f>P30</f>
        <v>2.1766819200364527</v>
      </c>
      <c r="Q47" s="51"/>
      <c r="R47" s="114">
        <f>R30</f>
        <v>0.6720490358833614</v>
      </c>
    </row>
    <row r="48" spans="1:18" x14ac:dyDescent="0.2">
      <c r="A48" s="106" t="s">
        <v>2764</v>
      </c>
      <c r="B48" s="124" t="s">
        <v>53</v>
      </c>
      <c r="C48" s="120" t="s">
        <v>2809</v>
      </c>
      <c r="D48" s="64">
        <v>0.111</v>
      </c>
      <c r="E48" s="64">
        <v>0.1</v>
      </c>
      <c r="F48" s="52"/>
      <c r="G48" s="134"/>
      <c r="H48" s="110">
        <v>0.2</v>
      </c>
      <c r="I48" s="110">
        <v>0.8</v>
      </c>
      <c r="J48" s="115" t="s">
        <v>2799</v>
      </c>
      <c r="K48" s="123">
        <f>1/N48</f>
        <v>2.1320397821567032</v>
      </c>
      <c r="L48" s="117">
        <f t="shared" si="0"/>
        <v>0.46903440000000002</v>
      </c>
      <c r="M48" s="112">
        <f t="shared" si="1"/>
        <v>0.42213096</v>
      </c>
      <c r="N48" s="65">
        <f>(M48/(1-E48))/(1-F48)</f>
        <v>0.46903439999999996</v>
      </c>
      <c r="O48" s="65">
        <f>5*(1-E48)-0.7*E48</f>
        <v>4.43</v>
      </c>
      <c r="P48" s="65">
        <f>O48*N48</f>
        <v>2.0778223919999999</v>
      </c>
      <c r="Q48" s="51"/>
      <c r="R48" s="136"/>
    </row>
    <row r="49" spans="1:34" x14ac:dyDescent="0.2">
      <c r="A49" s="106" t="s">
        <v>2764</v>
      </c>
      <c r="B49" s="107" t="s">
        <v>60</v>
      </c>
      <c r="C49" s="120" t="s">
        <v>2809</v>
      </c>
      <c r="D49" s="64">
        <v>7.0000000000000007E-2</v>
      </c>
      <c r="E49" s="129">
        <v>6.5420561000000002E-2</v>
      </c>
      <c r="F49" s="64">
        <v>0.1</v>
      </c>
      <c r="G49" s="64"/>
      <c r="H49" s="110">
        <v>0.2</v>
      </c>
      <c r="I49" s="110">
        <v>0.8</v>
      </c>
      <c r="J49" s="115" t="s">
        <v>2799</v>
      </c>
      <c r="K49" s="123">
        <f>1/N49</f>
        <v>1.9925605435336937</v>
      </c>
      <c r="L49" s="117">
        <f t="shared" si="0"/>
        <v>0.50186680813550411</v>
      </c>
      <c r="M49" s="112">
        <f t="shared" si="1"/>
        <v>0.42213096</v>
      </c>
      <c r="N49" s="65">
        <f>(M49/(1-E49))/(1-F49)</f>
        <v>0.50186680813550411</v>
      </c>
      <c r="O49" s="65">
        <f>5*(1-E49)-0.7*E49</f>
        <v>4.6271028022999996</v>
      </c>
      <c r="P49" s="65">
        <f>O49*N49</f>
        <v>2.3221893143051471</v>
      </c>
      <c r="Q49" s="51"/>
      <c r="R49" s="136"/>
    </row>
    <row r="50" spans="1:34" x14ac:dyDescent="0.2">
      <c r="A50" s="151" t="s">
        <v>2764</v>
      </c>
      <c r="B50" s="152" t="s">
        <v>57</v>
      </c>
      <c r="C50" s="153" t="s">
        <v>2809</v>
      </c>
      <c r="D50" s="79">
        <v>7.0000000000000007E-2</v>
      </c>
      <c r="E50" s="154">
        <v>6.5420561000000002E-2</v>
      </c>
      <c r="F50" s="79">
        <v>0.1</v>
      </c>
      <c r="G50" s="79"/>
      <c r="H50" s="155">
        <v>0.2</v>
      </c>
      <c r="I50" s="155">
        <v>0.8</v>
      </c>
      <c r="J50" s="159" t="s">
        <v>2799</v>
      </c>
      <c r="K50" s="160">
        <f>1/N50</f>
        <v>1.9925605435336937</v>
      </c>
      <c r="L50" s="161">
        <f t="shared" si="0"/>
        <v>0.50186680813550411</v>
      </c>
      <c r="M50" s="156">
        <f t="shared" si="1"/>
        <v>0.42213096</v>
      </c>
      <c r="N50" s="81">
        <f>(M50/(1-E50))/(1-F50)</f>
        <v>0.50186680813550411</v>
      </c>
      <c r="O50" s="81">
        <f>5*(1-E50)-0.7*E50</f>
        <v>4.6271028022999996</v>
      </c>
      <c r="P50" s="81">
        <f>O50*N50</f>
        <v>2.3221893143051471</v>
      </c>
      <c r="Q50" s="157"/>
      <c r="R50" s="158"/>
    </row>
    <row r="53" spans="1:34" s="162" customFormat="1" ht="33" customHeight="1" x14ac:dyDescent="0.2">
      <c r="G53" s="163"/>
      <c r="H53" s="163"/>
      <c r="M53" s="280" t="s">
        <v>2810</v>
      </c>
      <c r="N53" s="281"/>
      <c r="O53" s="281"/>
      <c r="P53" s="281"/>
      <c r="Q53" s="281"/>
      <c r="R53" s="281"/>
      <c r="S53" s="282"/>
      <c r="T53" s="280" t="s">
        <v>2811</v>
      </c>
      <c r="U53" s="281"/>
      <c r="V53" s="281"/>
      <c r="W53" s="281"/>
      <c r="X53" s="281"/>
      <c r="Y53" s="281"/>
      <c r="Z53" s="282"/>
      <c r="AA53" s="283" t="s">
        <v>2812</v>
      </c>
      <c r="AB53" s="281"/>
      <c r="AC53" s="281"/>
      <c r="AD53" s="281"/>
      <c r="AE53" s="281"/>
      <c r="AF53" s="281"/>
      <c r="AG53" s="282"/>
      <c r="AH53" s="284" t="s">
        <v>2813</v>
      </c>
    </row>
    <row r="54" spans="1:34" s="162" customFormat="1" ht="96" customHeight="1" x14ac:dyDescent="0.2">
      <c r="A54" s="164" t="s">
        <v>287</v>
      </c>
      <c r="B54" s="165" t="s">
        <v>2814</v>
      </c>
      <c r="C54" s="166" t="s">
        <v>2815</v>
      </c>
      <c r="D54" s="167" t="s">
        <v>2816</v>
      </c>
      <c r="E54" s="166" t="s">
        <v>2817</v>
      </c>
      <c r="F54" s="167" t="s">
        <v>2818</v>
      </c>
      <c r="G54" s="168" t="s">
        <v>2819</v>
      </c>
      <c r="H54" s="166" t="s">
        <v>2820</v>
      </c>
      <c r="I54" s="169" t="s">
        <v>2821</v>
      </c>
      <c r="J54" s="170" t="s">
        <v>2822</v>
      </c>
      <c r="K54" s="169" t="s">
        <v>2823</v>
      </c>
      <c r="L54" s="171" t="s">
        <v>2813</v>
      </c>
      <c r="M54" s="172">
        <v>0</v>
      </c>
      <c r="N54" s="173">
        <v>0.05</v>
      </c>
      <c r="O54" s="173">
        <v>0.1</v>
      </c>
      <c r="P54" s="173">
        <v>0.15</v>
      </c>
      <c r="Q54" s="173">
        <v>0.2</v>
      </c>
      <c r="R54" s="173">
        <v>0.25</v>
      </c>
      <c r="S54" s="174">
        <v>0.3</v>
      </c>
      <c r="T54" s="172">
        <v>0</v>
      </c>
      <c r="U54" s="173">
        <v>0.05</v>
      </c>
      <c r="V54" s="173">
        <v>0.1</v>
      </c>
      <c r="W54" s="173">
        <v>0.15</v>
      </c>
      <c r="X54" s="173">
        <v>0.2</v>
      </c>
      <c r="Y54" s="173">
        <v>0.25</v>
      </c>
      <c r="Z54" s="174">
        <v>0.3</v>
      </c>
      <c r="AA54" s="172">
        <v>0</v>
      </c>
      <c r="AB54" s="173">
        <v>0.05</v>
      </c>
      <c r="AC54" s="173">
        <v>0.1</v>
      </c>
      <c r="AD54" s="173">
        <v>0.15</v>
      </c>
      <c r="AE54" s="173">
        <v>0.2</v>
      </c>
      <c r="AF54" s="173">
        <v>0.25</v>
      </c>
      <c r="AG54" s="174">
        <v>0.3</v>
      </c>
      <c r="AH54" s="285"/>
    </row>
    <row r="55" spans="1:34" x14ac:dyDescent="0.2">
      <c r="A55" s="43" t="s">
        <v>2824</v>
      </c>
      <c r="B55" s="175">
        <v>0.3</v>
      </c>
      <c r="C55" s="176"/>
      <c r="D55" s="17">
        <v>705</v>
      </c>
      <c r="E55" s="22">
        <f t="shared" ref="E55:E73" si="13">0.828*D55</f>
        <v>583.74</v>
      </c>
      <c r="F55" s="177">
        <v>0.12</v>
      </c>
      <c r="G55" s="178">
        <v>0.06</v>
      </c>
      <c r="H55" s="179">
        <v>0.18</v>
      </c>
      <c r="I55" s="178">
        <f t="shared" ref="I55:I73" si="14">1-(1-F55)*(1-G55)</f>
        <v>0.17280000000000006</v>
      </c>
      <c r="J55" s="177">
        <f t="shared" ref="J55:K73" si="15">F55/0.3</f>
        <v>0.4</v>
      </c>
      <c r="K55" s="178">
        <f t="shared" si="15"/>
        <v>0.2</v>
      </c>
      <c r="L55" s="179">
        <f t="shared" ref="L55:L73" si="16">I55/0.3</f>
        <v>0.57600000000000029</v>
      </c>
      <c r="M55" s="177">
        <f t="shared" ref="M55:S70" si="17">1-(1-$J55*(0.3-M$54))*(1-$K55*(0.3-M$54))</f>
        <v>0.17280000000000006</v>
      </c>
      <c r="N55" s="178">
        <f t="shared" si="17"/>
        <v>0.14500000000000002</v>
      </c>
      <c r="O55" s="178">
        <f t="shared" si="17"/>
        <v>0.11680000000000001</v>
      </c>
      <c r="P55" s="178">
        <f t="shared" si="17"/>
        <v>8.8200000000000056E-2</v>
      </c>
      <c r="Q55" s="178">
        <f t="shared" si="17"/>
        <v>5.920000000000003E-2</v>
      </c>
      <c r="R55" s="178">
        <f t="shared" si="17"/>
        <v>2.9800000000000049E-2</v>
      </c>
      <c r="S55" s="179">
        <f t="shared" si="17"/>
        <v>0</v>
      </c>
      <c r="T55" s="177">
        <f t="shared" ref="T55:Z70" si="18">$L55*(0.3-T$54)</f>
        <v>0.17280000000000009</v>
      </c>
      <c r="U55" s="178">
        <f t="shared" si="18"/>
        <v>0.14400000000000007</v>
      </c>
      <c r="V55" s="178">
        <f t="shared" si="18"/>
        <v>0.11520000000000005</v>
      </c>
      <c r="W55" s="178">
        <f t="shared" si="18"/>
        <v>8.6400000000000046E-2</v>
      </c>
      <c r="X55" s="178">
        <f t="shared" si="18"/>
        <v>5.7600000000000019E-2</v>
      </c>
      <c r="Y55" s="178">
        <f t="shared" si="18"/>
        <v>2.880000000000001E-2</v>
      </c>
      <c r="Z55" s="179">
        <f t="shared" si="18"/>
        <v>0</v>
      </c>
      <c r="AA55" s="180">
        <f t="shared" ref="AA55:AG73" si="19">M55-T55</f>
        <v>0</v>
      </c>
      <c r="AB55" s="181">
        <f t="shared" si="19"/>
        <v>9.9999999999994538E-4</v>
      </c>
      <c r="AC55" s="181">
        <f t="shared" si="19"/>
        <v>1.5999999999999626E-3</v>
      </c>
      <c r="AD55" s="181">
        <f t="shared" si="19"/>
        <v>1.8000000000000099E-3</v>
      </c>
      <c r="AE55" s="181">
        <f t="shared" si="19"/>
        <v>1.6000000000000111E-3</v>
      </c>
      <c r="AF55" s="181">
        <f t="shared" si="19"/>
        <v>1.0000000000000391E-3</v>
      </c>
      <c r="AG55" s="182">
        <f t="shared" si="19"/>
        <v>0</v>
      </c>
      <c r="AH55" s="183">
        <f t="shared" ref="AH55:AH73" si="20">H55/0.3</f>
        <v>0.6</v>
      </c>
    </row>
    <row r="56" spans="1:34" x14ac:dyDescent="0.2">
      <c r="A56" s="43" t="s">
        <v>2825</v>
      </c>
      <c r="B56" s="184">
        <v>0.26</v>
      </c>
      <c r="C56" s="185"/>
      <c r="D56" s="18">
        <v>685</v>
      </c>
      <c r="E56" s="108">
        <f t="shared" si="13"/>
        <v>567.17999999999995</v>
      </c>
      <c r="F56" s="186">
        <v>0.1</v>
      </c>
      <c r="G56" s="110">
        <v>0.05</v>
      </c>
      <c r="H56" s="187">
        <v>0.15</v>
      </c>
      <c r="I56" s="110">
        <f t="shared" si="14"/>
        <v>0.14500000000000002</v>
      </c>
      <c r="J56" s="186">
        <f t="shared" si="15"/>
        <v>0.33333333333333337</v>
      </c>
      <c r="K56" s="110">
        <f t="shared" si="15"/>
        <v>0.16666666666666669</v>
      </c>
      <c r="L56" s="187">
        <f t="shared" si="16"/>
        <v>0.48333333333333339</v>
      </c>
      <c r="M56" s="186">
        <f t="shared" si="17"/>
        <v>0.14500000000000002</v>
      </c>
      <c r="N56" s="110">
        <f t="shared" si="17"/>
        <v>0.12152777777777779</v>
      </c>
      <c r="O56" s="110">
        <f t="shared" si="17"/>
        <v>9.7777777777777741E-2</v>
      </c>
      <c r="P56" s="110">
        <f t="shared" si="17"/>
        <v>7.3750000000000093E-2</v>
      </c>
      <c r="Q56" s="110">
        <f t="shared" si="17"/>
        <v>4.9444444444444513E-2</v>
      </c>
      <c r="R56" s="110">
        <f t="shared" si="17"/>
        <v>2.4861111111111112E-2</v>
      </c>
      <c r="S56" s="187">
        <f t="shared" si="17"/>
        <v>0</v>
      </c>
      <c r="T56" s="186">
        <f t="shared" si="18"/>
        <v>0.14500000000000002</v>
      </c>
      <c r="U56" s="110">
        <f t="shared" si="18"/>
        <v>0.12083333333333335</v>
      </c>
      <c r="V56" s="110">
        <f t="shared" si="18"/>
        <v>9.6666666666666665E-2</v>
      </c>
      <c r="W56" s="110">
        <f t="shared" si="18"/>
        <v>7.2500000000000009E-2</v>
      </c>
      <c r="X56" s="110">
        <f t="shared" si="18"/>
        <v>4.8333333333333325E-2</v>
      </c>
      <c r="Y56" s="110">
        <f t="shared" si="18"/>
        <v>2.4166666666666663E-2</v>
      </c>
      <c r="Z56" s="187">
        <f t="shared" si="18"/>
        <v>0</v>
      </c>
      <c r="AA56" s="188">
        <f t="shared" si="19"/>
        <v>0</v>
      </c>
      <c r="AB56" s="189">
        <f t="shared" si="19"/>
        <v>6.9444444444444198E-4</v>
      </c>
      <c r="AC56" s="189">
        <f t="shared" si="19"/>
        <v>1.1111111111110766E-3</v>
      </c>
      <c r="AD56" s="189">
        <f t="shared" si="19"/>
        <v>1.2500000000000844E-3</v>
      </c>
      <c r="AE56" s="189">
        <f t="shared" si="19"/>
        <v>1.1111111111111877E-3</v>
      </c>
      <c r="AF56" s="189">
        <f t="shared" si="19"/>
        <v>6.9444444444444892E-4</v>
      </c>
      <c r="AG56" s="190">
        <f t="shared" si="19"/>
        <v>0</v>
      </c>
      <c r="AH56" s="191">
        <f t="shared" si="20"/>
        <v>0.5</v>
      </c>
    </row>
    <row r="57" spans="1:34" x14ac:dyDescent="0.2">
      <c r="A57" s="43" t="s">
        <v>2826</v>
      </c>
      <c r="B57" s="184"/>
      <c r="C57" s="185"/>
      <c r="D57" s="18">
        <v>690</v>
      </c>
      <c r="E57" s="108">
        <f t="shared" si="13"/>
        <v>571.31999999999994</v>
      </c>
      <c r="F57" s="186">
        <v>0.09</v>
      </c>
      <c r="G57" s="110">
        <v>0.05</v>
      </c>
      <c r="H57" s="187">
        <v>0.14000000000000001</v>
      </c>
      <c r="I57" s="110">
        <f t="shared" si="14"/>
        <v>0.13550000000000006</v>
      </c>
      <c r="J57" s="186">
        <f t="shared" si="15"/>
        <v>0.3</v>
      </c>
      <c r="K57" s="110">
        <f t="shared" si="15"/>
        <v>0.16666666666666669</v>
      </c>
      <c r="L57" s="187">
        <f t="shared" si="16"/>
        <v>0.45166666666666688</v>
      </c>
      <c r="M57" s="186">
        <f t="shared" si="17"/>
        <v>0.13550000000000006</v>
      </c>
      <c r="N57" s="110">
        <f t="shared" si="17"/>
        <v>0.11354166666666654</v>
      </c>
      <c r="O57" s="110">
        <f t="shared" si="17"/>
        <v>9.1333333333333266E-2</v>
      </c>
      <c r="P57" s="110">
        <f t="shared" si="17"/>
        <v>6.887500000000002E-2</v>
      </c>
      <c r="Q57" s="110">
        <f t="shared" si="17"/>
        <v>4.6166666666666689E-2</v>
      </c>
      <c r="R57" s="110">
        <f t="shared" si="17"/>
        <v>2.3208333333333275E-2</v>
      </c>
      <c r="S57" s="187">
        <f t="shared" si="17"/>
        <v>0</v>
      </c>
      <c r="T57" s="186">
        <f t="shared" si="18"/>
        <v>0.13550000000000006</v>
      </c>
      <c r="U57" s="110">
        <f t="shared" si="18"/>
        <v>0.11291666666666672</v>
      </c>
      <c r="V57" s="110">
        <f t="shared" si="18"/>
        <v>9.0333333333333363E-2</v>
      </c>
      <c r="W57" s="110">
        <f t="shared" si="18"/>
        <v>6.7750000000000032E-2</v>
      </c>
      <c r="X57" s="110">
        <f t="shared" si="18"/>
        <v>4.5166666666666681E-2</v>
      </c>
      <c r="Y57" s="110">
        <f t="shared" si="18"/>
        <v>2.2583333333333341E-2</v>
      </c>
      <c r="Z57" s="187">
        <f t="shared" si="18"/>
        <v>0</v>
      </c>
      <c r="AA57" s="188">
        <f t="shared" si="19"/>
        <v>0</v>
      </c>
      <c r="AB57" s="189">
        <f t="shared" si="19"/>
        <v>6.2499999999982014E-4</v>
      </c>
      <c r="AC57" s="189">
        <f t="shared" si="19"/>
        <v>9.9999999999990374E-4</v>
      </c>
      <c r="AD57" s="189">
        <f t="shared" si="19"/>
        <v>1.1249999999999871E-3</v>
      </c>
      <c r="AE57" s="189">
        <f t="shared" si="19"/>
        <v>1.0000000000000078E-3</v>
      </c>
      <c r="AF57" s="189">
        <f t="shared" si="19"/>
        <v>6.2499999999993464E-4</v>
      </c>
      <c r="AG57" s="190">
        <f t="shared" si="19"/>
        <v>0</v>
      </c>
      <c r="AH57" s="191">
        <f t="shared" si="20"/>
        <v>0.46666666666666673</v>
      </c>
    </row>
    <row r="58" spans="1:34" x14ac:dyDescent="0.2">
      <c r="A58" s="43" t="s">
        <v>2827</v>
      </c>
      <c r="B58" s="184">
        <v>0.1</v>
      </c>
      <c r="C58" s="185"/>
      <c r="D58" s="18">
        <v>715</v>
      </c>
      <c r="E58" s="108">
        <f t="shared" si="13"/>
        <v>592.02</v>
      </c>
      <c r="F58" s="186">
        <v>0.08</v>
      </c>
      <c r="G58" s="110">
        <v>0.06</v>
      </c>
      <c r="H58" s="187">
        <v>0.14000000000000001</v>
      </c>
      <c r="I58" s="110">
        <f t="shared" si="14"/>
        <v>0.13519999999999999</v>
      </c>
      <c r="J58" s="186">
        <f t="shared" si="15"/>
        <v>0.26666666666666666</v>
      </c>
      <c r="K58" s="110">
        <f t="shared" si="15"/>
        <v>0.2</v>
      </c>
      <c r="L58" s="187">
        <f t="shared" si="16"/>
        <v>0.45066666666666666</v>
      </c>
      <c r="M58" s="186">
        <f t="shared" si="17"/>
        <v>0.13519999999999999</v>
      </c>
      <c r="N58" s="110">
        <f t="shared" si="17"/>
        <v>0.1133333333333334</v>
      </c>
      <c r="O58" s="110">
        <f t="shared" si="17"/>
        <v>9.1200000000000059E-2</v>
      </c>
      <c r="P58" s="110">
        <f t="shared" si="17"/>
        <v>6.8800000000000083E-2</v>
      </c>
      <c r="Q58" s="110">
        <f t="shared" si="17"/>
        <v>4.6133333333333248E-2</v>
      </c>
      <c r="R58" s="110">
        <f t="shared" si="17"/>
        <v>2.3199999999999998E-2</v>
      </c>
      <c r="S58" s="187">
        <f t="shared" si="17"/>
        <v>0</v>
      </c>
      <c r="T58" s="186">
        <f t="shared" si="18"/>
        <v>0.13519999999999999</v>
      </c>
      <c r="U58" s="110">
        <f t="shared" si="18"/>
        <v>0.11266666666666666</v>
      </c>
      <c r="V58" s="110">
        <f t="shared" si="18"/>
        <v>9.0133333333333329E-2</v>
      </c>
      <c r="W58" s="110">
        <f t="shared" si="18"/>
        <v>6.7599999999999993E-2</v>
      </c>
      <c r="X58" s="110">
        <f t="shared" si="18"/>
        <v>4.5066666666666658E-2</v>
      </c>
      <c r="Y58" s="110">
        <f t="shared" si="18"/>
        <v>2.2533333333333329E-2</v>
      </c>
      <c r="Z58" s="187">
        <f t="shared" si="18"/>
        <v>0</v>
      </c>
      <c r="AA58" s="188">
        <f t="shared" si="19"/>
        <v>0</v>
      </c>
      <c r="AB58" s="189">
        <f t="shared" si="19"/>
        <v>6.6666666666673202E-4</v>
      </c>
      <c r="AC58" s="189">
        <f t="shared" si="19"/>
        <v>1.0666666666667296E-3</v>
      </c>
      <c r="AD58" s="189">
        <f t="shared" si="19"/>
        <v>1.2000000000000899E-3</v>
      </c>
      <c r="AE58" s="189">
        <f t="shared" si="19"/>
        <v>1.0666666666665908E-3</v>
      </c>
      <c r="AF58" s="189">
        <f t="shared" si="19"/>
        <v>6.6666666666666957E-4</v>
      </c>
      <c r="AG58" s="190">
        <f t="shared" si="19"/>
        <v>0</v>
      </c>
      <c r="AH58" s="191">
        <f t="shared" si="20"/>
        <v>0.46666666666666673</v>
      </c>
    </row>
    <row r="59" spans="1:34" x14ac:dyDescent="0.2">
      <c r="A59" s="43" t="s">
        <v>2828</v>
      </c>
      <c r="B59" s="184"/>
      <c r="C59" s="185"/>
      <c r="D59" s="18">
        <v>635</v>
      </c>
      <c r="E59" s="108">
        <f t="shared" si="13"/>
        <v>525.78</v>
      </c>
      <c r="F59" s="186">
        <v>0.08</v>
      </c>
      <c r="G59" s="110">
        <v>0.04</v>
      </c>
      <c r="H59" s="187">
        <v>0.12</v>
      </c>
      <c r="I59" s="110">
        <f t="shared" si="14"/>
        <v>0.11680000000000001</v>
      </c>
      <c r="J59" s="186">
        <f t="shared" si="15"/>
        <v>0.26666666666666666</v>
      </c>
      <c r="K59" s="110">
        <f t="shared" si="15"/>
        <v>0.13333333333333333</v>
      </c>
      <c r="L59" s="187">
        <f t="shared" si="16"/>
        <v>0.38933333333333342</v>
      </c>
      <c r="M59" s="186">
        <f t="shared" si="17"/>
        <v>0.11680000000000001</v>
      </c>
      <c r="N59" s="110">
        <f t="shared" si="17"/>
        <v>9.7777777777777741E-2</v>
      </c>
      <c r="O59" s="110">
        <f t="shared" si="17"/>
        <v>7.8577777777777746E-2</v>
      </c>
      <c r="P59" s="110">
        <f t="shared" si="17"/>
        <v>5.920000000000003E-2</v>
      </c>
      <c r="Q59" s="110">
        <f t="shared" si="17"/>
        <v>3.9644444444444371E-2</v>
      </c>
      <c r="R59" s="110">
        <f t="shared" si="17"/>
        <v>1.9911111111111102E-2</v>
      </c>
      <c r="S59" s="187">
        <f t="shared" si="17"/>
        <v>0</v>
      </c>
      <c r="T59" s="186">
        <f t="shared" si="18"/>
        <v>0.11680000000000001</v>
      </c>
      <c r="U59" s="110">
        <f t="shared" si="18"/>
        <v>9.7333333333333355E-2</v>
      </c>
      <c r="V59" s="110">
        <f t="shared" si="18"/>
        <v>7.7866666666666681E-2</v>
      </c>
      <c r="W59" s="110">
        <f t="shared" si="18"/>
        <v>5.8400000000000007E-2</v>
      </c>
      <c r="X59" s="110">
        <f t="shared" si="18"/>
        <v>3.8933333333333334E-2</v>
      </c>
      <c r="Y59" s="110">
        <f t="shared" si="18"/>
        <v>1.9466666666666667E-2</v>
      </c>
      <c r="Z59" s="187">
        <f t="shared" si="18"/>
        <v>0</v>
      </c>
      <c r="AA59" s="188">
        <f t="shared" si="19"/>
        <v>0</v>
      </c>
      <c r="AB59" s="189">
        <f t="shared" si="19"/>
        <v>4.4444444444438624E-4</v>
      </c>
      <c r="AC59" s="189">
        <f t="shared" si="19"/>
        <v>7.1111111111106518E-4</v>
      </c>
      <c r="AD59" s="189">
        <f t="shared" si="19"/>
        <v>8.0000000000002292E-4</v>
      </c>
      <c r="AE59" s="189">
        <f t="shared" si="19"/>
        <v>7.1111111111103742E-4</v>
      </c>
      <c r="AF59" s="189">
        <f t="shared" si="19"/>
        <v>4.4444444444443482E-4</v>
      </c>
      <c r="AG59" s="190">
        <f t="shared" si="19"/>
        <v>0</v>
      </c>
      <c r="AH59" s="191">
        <f t="shared" si="20"/>
        <v>0.4</v>
      </c>
    </row>
    <row r="60" spans="1:34" x14ac:dyDescent="0.2">
      <c r="A60" s="43" t="s">
        <v>2829</v>
      </c>
      <c r="B60" s="184">
        <v>0.18</v>
      </c>
      <c r="C60" s="185"/>
      <c r="D60" s="18">
        <v>825</v>
      </c>
      <c r="E60" s="108">
        <f t="shared" si="13"/>
        <v>683.09999999999991</v>
      </c>
      <c r="F60" s="186">
        <v>0.115</v>
      </c>
      <c r="G60" s="110">
        <v>7.0000000000000007E-2</v>
      </c>
      <c r="H60" s="187">
        <v>0.185</v>
      </c>
      <c r="I60" s="110">
        <f t="shared" si="14"/>
        <v>0.17695000000000005</v>
      </c>
      <c r="J60" s="186">
        <f t="shared" si="15"/>
        <v>0.38333333333333336</v>
      </c>
      <c r="K60" s="110">
        <f t="shared" si="15"/>
        <v>0.23333333333333336</v>
      </c>
      <c r="L60" s="187">
        <f t="shared" si="16"/>
        <v>0.58983333333333354</v>
      </c>
      <c r="M60" s="186">
        <f t="shared" si="17"/>
        <v>0.17695000000000005</v>
      </c>
      <c r="N60" s="110">
        <f t="shared" si="17"/>
        <v>0.14857638888888891</v>
      </c>
      <c r="O60" s="110">
        <f t="shared" si="17"/>
        <v>0.1197555555555555</v>
      </c>
      <c r="P60" s="110">
        <f t="shared" si="17"/>
        <v>9.0487500000000054E-2</v>
      </c>
      <c r="Q60" s="110">
        <f t="shared" si="17"/>
        <v>6.0772222222222227E-2</v>
      </c>
      <c r="R60" s="110">
        <f t="shared" si="17"/>
        <v>3.0609722222222246E-2</v>
      </c>
      <c r="S60" s="187">
        <f t="shared" si="17"/>
        <v>0</v>
      </c>
      <c r="T60" s="186">
        <f t="shared" si="18"/>
        <v>0.17695000000000005</v>
      </c>
      <c r="U60" s="110">
        <f t="shared" si="18"/>
        <v>0.14745833333333339</v>
      </c>
      <c r="V60" s="110">
        <f t="shared" si="18"/>
        <v>0.11796666666666669</v>
      </c>
      <c r="W60" s="110">
        <f t="shared" si="18"/>
        <v>8.8475000000000026E-2</v>
      </c>
      <c r="X60" s="110">
        <f t="shared" si="18"/>
        <v>5.8983333333333339E-2</v>
      </c>
      <c r="Y60" s="110">
        <f t="shared" si="18"/>
        <v>2.9491666666666669E-2</v>
      </c>
      <c r="Z60" s="187">
        <f t="shared" si="18"/>
        <v>0</v>
      </c>
      <c r="AA60" s="188">
        <f t="shared" si="19"/>
        <v>0</v>
      </c>
      <c r="AB60" s="189">
        <f t="shared" si="19"/>
        <v>1.1180555555555249E-3</v>
      </c>
      <c r="AC60" s="189">
        <f t="shared" si="19"/>
        <v>1.7888888888888121E-3</v>
      </c>
      <c r="AD60" s="189">
        <f t="shared" si="19"/>
        <v>2.0125000000000282E-3</v>
      </c>
      <c r="AE60" s="189">
        <f t="shared" si="19"/>
        <v>1.7888888888888885E-3</v>
      </c>
      <c r="AF60" s="189">
        <f t="shared" si="19"/>
        <v>1.118055555555577E-3</v>
      </c>
      <c r="AG60" s="190">
        <f t="shared" si="19"/>
        <v>0</v>
      </c>
      <c r="AH60" s="191">
        <f t="shared" si="20"/>
        <v>0.6166666666666667</v>
      </c>
    </row>
    <row r="61" spans="1:34" x14ac:dyDescent="0.2">
      <c r="A61" s="43" t="s">
        <v>2830</v>
      </c>
      <c r="B61" s="184">
        <v>0.04</v>
      </c>
      <c r="C61" s="185"/>
      <c r="D61" s="18">
        <v>645</v>
      </c>
      <c r="E61" s="108">
        <f t="shared" si="13"/>
        <v>534.05999999999995</v>
      </c>
      <c r="F61" s="186">
        <v>0.09</v>
      </c>
      <c r="G61" s="110">
        <v>0.06</v>
      </c>
      <c r="H61" s="187">
        <v>0.15</v>
      </c>
      <c r="I61" s="110">
        <f t="shared" si="14"/>
        <v>0.14460000000000006</v>
      </c>
      <c r="J61" s="186">
        <f t="shared" si="15"/>
        <v>0.3</v>
      </c>
      <c r="K61" s="110">
        <f t="shared" si="15"/>
        <v>0.2</v>
      </c>
      <c r="L61" s="187">
        <f t="shared" si="16"/>
        <v>0.48200000000000021</v>
      </c>
      <c r="M61" s="186">
        <f t="shared" si="17"/>
        <v>0.14460000000000006</v>
      </c>
      <c r="N61" s="110">
        <f t="shared" si="17"/>
        <v>0.12124999999999997</v>
      </c>
      <c r="O61" s="110">
        <f t="shared" si="17"/>
        <v>9.760000000000002E-2</v>
      </c>
      <c r="P61" s="110">
        <f t="shared" si="17"/>
        <v>7.3650000000000104E-2</v>
      </c>
      <c r="Q61" s="110">
        <f t="shared" si="17"/>
        <v>4.9399999999999999E-2</v>
      </c>
      <c r="R61" s="110">
        <f t="shared" si="17"/>
        <v>2.4850000000000039E-2</v>
      </c>
      <c r="S61" s="187">
        <f t="shared" si="17"/>
        <v>0</v>
      </c>
      <c r="T61" s="186">
        <f t="shared" si="18"/>
        <v>0.14460000000000006</v>
      </c>
      <c r="U61" s="110">
        <f t="shared" si="18"/>
        <v>0.12050000000000005</v>
      </c>
      <c r="V61" s="110">
        <f t="shared" si="18"/>
        <v>9.6400000000000027E-2</v>
      </c>
      <c r="W61" s="110">
        <f t="shared" si="18"/>
        <v>7.2300000000000031E-2</v>
      </c>
      <c r="X61" s="110">
        <f t="shared" si="18"/>
        <v>4.8200000000000007E-2</v>
      </c>
      <c r="Y61" s="110">
        <f t="shared" si="18"/>
        <v>2.4100000000000003E-2</v>
      </c>
      <c r="Z61" s="187">
        <f t="shared" si="18"/>
        <v>0</v>
      </c>
      <c r="AA61" s="188">
        <f t="shared" si="19"/>
        <v>0</v>
      </c>
      <c r="AB61" s="189">
        <f t="shared" si="19"/>
        <v>7.499999999999174E-4</v>
      </c>
      <c r="AC61" s="189">
        <f t="shared" si="19"/>
        <v>1.1999999999999927E-3</v>
      </c>
      <c r="AD61" s="189">
        <f t="shared" si="19"/>
        <v>1.3500000000000734E-3</v>
      </c>
      <c r="AE61" s="189">
        <f t="shared" si="19"/>
        <v>1.1999999999999927E-3</v>
      </c>
      <c r="AF61" s="189">
        <f t="shared" si="19"/>
        <v>7.5000000000003536E-4</v>
      </c>
      <c r="AG61" s="190">
        <f t="shared" si="19"/>
        <v>0</v>
      </c>
      <c r="AH61" s="191">
        <f t="shared" si="20"/>
        <v>0.5</v>
      </c>
    </row>
    <row r="62" spans="1:34" x14ac:dyDescent="0.2">
      <c r="A62" s="43" t="s">
        <v>2831</v>
      </c>
      <c r="B62" s="184"/>
      <c r="C62" s="185"/>
      <c r="D62" s="18">
        <v>685</v>
      </c>
      <c r="E62" s="108">
        <f t="shared" si="13"/>
        <v>567.17999999999995</v>
      </c>
      <c r="F62" s="186">
        <v>7.4999999999999997E-2</v>
      </c>
      <c r="G62" s="110">
        <v>5.5E-2</v>
      </c>
      <c r="H62" s="187">
        <v>0.13</v>
      </c>
      <c r="I62" s="110">
        <f t="shared" si="14"/>
        <v>0.12587499999999996</v>
      </c>
      <c r="J62" s="186">
        <f t="shared" si="15"/>
        <v>0.25</v>
      </c>
      <c r="K62" s="110">
        <f t="shared" si="15"/>
        <v>0.18333333333333335</v>
      </c>
      <c r="L62" s="187">
        <f t="shared" si="16"/>
        <v>0.4195833333333332</v>
      </c>
      <c r="M62" s="186">
        <f t="shared" si="17"/>
        <v>0.12587499999999996</v>
      </c>
      <c r="N62" s="110">
        <f t="shared" si="17"/>
        <v>0.10546875</v>
      </c>
      <c r="O62" s="110">
        <f t="shared" si="17"/>
        <v>8.4833333333333316E-2</v>
      </c>
      <c r="P62" s="110">
        <f t="shared" si="17"/>
        <v>6.3968749999999908E-2</v>
      </c>
      <c r="Q62" s="110">
        <f t="shared" si="17"/>
        <v>4.2874999999999996E-2</v>
      </c>
      <c r="R62" s="110">
        <f t="shared" si="17"/>
        <v>2.155208333333325E-2</v>
      </c>
      <c r="S62" s="187">
        <f t="shared" si="17"/>
        <v>0</v>
      </c>
      <c r="T62" s="186">
        <f t="shared" si="18"/>
        <v>0.12587499999999996</v>
      </c>
      <c r="U62" s="110">
        <f t="shared" si="18"/>
        <v>0.1048958333333333</v>
      </c>
      <c r="V62" s="110">
        <f t="shared" si="18"/>
        <v>8.3916666666666626E-2</v>
      </c>
      <c r="W62" s="110">
        <f t="shared" si="18"/>
        <v>6.293749999999998E-2</v>
      </c>
      <c r="X62" s="110">
        <f t="shared" si="18"/>
        <v>4.1958333333333313E-2</v>
      </c>
      <c r="Y62" s="110">
        <f t="shared" si="18"/>
        <v>2.0979166666666656E-2</v>
      </c>
      <c r="Z62" s="187">
        <f t="shared" si="18"/>
        <v>0</v>
      </c>
      <c r="AA62" s="188">
        <f t="shared" si="19"/>
        <v>0</v>
      </c>
      <c r="AB62" s="189">
        <f t="shared" si="19"/>
        <v>5.7291666666670071E-4</v>
      </c>
      <c r="AC62" s="189">
        <f t="shared" si="19"/>
        <v>9.1666666666669061E-4</v>
      </c>
      <c r="AD62" s="189">
        <f t="shared" si="19"/>
        <v>1.0312499999999281E-3</v>
      </c>
      <c r="AE62" s="189">
        <f t="shared" si="19"/>
        <v>9.1666666666668367E-4</v>
      </c>
      <c r="AF62" s="189">
        <f t="shared" si="19"/>
        <v>5.7291666666659316E-4</v>
      </c>
      <c r="AG62" s="190">
        <f t="shared" si="19"/>
        <v>0</v>
      </c>
      <c r="AH62" s="191">
        <f t="shared" si="20"/>
        <v>0.43333333333333335</v>
      </c>
    </row>
    <row r="63" spans="1:34" x14ac:dyDescent="0.2">
      <c r="A63" s="43" t="s">
        <v>2832</v>
      </c>
      <c r="B63" s="184"/>
      <c r="C63" s="185"/>
      <c r="D63" s="18">
        <v>665</v>
      </c>
      <c r="E63" s="108">
        <f t="shared" si="13"/>
        <v>550.62</v>
      </c>
      <c r="F63" s="186">
        <v>0.1</v>
      </c>
      <c r="G63" s="110">
        <v>0.05</v>
      </c>
      <c r="H63" s="187">
        <v>0.15</v>
      </c>
      <c r="I63" s="110">
        <f t="shared" si="14"/>
        <v>0.14500000000000002</v>
      </c>
      <c r="J63" s="186">
        <f t="shared" si="15"/>
        <v>0.33333333333333337</v>
      </c>
      <c r="K63" s="110">
        <f t="shared" si="15"/>
        <v>0.16666666666666669</v>
      </c>
      <c r="L63" s="187">
        <f t="shared" si="16"/>
        <v>0.48333333333333339</v>
      </c>
      <c r="M63" s="186">
        <f t="shared" si="17"/>
        <v>0.14500000000000002</v>
      </c>
      <c r="N63" s="110">
        <f t="shared" si="17"/>
        <v>0.12152777777777779</v>
      </c>
      <c r="O63" s="110">
        <f t="shared" si="17"/>
        <v>9.7777777777777741E-2</v>
      </c>
      <c r="P63" s="110">
        <f t="shared" si="17"/>
        <v>7.3750000000000093E-2</v>
      </c>
      <c r="Q63" s="110">
        <f t="shared" si="17"/>
        <v>4.9444444444444513E-2</v>
      </c>
      <c r="R63" s="110">
        <f t="shared" si="17"/>
        <v>2.4861111111111112E-2</v>
      </c>
      <c r="S63" s="187">
        <f t="shared" si="17"/>
        <v>0</v>
      </c>
      <c r="T63" s="186">
        <f t="shared" si="18"/>
        <v>0.14500000000000002</v>
      </c>
      <c r="U63" s="110">
        <f t="shared" si="18"/>
        <v>0.12083333333333335</v>
      </c>
      <c r="V63" s="110">
        <f t="shared" si="18"/>
        <v>9.6666666666666665E-2</v>
      </c>
      <c r="W63" s="110">
        <f t="shared" si="18"/>
        <v>7.2500000000000009E-2</v>
      </c>
      <c r="X63" s="110">
        <f t="shared" si="18"/>
        <v>4.8333333333333325E-2</v>
      </c>
      <c r="Y63" s="110">
        <f t="shared" si="18"/>
        <v>2.4166666666666663E-2</v>
      </c>
      <c r="Z63" s="187">
        <f t="shared" si="18"/>
        <v>0</v>
      </c>
      <c r="AA63" s="188">
        <f t="shared" si="19"/>
        <v>0</v>
      </c>
      <c r="AB63" s="189">
        <f t="shared" si="19"/>
        <v>6.9444444444444198E-4</v>
      </c>
      <c r="AC63" s="189">
        <f t="shared" si="19"/>
        <v>1.1111111111110766E-3</v>
      </c>
      <c r="AD63" s="189">
        <f t="shared" si="19"/>
        <v>1.2500000000000844E-3</v>
      </c>
      <c r="AE63" s="189">
        <f t="shared" si="19"/>
        <v>1.1111111111111877E-3</v>
      </c>
      <c r="AF63" s="189">
        <f t="shared" si="19"/>
        <v>6.9444444444444892E-4</v>
      </c>
      <c r="AG63" s="190">
        <f t="shared" si="19"/>
        <v>0</v>
      </c>
      <c r="AH63" s="191">
        <f t="shared" si="20"/>
        <v>0.5</v>
      </c>
    </row>
    <row r="64" spans="1:34" x14ac:dyDescent="0.2">
      <c r="A64" s="43" t="s">
        <v>2833</v>
      </c>
      <c r="B64" s="184">
        <v>0.06</v>
      </c>
      <c r="C64" s="185"/>
      <c r="D64" s="18">
        <v>425</v>
      </c>
      <c r="E64" s="108">
        <f t="shared" si="13"/>
        <v>351.9</v>
      </c>
      <c r="F64" s="186">
        <v>0.09</v>
      </c>
      <c r="G64" s="110">
        <v>0.05</v>
      </c>
      <c r="H64" s="187">
        <v>0.14000000000000001</v>
      </c>
      <c r="I64" s="110">
        <f t="shared" si="14"/>
        <v>0.13550000000000006</v>
      </c>
      <c r="J64" s="186">
        <f t="shared" si="15"/>
        <v>0.3</v>
      </c>
      <c r="K64" s="110">
        <f t="shared" si="15"/>
        <v>0.16666666666666669</v>
      </c>
      <c r="L64" s="187">
        <f t="shared" si="16"/>
        <v>0.45166666666666688</v>
      </c>
      <c r="M64" s="186">
        <f t="shared" si="17"/>
        <v>0.13550000000000006</v>
      </c>
      <c r="N64" s="110">
        <f t="shared" si="17"/>
        <v>0.11354166666666654</v>
      </c>
      <c r="O64" s="110">
        <f t="shared" si="17"/>
        <v>9.1333333333333266E-2</v>
      </c>
      <c r="P64" s="110">
        <f t="shared" si="17"/>
        <v>6.887500000000002E-2</v>
      </c>
      <c r="Q64" s="110">
        <f t="shared" si="17"/>
        <v>4.6166666666666689E-2</v>
      </c>
      <c r="R64" s="110">
        <f t="shared" si="17"/>
        <v>2.3208333333333275E-2</v>
      </c>
      <c r="S64" s="187">
        <f t="shared" si="17"/>
        <v>0</v>
      </c>
      <c r="T64" s="186">
        <f t="shared" si="18"/>
        <v>0.13550000000000006</v>
      </c>
      <c r="U64" s="110">
        <f t="shared" si="18"/>
        <v>0.11291666666666672</v>
      </c>
      <c r="V64" s="110">
        <f t="shared" si="18"/>
        <v>9.0333333333333363E-2</v>
      </c>
      <c r="W64" s="110">
        <f t="shared" si="18"/>
        <v>6.7750000000000032E-2</v>
      </c>
      <c r="X64" s="110">
        <f t="shared" si="18"/>
        <v>4.5166666666666681E-2</v>
      </c>
      <c r="Y64" s="110">
        <f t="shared" si="18"/>
        <v>2.2583333333333341E-2</v>
      </c>
      <c r="Z64" s="187">
        <f t="shared" si="18"/>
        <v>0</v>
      </c>
      <c r="AA64" s="188">
        <f t="shared" si="19"/>
        <v>0</v>
      </c>
      <c r="AB64" s="189">
        <f t="shared" si="19"/>
        <v>6.2499999999982014E-4</v>
      </c>
      <c r="AC64" s="189">
        <f t="shared" si="19"/>
        <v>9.9999999999990374E-4</v>
      </c>
      <c r="AD64" s="189">
        <f t="shared" si="19"/>
        <v>1.1249999999999871E-3</v>
      </c>
      <c r="AE64" s="189">
        <f t="shared" si="19"/>
        <v>1.0000000000000078E-3</v>
      </c>
      <c r="AF64" s="189">
        <f t="shared" si="19"/>
        <v>6.2499999999993464E-4</v>
      </c>
      <c r="AG64" s="190">
        <f t="shared" si="19"/>
        <v>0</v>
      </c>
      <c r="AH64" s="191">
        <f t="shared" si="20"/>
        <v>0.46666666666666673</v>
      </c>
    </row>
    <row r="65" spans="1:35" x14ac:dyDescent="0.2">
      <c r="A65" s="43" t="s">
        <v>2834</v>
      </c>
      <c r="B65" s="184">
        <v>0.02</v>
      </c>
      <c r="C65" s="185"/>
      <c r="D65" s="18">
        <v>540</v>
      </c>
      <c r="E65" s="108">
        <f t="shared" si="13"/>
        <v>447.12</v>
      </c>
      <c r="F65" s="186">
        <v>7.0000000000000007E-2</v>
      </c>
      <c r="G65" s="110">
        <v>0.05</v>
      </c>
      <c r="H65" s="187">
        <v>0.12</v>
      </c>
      <c r="I65" s="110">
        <f t="shared" si="14"/>
        <v>0.11650000000000005</v>
      </c>
      <c r="J65" s="186">
        <f t="shared" si="15"/>
        <v>0.23333333333333336</v>
      </c>
      <c r="K65" s="110">
        <f t="shared" si="15"/>
        <v>0.16666666666666669</v>
      </c>
      <c r="L65" s="187">
        <f t="shared" si="16"/>
        <v>0.38833333333333353</v>
      </c>
      <c r="M65" s="186">
        <f t="shared" si="17"/>
        <v>0.11650000000000005</v>
      </c>
      <c r="N65" s="110">
        <f t="shared" si="17"/>
        <v>9.7569444444444375E-2</v>
      </c>
      <c r="O65" s="110">
        <f t="shared" si="17"/>
        <v>7.8444444444444428E-2</v>
      </c>
      <c r="P65" s="110">
        <f t="shared" si="17"/>
        <v>5.9125000000000094E-2</v>
      </c>
      <c r="Q65" s="110">
        <f t="shared" si="17"/>
        <v>3.9611111111111152E-2</v>
      </c>
      <c r="R65" s="110">
        <f t="shared" si="17"/>
        <v>1.9902777777777825E-2</v>
      </c>
      <c r="S65" s="187">
        <f t="shared" si="17"/>
        <v>0</v>
      </c>
      <c r="T65" s="186">
        <f t="shared" si="18"/>
        <v>0.11650000000000005</v>
      </c>
      <c r="U65" s="110">
        <f t="shared" si="18"/>
        <v>9.7083333333333383E-2</v>
      </c>
      <c r="V65" s="110">
        <f t="shared" si="18"/>
        <v>7.7666666666666703E-2</v>
      </c>
      <c r="W65" s="110">
        <f t="shared" si="18"/>
        <v>5.8250000000000024E-2</v>
      </c>
      <c r="X65" s="110">
        <f t="shared" si="18"/>
        <v>3.8833333333333345E-2</v>
      </c>
      <c r="Y65" s="110">
        <f t="shared" si="18"/>
        <v>1.9416666666666672E-2</v>
      </c>
      <c r="Z65" s="187">
        <f t="shared" si="18"/>
        <v>0</v>
      </c>
      <c r="AA65" s="188">
        <f t="shared" si="19"/>
        <v>0</v>
      </c>
      <c r="AB65" s="189">
        <f t="shared" si="19"/>
        <v>4.8611111111099281E-4</v>
      </c>
      <c r="AC65" s="189">
        <f t="shared" si="19"/>
        <v>7.777777777777245E-4</v>
      </c>
      <c r="AD65" s="189">
        <f t="shared" si="19"/>
        <v>8.7500000000007017E-4</v>
      </c>
      <c r="AE65" s="189">
        <f t="shared" si="19"/>
        <v>7.7777777777780777E-4</v>
      </c>
      <c r="AF65" s="189">
        <f t="shared" si="19"/>
        <v>4.8611111111115241E-4</v>
      </c>
      <c r="AG65" s="190">
        <f t="shared" si="19"/>
        <v>0</v>
      </c>
      <c r="AH65" s="191">
        <f t="shared" si="20"/>
        <v>0.4</v>
      </c>
    </row>
    <row r="66" spans="1:35" x14ac:dyDescent="0.2">
      <c r="A66" s="43" t="s">
        <v>2835</v>
      </c>
      <c r="B66" s="184">
        <v>0.04</v>
      </c>
      <c r="C66" s="185"/>
      <c r="D66" s="18">
        <v>565</v>
      </c>
      <c r="E66" s="108">
        <f t="shared" si="13"/>
        <v>467.82</v>
      </c>
      <c r="F66" s="186">
        <v>0.08</v>
      </c>
      <c r="G66" s="110">
        <v>0.04</v>
      </c>
      <c r="H66" s="187">
        <v>0.12</v>
      </c>
      <c r="I66" s="110">
        <f t="shared" si="14"/>
        <v>0.11680000000000001</v>
      </c>
      <c r="J66" s="186">
        <f t="shared" si="15"/>
        <v>0.26666666666666666</v>
      </c>
      <c r="K66" s="110">
        <f t="shared" si="15"/>
        <v>0.13333333333333333</v>
      </c>
      <c r="L66" s="187">
        <f t="shared" si="16"/>
        <v>0.38933333333333342</v>
      </c>
      <c r="M66" s="186">
        <f t="shared" si="17"/>
        <v>0.11680000000000001</v>
      </c>
      <c r="N66" s="110">
        <f t="shared" si="17"/>
        <v>9.7777777777777741E-2</v>
      </c>
      <c r="O66" s="110">
        <f t="shared" si="17"/>
        <v>7.8577777777777746E-2</v>
      </c>
      <c r="P66" s="110">
        <f t="shared" si="17"/>
        <v>5.920000000000003E-2</v>
      </c>
      <c r="Q66" s="110">
        <f t="shared" si="17"/>
        <v>3.9644444444444371E-2</v>
      </c>
      <c r="R66" s="110">
        <f t="shared" si="17"/>
        <v>1.9911111111111102E-2</v>
      </c>
      <c r="S66" s="187">
        <f t="shared" si="17"/>
        <v>0</v>
      </c>
      <c r="T66" s="186">
        <f t="shared" si="18"/>
        <v>0.11680000000000001</v>
      </c>
      <c r="U66" s="110">
        <f t="shared" si="18"/>
        <v>9.7333333333333355E-2</v>
      </c>
      <c r="V66" s="110">
        <f t="shared" si="18"/>
        <v>7.7866666666666681E-2</v>
      </c>
      <c r="W66" s="110">
        <f t="shared" si="18"/>
        <v>5.8400000000000007E-2</v>
      </c>
      <c r="X66" s="110">
        <f t="shared" si="18"/>
        <v>3.8933333333333334E-2</v>
      </c>
      <c r="Y66" s="110">
        <f t="shared" si="18"/>
        <v>1.9466666666666667E-2</v>
      </c>
      <c r="Z66" s="187">
        <f t="shared" si="18"/>
        <v>0</v>
      </c>
      <c r="AA66" s="188">
        <f t="shared" si="19"/>
        <v>0</v>
      </c>
      <c r="AB66" s="189">
        <f t="shared" si="19"/>
        <v>4.4444444444438624E-4</v>
      </c>
      <c r="AC66" s="189">
        <f t="shared" si="19"/>
        <v>7.1111111111106518E-4</v>
      </c>
      <c r="AD66" s="189">
        <f t="shared" si="19"/>
        <v>8.0000000000002292E-4</v>
      </c>
      <c r="AE66" s="189">
        <f t="shared" si="19"/>
        <v>7.1111111111103742E-4</v>
      </c>
      <c r="AF66" s="189">
        <f t="shared" si="19"/>
        <v>4.4444444444443482E-4</v>
      </c>
      <c r="AG66" s="190">
        <f t="shared" si="19"/>
        <v>0</v>
      </c>
      <c r="AH66" s="191">
        <f t="shared" si="20"/>
        <v>0.4</v>
      </c>
    </row>
    <row r="67" spans="1:35" x14ac:dyDescent="0.2">
      <c r="A67" s="43" t="s">
        <v>2836</v>
      </c>
      <c r="B67" s="184"/>
      <c r="C67" s="185"/>
      <c r="D67" s="18">
        <v>520</v>
      </c>
      <c r="E67" s="108">
        <f t="shared" si="13"/>
        <v>430.56</v>
      </c>
      <c r="F67" s="186">
        <v>0.09</v>
      </c>
      <c r="G67" s="110">
        <v>5.5E-2</v>
      </c>
      <c r="H67" s="187">
        <v>0.14499999999999999</v>
      </c>
      <c r="I67" s="110">
        <f t="shared" si="14"/>
        <v>0.14005000000000001</v>
      </c>
      <c r="J67" s="186">
        <f t="shared" si="15"/>
        <v>0.3</v>
      </c>
      <c r="K67" s="110">
        <f t="shared" si="15"/>
        <v>0.18333333333333335</v>
      </c>
      <c r="L67" s="187">
        <f t="shared" si="16"/>
        <v>0.46683333333333338</v>
      </c>
      <c r="M67" s="186">
        <f t="shared" si="17"/>
        <v>0.14005000000000001</v>
      </c>
      <c r="N67" s="110">
        <f t="shared" si="17"/>
        <v>0.11739583333333337</v>
      </c>
      <c r="O67" s="110">
        <f t="shared" si="17"/>
        <v>9.4466666666666588E-2</v>
      </c>
      <c r="P67" s="110">
        <f t="shared" si="17"/>
        <v>7.1262500000000006E-2</v>
      </c>
      <c r="Q67" s="110">
        <f t="shared" si="17"/>
        <v>4.7783333333333289E-2</v>
      </c>
      <c r="R67" s="110">
        <f t="shared" si="17"/>
        <v>2.4029166666666657E-2</v>
      </c>
      <c r="S67" s="187">
        <f t="shared" si="17"/>
        <v>0</v>
      </c>
      <c r="T67" s="186">
        <f t="shared" si="18"/>
        <v>0.14005000000000001</v>
      </c>
      <c r="U67" s="110">
        <f t="shared" si="18"/>
        <v>0.11670833333333334</v>
      </c>
      <c r="V67" s="110">
        <f t="shared" si="18"/>
        <v>9.3366666666666667E-2</v>
      </c>
      <c r="W67" s="110">
        <f t="shared" si="18"/>
        <v>7.0025000000000004E-2</v>
      </c>
      <c r="X67" s="110">
        <f t="shared" si="18"/>
        <v>4.6683333333333327E-2</v>
      </c>
      <c r="Y67" s="110">
        <f t="shared" si="18"/>
        <v>2.3341666666666663E-2</v>
      </c>
      <c r="Z67" s="187">
        <f t="shared" si="18"/>
        <v>0</v>
      </c>
      <c r="AA67" s="188">
        <f t="shared" si="19"/>
        <v>0</v>
      </c>
      <c r="AB67" s="189">
        <f t="shared" si="19"/>
        <v>6.8750000000002143E-4</v>
      </c>
      <c r="AC67" s="189">
        <f t="shared" si="19"/>
        <v>1.0999999999999205E-3</v>
      </c>
      <c r="AD67" s="189">
        <f t="shared" si="19"/>
        <v>1.2375000000000025E-3</v>
      </c>
      <c r="AE67" s="189">
        <f t="shared" si="19"/>
        <v>1.0999999999999621E-3</v>
      </c>
      <c r="AF67" s="189">
        <f t="shared" si="19"/>
        <v>6.8749999999999367E-4</v>
      </c>
      <c r="AG67" s="190">
        <f t="shared" si="19"/>
        <v>0</v>
      </c>
      <c r="AH67" s="191">
        <f t="shared" si="20"/>
        <v>0.48333333333333334</v>
      </c>
    </row>
    <row r="68" spans="1:35" x14ac:dyDescent="0.2">
      <c r="A68" s="43" t="s">
        <v>2837</v>
      </c>
      <c r="B68" s="184"/>
      <c r="C68" s="185">
        <v>0.36</v>
      </c>
      <c r="D68" s="18">
        <v>465</v>
      </c>
      <c r="E68" s="108">
        <f t="shared" si="13"/>
        <v>385.02</v>
      </c>
      <c r="F68" s="186">
        <v>0.08</v>
      </c>
      <c r="G68" s="110">
        <v>0.04</v>
      </c>
      <c r="H68" s="187">
        <v>0.12</v>
      </c>
      <c r="I68" s="110">
        <f t="shared" si="14"/>
        <v>0.11680000000000001</v>
      </c>
      <c r="J68" s="186">
        <f t="shared" si="15"/>
        <v>0.26666666666666666</v>
      </c>
      <c r="K68" s="110">
        <f t="shared" si="15"/>
        <v>0.13333333333333333</v>
      </c>
      <c r="L68" s="187">
        <f t="shared" si="16"/>
        <v>0.38933333333333342</v>
      </c>
      <c r="M68" s="186">
        <f t="shared" si="17"/>
        <v>0.11680000000000001</v>
      </c>
      <c r="N68" s="110">
        <f t="shared" si="17"/>
        <v>9.7777777777777741E-2</v>
      </c>
      <c r="O68" s="110">
        <f t="shared" si="17"/>
        <v>7.8577777777777746E-2</v>
      </c>
      <c r="P68" s="110">
        <f t="shared" si="17"/>
        <v>5.920000000000003E-2</v>
      </c>
      <c r="Q68" s="110">
        <f t="shared" si="17"/>
        <v>3.9644444444444371E-2</v>
      </c>
      <c r="R68" s="110">
        <f t="shared" si="17"/>
        <v>1.9911111111111102E-2</v>
      </c>
      <c r="S68" s="187">
        <f t="shared" si="17"/>
        <v>0</v>
      </c>
      <c r="T68" s="186">
        <f t="shared" si="18"/>
        <v>0.11680000000000001</v>
      </c>
      <c r="U68" s="110">
        <f t="shared" si="18"/>
        <v>9.7333333333333355E-2</v>
      </c>
      <c r="V68" s="110">
        <f t="shared" si="18"/>
        <v>7.7866666666666681E-2</v>
      </c>
      <c r="W68" s="110">
        <f t="shared" si="18"/>
        <v>5.8400000000000007E-2</v>
      </c>
      <c r="X68" s="110">
        <f t="shared" si="18"/>
        <v>3.8933333333333334E-2</v>
      </c>
      <c r="Y68" s="110">
        <f t="shared" si="18"/>
        <v>1.9466666666666667E-2</v>
      </c>
      <c r="Z68" s="187">
        <f t="shared" si="18"/>
        <v>0</v>
      </c>
      <c r="AA68" s="188">
        <f t="shared" si="19"/>
        <v>0</v>
      </c>
      <c r="AB68" s="189">
        <f t="shared" si="19"/>
        <v>4.4444444444438624E-4</v>
      </c>
      <c r="AC68" s="189">
        <f t="shared" si="19"/>
        <v>7.1111111111106518E-4</v>
      </c>
      <c r="AD68" s="189">
        <f t="shared" si="19"/>
        <v>8.0000000000002292E-4</v>
      </c>
      <c r="AE68" s="189">
        <f t="shared" si="19"/>
        <v>7.1111111111103742E-4</v>
      </c>
      <c r="AF68" s="189">
        <f t="shared" si="19"/>
        <v>4.4444444444443482E-4</v>
      </c>
      <c r="AG68" s="190">
        <f t="shared" si="19"/>
        <v>0</v>
      </c>
      <c r="AH68" s="191">
        <f t="shared" si="20"/>
        <v>0.4</v>
      </c>
    </row>
    <row r="69" spans="1:35" x14ac:dyDescent="0.2">
      <c r="A69" s="43" t="s">
        <v>2838</v>
      </c>
      <c r="B69" s="184"/>
      <c r="C69" s="185">
        <v>0.48</v>
      </c>
      <c r="D69" s="18">
        <v>435</v>
      </c>
      <c r="E69" s="108">
        <f t="shared" si="13"/>
        <v>360.18</v>
      </c>
      <c r="F69" s="186">
        <v>0.09</v>
      </c>
      <c r="G69" s="110">
        <v>0.04</v>
      </c>
      <c r="H69" s="187">
        <v>0.13</v>
      </c>
      <c r="I69" s="110">
        <f t="shared" si="14"/>
        <v>0.12639999999999996</v>
      </c>
      <c r="J69" s="186">
        <f t="shared" si="15"/>
        <v>0.3</v>
      </c>
      <c r="K69" s="110">
        <f t="shared" si="15"/>
        <v>0.13333333333333333</v>
      </c>
      <c r="L69" s="187">
        <f t="shared" si="16"/>
        <v>0.42133333333333323</v>
      </c>
      <c r="M69" s="186">
        <f t="shared" si="17"/>
        <v>0.12639999999999996</v>
      </c>
      <c r="N69" s="110">
        <f t="shared" si="17"/>
        <v>0.10583333333333333</v>
      </c>
      <c r="O69" s="110">
        <f t="shared" si="17"/>
        <v>8.5066666666666513E-2</v>
      </c>
      <c r="P69" s="110">
        <f t="shared" si="17"/>
        <v>6.4100000000000046E-2</v>
      </c>
      <c r="Q69" s="110">
        <f t="shared" si="17"/>
        <v>4.2933333333333379E-2</v>
      </c>
      <c r="R69" s="110">
        <f t="shared" si="17"/>
        <v>2.1566666666666734E-2</v>
      </c>
      <c r="S69" s="187">
        <f t="shared" si="17"/>
        <v>0</v>
      </c>
      <c r="T69" s="186">
        <f t="shared" si="18"/>
        <v>0.12639999999999996</v>
      </c>
      <c r="U69" s="110">
        <f t="shared" si="18"/>
        <v>0.10533333333333331</v>
      </c>
      <c r="V69" s="110">
        <f t="shared" si="18"/>
        <v>8.4266666666666643E-2</v>
      </c>
      <c r="W69" s="110">
        <f t="shared" si="18"/>
        <v>6.3199999999999978E-2</v>
      </c>
      <c r="X69" s="110">
        <f t="shared" si="18"/>
        <v>4.2133333333333314E-2</v>
      </c>
      <c r="Y69" s="110">
        <f t="shared" si="18"/>
        <v>2.1066666666666657E-2</v>
      </c>
      <c r="Z69" s="187">
        <f t="shared" si="18"/>
        <v>0</v>
      </c>
      <c r="AA69" s="188">
        <f t="shared" si="19"/>
        <v>0</v>
      </c>
      <c r="AB69" s="189">
        <f t="shared" si="19"/>
        <v>5.000000000000282E-4</v>
      </c>
      <c r="AC69" s="189">
        <f t="shared" si="19"/>
        <v>7.9999999999987026E-4</v>
      </c>
      <c r="AD69" s="189">
        <f t="shared" si="19"/>
        <v>9.0000000000006741E-4</v>
      </c>
      <c r="AE69" s="189">
        <f t="shared" si="19"/>
        <v>8.0000000000006455E-4</v>
      </c>
      <c r="AF69" s="189">
        <f t="shared" si="19"/>
        <v>5.0000000000007677E-4</v>
      </c>
      <c r="AG69" s="190">
        <f t="shared" si="19"/>
        <v>0</v>
      </c>
      <c r="AH69" s="191">
        <f t="shared" si="20"/>
        <v>0.43333333333333335</v>
      </c>
    </row>
    <row r="70" spans="1:35" x14ac:dyDescent="0.2">
      <c r="A70" s="43" t="s">
        <v>2839</v>
      </c>
      <c r="B70" s="184"/>
      <c r="C70" s="185"/>
      <c r="D70" s="18">
        <v>590</v>
      </c>
      <c r="E70" s="108">
        <f t="shared" si="13"/>
        <v>488.52</v>
      </c>
      <c r="F70" s="186">
        <v>0.08</v>
      </c>
      <c r="G70" s="110">
        <v>0.05</v>
      </c>
      <c r="H70" s="187">
        <v>0.13</v>
      </c>
      <c r="I70" s="110">
        <f t="shared" si="14"/>
        <v>0.126</v>
      </c>
      <c r="J70" s="186">
        <f t="shared" si="15"/>
        <v>0.26666666666666666</v>
      </c>
      <c r="K70" s="110">
        <f t="shared" si="15"/>
        <v>0.16666666666666669</v>
      </c>
      <c r="L70" s="187">
        <f t="shared" si="16"/>
        <v>0.42000000000000004</v>
      </c>
      <c r="M70" s="186">
        <f t="shared" si="17"/>
        <v>0.126</v>
      </c>
      <c r="N70" s="110">
        <f t="shared" si="17"/>
        <v>0.10555555555555551</v>
      </c>
      <c r="O70" s="110">
        <f t="shared" si="17"/>
        <v>8.4888888888888903E-2</v>
      </c>
      <c r="P70" s="110">
        <f t="shared" si="17"/>
        <v>6.4000000000000057E-2</v>
      </c>
      <c r="Q70" s="110">
        <f t="shared" si="17"/>
        <v>4.2888888888888865E-2</v>
      </c>
      <c r="R70" s="110">
        <f t="shared" si="17"/>
        <v>2.155555555555555E-2</v>
      </c>
      <c r="S70" s="187">
        <f t="shared" si="17"/>
        <v>0</v>
      </c>
      <c r="T70" s="186">
        <f t="shared" si="18"/>
        <v>0.126</v>
      </c>
      <c r="U70" s="110">
        <f t="shared" si="18"/>
        <v>0.10500000000000001</v>
      </c>
      <c r="V70" s="110">
        <f t="shared" si="18"/>
        <v>8.4000000000000005E-2</v>
      </c>
      <c r="W70" s="110">
        <f t="shared" si="18"/>
        <v>6.3E-2</v>
      </c>
      <c r="X70" s="110">
        <f t="shared" si="18"/>
        <v>4.1999999999999996E-2</v>
      </c>
      <c r="Y70" s="110">
        <f t="shared" si="18"/>
        <v>2.0999999999999998E-2</v>
      </c>
      <c r="Z70" s="187">
        <f t="shared" si="18"/>
        <v>0</v>
      </c>
      <c r="AA70" s="188">
        <f t="shared" si="19"/>
        <v>0</v>
      </c>
      <c r="AB70" s="189">
        <f t="shared" si="19"/>
        <v>5.5555555555550362E-4</v>
      </c>
      <c r="AC70" s="189">
        <f t="shared" si="19"/>
        <v>8.8888888888889739E-4</v>
      </c>
      <c r="AD70" s="189">
        <f t="shared" si="19"/>
        <v>1.0000000000000564E-3</v>
      </c>
      <c r="AE70" s="189">
        <f t="shared" si="19"/>
        <v>8.8888888888886963E-4</v>
      </c>
      <c r="AF70" s="189">
        <f t="shared" si="19"/>
        <v>5.5555555555555219E-4</v>
      </c>
      <c r="AG70" s="190">
        <f t="shared" si="19"/>
        <v>0</v>
      </c>
      <c r="AH70" s="191">
        <f t="shared" si="20"/>
        <v>0.43333333333333335</v>
      </c>
    </row>
    <row r="71" spans="1:35" x14ac:dyDescent="0.2">
      <c r="A71" s="43" t="s">
        <v>2840</v>
      </c>
      <c r="B71" s="184"/>
      <c r="C71" s="185">
        <v>0.09</v>
      </c>
      <c r="D71" s="18">
        <v>595</v>
      </c>
      <c r="E71" s="108">
        <f t="shared" si="13"/>
        <v>492.65999999999997</v>
      </c>
      <c r="F71" s="186">
        <v>0.08</v>
      </c>
      <c r="G71" s="110">
        <v>0.05</v>
      </c>
      <c r="H71" s="187">
        <v>0.13</v>
      </c>
      <c r="I71" s="110">
        <f t="shared" si="14"/>
        <v>0.126</v>
      </c>
      <c r="J71" s="186">
        <f t="shared" si="15"/>
        <v>0.26666666666666666</v>
      </c>
      <c r="K71" s="110">
        <f t="shared" si="15"/>
        <v>0.16666666666666669</v>
      </c>
      <c r="L71" s="187">
        <f t="shared" si="16"/>
        <v>0.42000000000000004</v>
      </c>
      <c r="M71" s="186">
        <f t="shared" ref="M71:S73" si="21">1-(1-$J71*(0.3-M$54))*(1-$K71*(0.3-M$54))</f>
        <v>0.126</v>
      </c>
      <c r="N71" s="110">
        <f t="shared" si="21"/>
        <v>0.10555555555555551</v>
      </c>
      <c r="O71" s="110">
        <f t="shared" si="21"/>
        <v>8.4888888888888903E-2</v>
      </c>
      <c r="P71" s="110">
        <f t="shared" si="21"/>
        <v>6.4000000000000057E-2</v>
      </c>
      <c r="Q71" s="110">
        <f t="shared" si="21"/>
        <v>4.2888888888888865E-2</v>
      </c>
      <c r="R71" s="110">
        <f t="shared" si="21"/>
        <v>2.155555555555555E-2</v>
      </c>
      <c r="S71" s="187">
        <f t="shared" si="21"/>
        <v>0</v>
      </c>
      <c r="T71" s="186">
        <f t="shared" ref="T71:Z73" si="22">$L71*(0.3-T$54)</f>
        <v>0.126</v>
      </c>
      <c r="U71" s="110">
        <f t="shared" si="22"/>
        <v>0.10500000000000001</v>
      </c>
      <c r="V71" s="110">
        <f t="shared" si="22"/>
        <v>8.4000000000000005E-2</v>
      </c>
      <c r="W71" s="110">
        <f t="shared" si="22"/>
        <v>6.3E-2</v>
      </c>
      <c r="X71" s="110">
        <f t="shared" si="22"/>
        <v>4.1999999999999996E-2</v>
      </c>
      <c r="Y71" s="110">
        <f t="shared" si="22"/>
        <v>2.0999999999999998E-2</v>
      </c>
      <c r="Z71" s="187">
        <f t="shared" si="22"/>
        <v>0</v>
      </c>
      <c r="AA71" s="188">
        <f t="shared" si="19"/>
        <v>0</v>
      </c>
      <c r="AB71" s="189">
        <f t="shared" si="19"/>
        <v>5.5555555555550362E-4</v>
      </c>
      <c r="AC71" s="189">
        <f t="shared" si="19"/>
        <v>8.8888888888889739E-4</v>
      </c>
      <c r="AD71" s="189">
        <f t="shared" si="19"/>
        <v>1.0000000000000564E-3</v>
      </c>
      <c r="AE71" s="189">
        <f t="shared" si="19"/>
        <v>8.8888888888886963E-4</v>
      </c>
      <c r="AF71" s="189">
        <f t="shared" si="19"/>
        <v>5.5555555555555219E-4</v>
      </c>
      <c r="AG71" s="190">
        <f t="shared" si="19"/>
        <v>0</v>
      </c>
      <c r="AH71" s="191">
        <f t="shared" si="20"/>
        <v>0.43333333333333335</v>
      </c>
    </row>
    <row r="72" spans="1:35" x14ac:dyDescent="0.2">
      <c r="A72" s="43" t="s">
        <v>2841</v>
      </c>
      <c r="B72" s="184"/>
      <c r="C72" s="185">
        <v>7.0000000000000007E-2</v>
      </c>
      <c r="D72" s="18">
        <v>485</v>
      </c>
      <c r="E72" s="108">
        <f t="shared" si="13"/>
        <v>401.58</v>
      </c>
      <c r="F72" s="186">
        <v>7.0000000000000007E-2</v>
      </c>
      <c r="G72" s="110">
        <v>0.04</v>
      </c>
      <c r="H72" s="187">
        <v>0.11</v>
      </c>
      <c r="I72" s="110">
        <f t="shared" si="14"/>
        <v>0.10720000000000007</v>
      </c>
      <c r="J72" s="186">
        <f t="shared" si="15"/>
        <v>0.23333333333333336</v>
      </c>
      <c r="K72" s="110">
        <f t="shared" si="15"/>
        <v>0.13333333333333333</v>
      </c>
      <c r="L72" s="187">
        <f t="shared" si="16"/>
        <v>0.35733333333333361</v>
      </c>
      <c r="M72" s="186">
        <f t="shared" si="21"/>
        <v>0.10720000000000007</v>
      </c>
      <c r="N72" s="110">
        <f t="shared" si="21"/>
        <v>8.9722222222222259E-2</v>
      </c>
      <c r="O72" s="110">
        <f t="shared" si="21"/>
        <v>7.2088888888888758E-2</v>
      </c>
      <c r="P72" s="110">
        <f t="shared" si="21"/>
        <v>5.4300000000000015E-2</v>
      </c>
      <c r="Q72" s="110">
        <f t="shared" si="21"/>
        <v>3.6355555555555474E-2</v>
      </c>
      <c r="R72" s="110">
        <f t="shared" si="21"/>
        <v>1.8255555555555691E-2</v>
      </c>
      <c r="S72" s="187">
        <f t="shared" si="21"/>
        <v>0</v>
      </c>
      <c r="T72" s="186">
        <f t="shared" si="22"/>
        <v>0.10720000000000009</v>
      </c>
      <c r="U72" s="110">
        <f t="shared" si="22"/>
        <v>8.9333333333333403E-2</v>
      </c>
      <c r="V72" s="110">
        <f t="shared" si="22"/>
        <v>7.146666666666672E-2</v>
      </c>
      <c r="W72" s="110">
        <f t="shared" si="22"/>
        <v>5.3600000000000043E-2</v>
      </c>
      <c r="X72" s="110">
        <f t="shared" si="22"/>
        <v>3.5733333333333353E-2</v>
      </c>
      <c r="Y72" s="110">
        <f t="shared" si="22"/>
        <v>1.7866666666666677E-2</v>
      </c>
      <c r="Z72" s="187">
        <f t="shared" si="22"/>
        <v>0</v>
      </c>
      <c r="AA72" s="188">
        <f t="shared" si="19"/>
        <v>0</v>
      </c>
      <c r="AB72" s="189">
        <f t="shared" si="19"/>
        <v>3.8888888888885531E-4</v>
      </c>
      <c r="AC72" s="189">
        <f t="shared" si="19"/>
        <v>6.2222222222203805E-4</v>
      </c>
      <c r="AD72" s="189">
        <f t="shared" si="19"/>
        <v>6.9999999999997148E-4</v>
      </c>
      <c r="AE72" s="189">
        <f t="shared" si="19"/>
        <v>6.2222222222212131E-4</v>
      </c>
      <c r="AF72" s="189">
        <f t="shared" si="19"/>
        <v>3.8888888888901491E-4</v>
      </c>
      <c r="AG72" s="190">
        <f t="shared" si="19"/>
        <v>0</v>
      </c>
      <c r="AH72" s="191">
        <f t="shared" si="20"/>
        <v>0.3666666666666667</v>
      </c>
    </row>
    <row r="73" spans="1:35" x14ac:dyDescent="0.2">
      <c r="A73" s="44" t="s">
        <v>2842</v>
      </c>
      <c r="B73" s="192"/>
      <c r="C73" s="193"/>
      <c r="D73" s="19">
        <v>625</v>
      </c>
      <c r="E73" s="194">
        <f t="shared" si="13"/>
        <v>517.5</v>
      </c>
      <c r="F73" s="195">
        <v>0.09</v>
      </c>
      <c r="G73" s="155">
        <v>0.05</v>
      </c>
      <c r="H73" s="196">
        <v>0.14000000000000001</v>
      </c>
      <c r="I73" s="155">
        <f t="shared" si="14"/>
        <v>0.13550000000000006</v>
      </c>
      <c r="J73" s="195">
        <f t="shared" si="15"/>
        <v>0.3</v>
      </c>
      <c r="K73" s="155">
        <f t="shared" si="15"/>
        <v>0.16666666666666669</v>
      </c>
      <c r="L73" s="196">
        <f t="shared" si="16"/>
        <v>0.45166666666666688</v>
      </c>
      <c r="M73" s="195">
        <f t="shared" si="21"/>
        <v>0.13550000000000006</v>
      </c>
      <c r="N73" s="155">
        <f t="shared" si="21"/>
        <v>0.11354166666666654</v>
      </c>
      <c r="O73" s="155">
        <f t="shared" si="21"/>
        <v>9.1333333333333266E-2</v>
      </c>
      <c r="P73" s="155">
        <f t="shared" si="21"/>
        <v>6.887500000000002E-2</v>
      </c>
      <c r="Q73" s="155">
        <f t="shared" si="21"/>
        <v>4.6166666666666689E-2</v>
      </c>
      <c r="R73" s="155">
        <f t="shared" si="21"/>
        <v>2.3208333333333275E-2</v>
      </c>
      <c r="S73" s="196">
        <f t="shared" si="21"/>
        <v>0</v>
      </c>
      <c r="T73" s="195">
        <f t="shared" si="22"/>
        <v>0.13550000000000006</v>
      </c>
      <c r="U73" s="155">
        <f t="shared" si="22"/>
        <v>0.11291666666666672</v>
      </c>
      <c r="V73" s="155">
        <f t="shared" si="22"/>
        <v>9.0333333333333363E-2</v>
      </c>
      <c r="W73" s="155">
        <f t="shared" si="22"/>
        <v>6.7750000000000032E-2</v>
      </c>
      <c r="X73" s="155">
        <f t="shared" si="22"/>
        <v>4.5166666666666681E-2</v>
      </c>
      <c r="Y73" s="155">
        <f t="shared" si="22"/>
        <v>2.2583333333333341E-2</v>
      </c>
      <c r="Z73" s="196">
        <f t="shared" si="22"/>
        <v>0</v>
      </c>
      <c r="AA73" s="197">
        <f t="shared" si="19"/>
        <v>0</v>
      </c>
      <c r="AB73" s="198">
        <f t="shared" si="19"/>
        <v>6.2499999999982014E-4</v>
      </c>
      <c r="AC73" s="198">
        <f t="shared" si="19"/>
        <v>9.9999999999990374E-4</v>
      </c>
      <c r="AD73" s="198">
        <f t="shared" si="19"/>
        <v>1.1249999999999871E-3</v>
      </c>
      <c r="AE73" s="198">
        <f t="shared" si="19"/>
        <v>1.0000000000000078E-3</v>
      </c>
      <c r="AF73" s="198">
        <f t="shared" si="19"/>
        <v>6.2499999999993464E-4</v>
      </c>
      <c r="AG73" s="199">
        <f t="shared" si="19"/>
        <v>0</v>
      </c>
      <c r="AH73" s="200">
        <f t="shared" si="20"/>
        <v>0.46666666666666673</v>
      </c>
    </row>
    <row r="74" spans="1:35" x14ac:dyDescent="0.2">
      <c r="G74" s="201"/>
      <c r="H74" s="201"/>
    </row>
    <row r="75" spans="1:35" x14ac:dyDescent="0.2">
      <c r="A75" s="202" t="s">
        <v>2843</v>
      </c>
      <c r="B75" s="203"/>
      <c r="C75" s="203"/>
      <c r="D75" s="203"/>
      <c r="E75" s="204">
        <f>SUMPRODUCT(B55:B73,E55:E73)/1000</f>
        <v>0.57488039999999996</v>
      </c>
      <c r="F75" s="205" t="s">
        <v>2844</v>
      </c>
      <c r="G75" s="135"/>
      <c r="L75" s="201"/>
      <c r="M75" s="201"/>
      <c r="AG75" s="202" t="s">
        <v>2843</v>
      </c>
      <c r="AH75" s="206">
        <f>SUMPRODUCT(B55:B73,AH55:AH73)</f>
        <v>0.53966666666666674</v>
      </c>
      <c r="AI75" s="205" t="s">
        <v>2845</v>
      </c>
    </row>
    <row r="76" spans="1:35" x14ac:dyDescent="0.2">
      <c r="A76" s="207" t="s">
        <v>2846</v>
      </c>
      <c r="B76" s="208"/>
      <c r="C76" s="208"/>
      <c r="D76" s="208"/>
      <c r="E76" s="209">
        <f>SUMPRODUCT(C55:C73,E55:E73)/1000</f>
        <v>0.3839436</v>
      </c>
      <c r="F76" s="210" t="s">
        <v>2847</v>
      </c>
      <c r="G76" s="135"/>
      <c r="AG76" s="207" t="s">
        <v>2846</v>
      </c>
      <c r="AH76" s="211">
        <f>SUMPRODUCT(C55:C73,AH55:AH73)</f>
        <v>0.41666666666666663</v>
      </c>
      <c r="AI76" s="210" t="s">
        <v>2848</v>
      </c>
    </row>
    <row r="78" spans="1:35" x14ac:dyDescent="0.2">
      <c r="C78" s="75" t="s">
        <v>2849</v>
      </c>
    </row>
  </sheetData>
  <mergeCells count="5">
    <mergeCell ref="A2:B2"/>
    <mergeCell ref="M53:S53"/>
    <mergeCell ref="T53:Z53"/>
    <mergeCell ref="AA53:AG53"/>
    <mergeCell ref="AH53:AH54"/>
  </mergeCells>
  <conditionalFormatting sqref="B3:C19 B20 B21:C43 B47:C47 C48:C50">
    <cfRule type="cellIs" dxfId="12" priority="7" stopIfTrue="1" operator="equal">
      <formula>"NULL"</formula>
    </cfRule>
  </conditionalFormatting>
  <conditionalFormatting sqref="C20">
    <cfRule type="cellIs" dxfId="11" priority="6" stopIfTrue="1" operator="equal">
      <formula>"NULL"</formula>
    </cfRule>
  </conditionalFormatting>
  <conditionalFormatting sqref="B44:B45">
    <cfRule type="cellIs" dxfId="10" priority="5" stopIfTrue="1" operator="equal">
      <formula>"NULL"</formula>
    </cfRule>
  </conditionalFormatting>
  <conditionalFormatting sqref="C44:C45">
    <cfRule type="cellIs" dxfId="9" priority="4" stopIfTrue="1" operator="equal">
      <formula>"NULL"</formula>
    </cfRule>
  </conditionalFormatting>
  <conditionalFormatting sqref="B48">
    <cfRule type="cellIs" dxfId="8" priority="2" stopIfTrue="1" operator="equal">
      <formula>"NULL"</formula>
    </cfRule>
  </conditionalFormatting>
  <conditionalFormatting sqref="B49:B50">
    <cfRule type="cellIs" dxfId="7" priority="3" stopIfTrue="1" operator="equal">
      <formula>"NULL"</formula>
    </cfRule>
  </conditionalFormatting>
  <conditionalFormatting sqref="B46:C46">
    <cfRule type="cellIs" dxfId="6" priority="1" stopIfTrue="1" operator="equal">
      <formula>"NULL"</formula>
    </cfRule>
  </conditionalFormatting>
  <pageMargins left="0.75" right="0.75" top="1" bottom="1" header="0.5" footer="0.5"/>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R970"/>
  <sheetViews>
    <sheetView workbookViewId="0"/>
  </sheetViews>
  <sheetFormatPr baseColWidth="10" defaultColWidth="9" defaultRowHeight="12.75" x14ac:dyDescent="0.2"/>
  <sheetData>
    <row r="1" spans="1:16" x14ac:dyDescent="0.2">
      <c r="A1" t="s">
        <v>288</v>
      </c>
      <c r="B1" t="s">
        <v>264</v>
      </c>
      <c r="C1" t="s">
        <v>167</v>
      </c>
      <c r="D1" t="s">
        <v>289</v>
      </c>
      <c r="E1" t="s">
        <v>290</v>
      </c>
      <c r="F1" t="s">
        <v>291</v>
      </c>
      <c r="G1" t="s">
        <v>292</v>
      </c>
      <c r="H1" t="s">
        <v>293</v>
      </c>
    </row>
    <row r="2" spans="1:16" x14ac:dyDescent="0.2">
      <c r="A2">
        <v>0</v>
      </c>
      <c r="B2">
        <v>0</v>
      </c>
      <c r="C2">
        <v>0</v>
      </c>
      <c r="D2" t="s">
        <v>294</v>
      </c>
      <c r="E2">
        <v>0</v>
      </c>
      <c r="F2" t="s">
        <v>295</v>
      </c>
      <c r="G2">
        <v>1</v>
      </c>
      <c r="H2">
        <v>2</v>
      </c>
      <c r="I2" t="s">
        <v>296</v>
      </c>
      <c r="J2">
        <v>-1</v>
      </c>
      <c r="K2">
        <v>8</v>
      </c>
      <c r="L2" t="s">
        <v>297</v>
      </c>
      <c r="M2">
        <v>-1</v>
      </c>
    </row>
    <row r="3" spans="1:16" x14ac:dyDescent="0.2">
      <c r="A3">
        <v>1</v>
      </c>
      <c r="B3">
        <v>0</v>
      </c>
      <c r="C3">
        <v>0</v>
      </c>
      <c r="D3" t="s">
        <v>294</v>
      </c>
      <c r="E3">
        <v>1</v>
      </c>
      <c r="F3" t="s">
        <v>298</v>
      </c>
      <c r="G3">
        <v>1</v>
      </c>
      <c r="H3">
        <v>3</v>
      </c>
      <c r="I3" t="s">
        <v>299</v>
      </c>
      <c r="J3">
        <v>-1</v>
      </c>
      <c r="K3">
        <v>9</v>
      </c>
      <c r="L3" t="s">
        <v>300</v>
      </c>
      <c r="M3">
        <v>-1</v>
      </c>
    </row>
    <row r="4" spans="1:16" x14ac:dyDescent="0.2">
      <c r="A4">
        <v>2</v>
      </c>
      <c r="B4">
        <v>0</v>
      </c>
      <c r="C4">
        <v>0</v>
      </c>
      <c r="D4" t="s">
        <v>294</v>
      </c>
      <c r="E4">
        <v>2</v>
      </c>
      <c r="F4" t="s">
        <v>296</v>
      </c>
      <c r="G4">
        <v>1</v>
      </c>
      <c r="H4">
        <v>4</v>
      </c>
      <c r="I4" t="s">
        <v>301</v>
      </c>
      <c r="J4">
        <v>-1</v>
      </c>
      <c r="K4">
        <v>6</v>
      </c>
      <c r="L4" t="s">
        <v>302</v>
      </c>
      <c r="M4">
        <v>-1</v>
      </c>
    </row>
    <row r="5" spans="1:16" x14ac:dyDescent="0.2">
      <c r="A5">
        <v>3</v>
      </c>
      <c r="B5">
        <v>0</v>
      </c>
      <c r="C5">
        <v>0</v>
      </c>
      <c r="D5" t="s">
        <v>294</v>
      </c>
      <c r="E5">
        <v>3</v>
      </c>
      <c r="F5" t="s">
        <v>299</v>
      </c>
      <c r="G5">
        <v>1</v>
      </c>
      <c r="H5">
        <v>5</v>
      </c>
      <c r="I5" t="s">
        <v>303</v>
      </c>
      <c r="J5">
        <v>-1</v>
      </c>
      <c r="K5">
        <v>7</v>
      </c>
      <c r="L5" t="s">
        <v>304</v>
      </c>
      <c r="M5">
        <v>-1</v>
      </c>
    </row>
    <row r="6" spans="1:16" x14ac:dyDescent="0.2">
      <c r="A6">
        <v>4</v>
      </c>
      <c r="B6">
        <v>0</v>
      </c>
      <c r="C6">
        <v>0</v>
      </c>
      <c r="D6" t="s">
        <v>294</v>
      </c>
      <c r="E6">
        <v>10</v>
      </c>
      <c r="F6" t="s">
        <v>305</v>
      </c>
      <c r="G6">
        <v>1</v>
      </c>
      <c r="H6">
        <v>16</v>
      </c>
      <c r="I6" t="s">
        <v>306</v>
      </c>
      <c r="J6">
        <v>-1</v>
      </c>
      <c r="K6">
        <v>34</v>
      </c>
      <c r="L6" t="s">
        <v>307</v>
      </c>
      <c r="M6">
        <v>-1</v>
      </c>
      <c r="N6">
        <v>52</v>
      </c>
      <c r="O6" t="s">
        <v>308</v>
      </c>
      <c r="P6">
        <v>-1</v>
      </c>
    </row>
    <row r="7" spans="1:16" x14ac:dyDescent="0.2">
      <c r="A7">
        <v>5</v>
      </c>
      <c r="B7">
        <v>0</v>
      </c>
      <c r="C7">
        <v>0</v>
      </c>
      <c r="D7" t="s">
        <v>294</v>
      </c>
      <c r="E7">
        <v>11</v>
      </c>
      <c r="F7" t="s">
        <v>309</v>
      </c>
      <c r="G7">
        <v>1</v>
      </c>
      <c r="H7">
        <v>17</v>
      </c>
      <c r="I7" t="s">
        <v>310</v>
      </c>
      <c r="J7">
        <v>-1</v>
      </c>
      <c r="K7">
        <v>35</v>
      </c>
      <c r="L7" t="s">
        <v>311</v>
      </c>
      <c r="M7">
        <v>-1</v>
      </c>
      <c r="N7">
        <v>53</v>
      </c>
      <c r="O7" t="s">
        <v>312</v>
      </c>
      <c r="P7">
        <v>-1</v>
      </c>
    </row>
    <row r="8" spans="1:16" x14ac:dyDescent="0.2">
      <c r="A8">
        <v>6</v>
      </c>
      <c r="B8">
        <v>0</v>
      </c>
      <c r="C8">
        <v>0</v>
      </c>
      <c r="D8" t="s">
        <v>294</v>
      </c>
      <c r="E8">
        <v>10</v>
      </c>
      <c r="F8" t="s">
        <v>305</v>
      </c>
      <c r="G8">
        <v>-1</v>
      </c>
      <c r="H8">
        <v>11</v>
      </c>
      <c r="I8" t="s">
        <v>309</v>
      </c>
      <c r="J8">
        <v>1</v>
      </c>
    </row>
    <row r="9" spans="1:16" x14ac:dyDescent="0.2">
      <c r="A9">
        <v>7</v>
      </c>
      <c r="B9">
        <v>0</v>
      </c>
      <c r="C9">
        <v>0</v>
      </c>
      <c r="D9" t="s">
        <v>294</v>
      </c>
      <c r="E9">
        <v>12</v>
      </c>
      <c r="F9" t="s">
        <v>313</v>
      </c>
      <c r="G9">
        <v>1</v>
      </c>
      <c r="H9">
        <v>18</v>
      </c>
      <c r="I9" t="s">
        <v>314</v>
      </c>
      <c r="J9">
        <v>-1</v>
      </c>
      <c r="K9">
        <v>36</v>
      </c>
      <c r="L9" t="s">
        <v>315</v>
      </c>
      <c r="M9">
        <v>-1</v>
      </c>
      <c r="N9">
        <v>54</v>
      </c>
      <c r="O9" t="s">
        <v>316</v>
      </c>
      <c r="P9">
        <v>-1</v>
      </c>
    </row>
    <row r="10" spans="1:16" x14ac:dyDescent="0.2">
      <c r="A10">
        <v>8</v>
      </c>
      <c r="B10">
        <v>0</v>
      </c>
      <c r="C10">
        <v>0</v>
      </c>
      <c r="D10" t="s">
        <v>294</v>
      </c>
      <c r="E10">
        <v>12</v>
      </c>
      <c r="F10" t="s">
        <v>313</v>
      </c>
      <c r="G10">
        <v>1</v>
      </c>
      <c r="H10">
        <v>13</v>
      </c>
      <c r="I10" t="s">
        <v>317</v>
      </c>
      <c r="J10">
        <v>-1</v>
      </c>
      <c r="K10">
        <v>14</v>
      </c>
      <c r="L10" t="s">
        <v>318</v>
      </c>
      <c r="M10">
        <v>-1</v>
      </c>
    </row>
    <row r="11" spans="1:16" x14ac:dyDescent="0.2">
      <c r="A11">
        <v>9</v>
      </c>
      <c r="B11">
        <v>0</v>
      </c>
      <c r="C11">
        <v>0</v>
      </c>
      <c r="D11" t="s">
        <v>294</v>
      </c>
      <c r="E11">
        <v>13</v>
      </c>
      <c r="F11" t="s">
        <v>317</v>
      </c>
      <c r="G11">
        <v>1</v>
      </c>
      <c r="H11">
        <v>19</v>
      </c>
      <c r="I11" t="s">
        <v>319</v>
      </c>
      <c r="J11">
        <v>-1</v>
      </c>
      <c r="K11">
        <v>37</v>
      </c>
      <c r="L11" t="s">
        <v>320</v>
      </c>
      <c r="M11">
        <v>-1</v>
      </c>
      <c r="N11">
        <v>55</v>
      </c>
      <c r="O11" t="s">
        <v>321</v>
      </c>
      <c r="P11">
        <v>-1</v>
      </c>
    </row>
    <row r="12" spans="1:16" x14ac:dyDescent="0.2">
      <c r="A12">
        <v>10</v>
      </c>
      <c r="B12">
        <v>0</v>
      </c>
      <c r="C12">
        <v>0</v>
      </c>
      <c r="D12" t="s">
        <v>294</v>
      </c>
      <c r="E12">
        <v>14</v>
      </c>
      <c r="F12" t="s">
        <v>318</v>
      </c>
      <c r="G12">
        <v>1</v>
      </c>
      <c r="H12">
        <v>20</v>
      </c>
      <c r="I12" t="s">
        <v>322</v>
      </c>
      <c r="J12">
        <v>-1</v>
      </c>
      <c r="K12">
        <v>38</v>
      </c>
      <c r="L12" t="s">
        <v>323</v>
      </c>
      <c r="M12">
        <v>-1</v>
      </c>
      <c r="N12">
        <v>56</v>
      </c>
      <c r="O12" t="s">
        <v>324</v>
      </c>
      <c r="P12">
        <v>-1</v>
      </c>
    </row>
    <row r="13" spans="1:16" x14ac:dyDescent="0.2">
      <c r="A13">
        <v>11</v>
      </c>
      <c r="B13">
        <v>0</v>
      </c>
      <c r="C13">
        <v>0</v>
      </c>
      <c r="D13" t="s">
        <v>294</v>
      </c>
      <c r="E13">
        <v>15</v>
      </c>
      <c r="F13" t="s">
        <v>325</v>
      </c>
      <c r="G13">
        <v>1</v>
      </c>
      <c r="H13">
        <v>21</v>
      </c>
      <c r="I13" t="s">
        <v>326</v>
      </c>
      <c r="J13">
        <v>-1</v>
      </c>
      <c r="K13">
        <v>39</v>
      </c>
      <c r="L13" t="s">
        <v>327</v>
      </c>
      <c r="M13">
        <v>-1</v>
      </c>
      <c r="N13">
        <v>57</v>
      </c>
      <c r="O13" t="s">
        <v>328</v>
      </c>
      <c r="P13">
        <v>-1</v>
      </c>
    </row>
    <row r="14" spans="1:16" x14ac:dyDescent="0.2">
      <c r="A14">
        <v>12</v>
      </c>
      <c r="B14">
        <v>0</v>
      </c>
      <c r="C14">
        <v>0</v>
      </c>
      <c r="D14" t="s">
        <v>294</v>
      </c>
      <c r="E14">
        <v>12</v>
      </c>
      <c r="F14" t="s">
        <v>313</v>
      </c>
      <c r="G14">
        <v>-1</v>
      </c>
      <c r="H14">
        <v>15</v>
      </c>
      <c r="I14" t="s">
        <v>325</v>
      </c>
      <c r="J14">
        <v>1</v>
      </c>
      <c r="K14">
        <v>425</v>
      </c>
      <c r="L14" t="s">
        <v>329</v>
      </c>
      <c r="M14">
        <v>1</v>
      </c>
    </row>
    <row r="15" spans="1:16" x14ac:dyDescent="0.2">
      <c r="A15">
        <v>13</v>
      </c>
      <c r="B15">
        <v>0</v>
      </c>
      <c r="C15">
        <v>0</v>
      </c>
      <c r="D15" t="s">
        <v>294</v>
      </c>
      <c r="E15">
        <v>16</v>
      </c>
      <c r="F15" t="s">
        <v>306</v>
      </c>
      <c r="G15">
        <v>1</v>
      </c>
      <c r="H15">
        <v>22</v>
      </c>
      <c r="I15" t="s">
        <v>330</v>
      </c>
      <c r="J15">
        <v>-1</v>
      </c>
      <c r="K15">
        <v>28</v>
      </c>
      <c r="L15" t="s">
        <v>331</v>
      </c>
      <c r="M15">
        <v>-1</v>
      </c>
    </row>
    <row r="16" spans="1:16" x14ac:dyDescent="0.2">
      <c r="A16">
        <v>14</v>
      </c>
      <c r="B16">
        <v>0</v>
      </c>
      <c r="C16">
        <v>0</v>
      </c>
      <c r="D16" t="s">
        <v>294</v>
      </c>
      <c r="E16">
        <v>17</v>
      </c>
      <c r="F16" t="s">
        <v>310</v>
      </c>
      <c r="G16">
        <v>1</v>
      </c>
      <c r="H16">
        <v>23</v>
      </c>
      <c r="I16" t="s">
        <v>332</v>
      </c>
      <c r="J16">
        <v>-1</v>
      </c>
      <c r="K16">
        <v>29</v>
      </c>
      <c r="L16" t="s">
        <v>333</v>
      </c>
      <c r="M16">
        <v>-1</v>
      </c>
    </row>
    <row r="17" spans="1:13" x14ac:dyDescent="0.2">
      <c r="A17">
        <v>15</v>
      </c>
      <c r="B17">
        <v>0</v>
      </c>
      <c r="C17">
        <v>0</v>
      </c>
      <c r="D17" t="s">
        <v>294</v>
      </c>
      <c r="E17">
        <v>16</v>
      </c>
      <c r="F17" t="s">
        <v>306</v>
      </c>
      <c r="G17">
        <v>-1</v>
      </c>
      <c r="H17">
        <v>17</v>
      </c>
      <c r="I17" t="s">
        <v>310</v>
      </c>
      <c r="J17">
        <v>1</v>
      </c>
    </row>
    <row r="18" spans="1:13" x14ac:dyDescent="0.2">
      <c r="A18">
        <v>16</v>
      </c>
      <c r="B18">
        <v>0</v>
      </c>
      <c r="C18">
        <v>0</v>
      </c>
      <c r="D18" t="s">
        <v>294</v>
      </c>
      <c r="E18">
        <v>18</v>
      </c>
      <c r="F18" t="s">
        <v>314</v>
      </c>
      <c r="G18">
        <v>1</v>
      </c>
      <c r="H18">
        <v>24</v>
      </c>
      <c r="I18" t="s">
        <v>334</v>
      </c>
      <c r="J18">
        <v>-1</v>
      </c>
      <c r="K18">
        <v>30</v>
      </c>
      <c r="L18" t="s">
        <v>335</v>
      </c>
      <c r="M18">
        <v>-1</v>
      </c>
    </row>
    <row r="19" spans="1:13" x14ac:dyDescent="0.2">
      <c r="A19">
        <v>17</v>
      </c>
      <c r="B19">
        <v>0</v>
      </c>
      <c r="C19">
        <v>0</v>
      </c>
      <c r="D19" t="s">
        <v>294</v>
      </c>
      <c r="E19">
        <v>18</v>
      </c>
      <c r="F19" t="s">
        <v>314</v>
      </c>
      <c r="G19">
        <v>1</v>
      </c>
      <c r="H19">
        <v>19</v>
      </c>
      <c r="I19" t="s">
        <v>319</v>
      </c>
      <c r="J19">
        <v>-1</v>
      </c>
      <c r="K19">
        <v>20</v>
      </c>
      <c r="L19" t="s">
        <v>322</v>
      </c>
      <c r="M19">
        <v>-1</v>
      </c>
    </row>
    <row r="20" spans="1:13" x14ac:dyDescent="0.2">
      <c r="A20">
        <v>18</v>
      </c>
      <c r="B20">
        <v>0</v>
      </c>
      <c r="C20">
        <v>0</v>
      </c>
      <c r="D20" t="s">
        <v>294</v>
      </c>
      <c r="E20">
        <v>19</v>
      </c>
      <c r="F20" t="s">
        <v>319</v>
      </c>
      <c r="G20">
        <v>1</v>
      </c>
      <c r="H20">
        <v>25</v>
      </c>
      <c r="I20" t="s">
        <v>336</v>
      </c>
      <c r="J20">
        <v>-1</v>
      </c>
      <c r="K20">
        <v>31</v>
      </c>
      <c r="L20" t="s">
        <v>337</v>
      </c>
      <c r="M20">
        <v>-1</v>
      </c>
    </row>
    <row r="21" spans="1:13" x14ac:dyDescent="0.2">
      <c r="A21">
        <v>19</v>
      </c>
      <c r="B21">
        <v>0</v>
      </c>
      <c r="C21">
        <v>0</v>
      </c>
      <c r="D21" t="s">
        <v>294</v>
      </c>
      <c r="E21">
        <v>20</v>
      </c>
      <c r="F21" t="s">
        <v>322</v>
      </c>
      <c r="G21">
        <v>1</v>
      </c>
      <c r="H21">
        <v>26</v>
      </c>
      <c r="I21" t="s">
        <v>338</v>
      </c>
      <c r="J21">
        <v>-1</v>
      </c>
      <c r="K21">
        <v>32</v>
      </c>
      <c r="L21" t="s">
        <v>339</v>
      </c>
      <c r="M21">
        <v>-1</v>
      </c>
    </row>
    <row r="22" spans="1:13" x14ac:dyDescent="0.2">
      <c r="A22">
        <v>20</v>
      </c>
      <c r="B22">
        <v>0</v>
      </c>
      <c r="C22">
        <v>0</v>
      </c>
      <c r="D22" t="s">
        <v>294</v>
      </c>
      <c r="E22">
        <v>21</v>
      </c>
      <c r="F22" t="s">
        <v>326</v>
      </c>
      <c r="G22">
        <v>1</v>
      </c>
      <c r="H22">
        <v>27</v>
      </c>
      <c r="I22" t="s">
        <v>340</v>
      </c>
      <c r="J22">
        <v>-1</v>
      </c>
      <c r="K22">
        <v>33</v>
      </c>
      <c r="L22" t="s">
        <v>341</v>
      </c>
      <c r="M22">
        <v>-1</v>
      </c>
    </row>
    <row r="23" spans="1:13" x14ac:dyDescent="0.2">
      <c r="A23">
        <v>21</v>
      </c>
      <c r="B23">
        <v>0</v>
      </c>
      <c r="C23">
        <v>0</v>
      </c>
      <c r="D23" t="s">
        <v>294</v>
      </c>
      <c r="E23">
        <v>18</v>
      </c>
      <c r="F23" t="s">
        <v>314</v>
      </c>
      <c r="G23">
        <v>-1</v>
      </c>
      <c r="H23">
        <v>21</v>
      </c>
      <c r="I23" t="s">
        <v>326</v>
      </c>
      <c r="J23">
        <v>1</v>
      </c>
      <c r="K23">
        <v>435</v>
      </c>
      <c r="L23" t="s">
        <v>342</v>
      </c>
      <c r="M23">
        <v>1</v>
      </c>
    </row>
    <row r="24" spans="1:13" x14ac:dyDescent="0.2">
      <c r="A24">
        <v>22</v>
      </c>
      <c r="B24">
        <v>0</v>
      </c>
      <c r="C24">
        <v>0</v>
      </c>
      <c r="D24" t="s">
        <v>294</v>
      </c>
      <c r="E24">
        <v>22</v>
      </c>
      <c r="F24" t="s">
        <v>330</v>
      </c>
      <c r="G24">
        <v>-1</v>
      </c>
      <c r="H24">
        <v>23</v>
      </c>
      <c r="I24" t="s">
        <v>332</v>
      </c>
      <c r="J24">
        <v>1</v>
      </c>
    </row>
    <row r="25" spans="1:13" x14ac:dyDescent="0.2">
      <c r="A25">
        <v>23</v>
      </c>
      <c r="B25">
        <v>0</v>
      </c>
      <c r="C25">
        <v>0</v>
      </c>
      <c r="D25" t="s">
        <v>294</v>
      </c>
      <c r="E25">
        <v>24</v>
      </c>
      <c r="F25" t="s">
        <v>334</v>
      </c>
      <c r="G25">
        <v>1</v>
      </c>
      <c r="H25">
        <v>25</v>
      </c>
      <c r="I25" t="s">
        <v>336</v>
      </c>
      <c r="J25">
        <v>-1</v>
      </c>
      <c r="K25">
        <v>26</v>
      </c>
      <c r="L25" t="s">
        <v>338</v>
      </c>
      <c r="M25">
        <v>-1</v>
      </c>
    </row>
    <row r="26" spans="1:13" x14ac:dyDescent="0.2">
      <c r="A26">
        <v>24</v>
      </c>
      <c r="B26">
        <v>0</v>
      </c>
      <c r="C26">
        <v>0</v>
      </c>
      <c r="D26" t="s">
        <v>294</v>
      </c>
      <c r="E26">
        <v>24</v>
      </c>
      <c r="F26" t="s">
        <v>334</v>
      </c>
      <c r="G26">
        <v>-1</v>
      </c>
      <c r="H26">
        <v>27</v>
      </c>
      <c r="I26" t="s">
        <v>340</v>
      </c>
      <c r="J26">
        <v>1</v>
      </c>
      <c r="K26">
        <v>444</v>
      </c>
      <c r="L26" t="s">
        <v>343</v>
      </c>
      <c r="M26">
        <v>1</v>
      </c>
    </row>
    <row r="27" spans="1:13" x14ac:dyDescent="0.2">
      <c r="A27">
        <v>25</v>
      </c>
      <c r="B27">
        <v>0</v>
      </c>
      <c r="C27">
        <v>0</v>
      </c>
      <c r="D27" t="s">
        <v>294</v>
      </c>
      <c r="E27">
        <v>28</v>
      </c>
      <c r="F27" t="s">
        <v>331</v>
      </c>
      <c r="G27">
        <v>-1</v>
      </c>
      <c r="H27">
        <v>29</v>
      </c>
      <c r="I27" t="s">
        <v>333</v>
      </c>
      <c r="J27">
        <v>1</v>
      </c>
    </row>
    <row r="28" spans="1:13" x14ac:dyDescent="0.2">
      <c r="A28">
        <v>26</v>
      </c>
      <c r="B28">
        <v>0</v>
      </c>
      <c r="C28">
        <v>0</v>
      </c>
      <c r="D28" t="s">
        <v>294</v>
      </c>
      <c r="E28">
        <v>30</v>
      </c>
      <c r="F28" t="s">
        <v>335</v>
      </c>
      <c r="G28">
        <v>1</v>
      </c>
      <c r="H28">
        <v>31</v>
      </c>
      <c r="I28" t="s">
        <v>337</v>
      </c>
      <c r="J28">
        <v>-1</v>
      </c>
      <c r="K28">
        <v>32</v>
      </c>
      <c r="L28" t="s">
        <v>339</v>
      </c>
      <c r="M28">
        <v>-1</v>
      </c>
    </row>
    <row r="29" spans="1:13" x14ac:dyDescent="0.2">
      <c r="A29">
        <v>27</v>
      </c>
      <c r="B29">
        <v>0</v>
      </c>
      <c r="C29">
        <v>0</v>
      </c>
      <c r="D29" t="s">
        <v>294</v>
      </c>
      <c r="E29">
        <v>30</v>
      </c>
      <c r="F29" t="s">
        <v>335</v>
      </c>
      <c r="G29">
        <v>-1</v>
      </c>
      <c r="H29">
        <v>33</v>
      </c>
      <c r="I29" t="s">
        <v>341</v>
      </c>
      <c r="J29">
        <v>1</v>
      </c>
      <c r="K29">
        <v>453</v>
      </c>
      <c r="L29" t="s">
        <v>344</v>
      </c>
      <c r="M29">
        <v>1</v>
      </c>
    </row>
    <row r="30" spans="1:13" x14ac:dyDescent="0.2">
      <c r="A30">
        <v>28</v>
      </c>
      <c r="B30">
        <v>0</v>
      </c>
      <c r="C30">
        <v>0</v>
      </c>
      <c r="D30" t="s">
        <v>294</v>
      </c>
      <c r="E30">
        <v>34</v>
      </c>
      <c r="F30" t="s">
        <v>307</v>
      </c>
      <c r="G30">
        <v>1</v>
      </c>
      <c r="H30">
        <v>40</v>
      </c>
      <c r="I30" t="s">
        <v>345</v>
      </c>
      <c r="J30">
        <v>-1</v>
      </c>
      <c r="K30">
        <v>46</v>
      </c>
      <c r="L30" t="s">
        <v>346</v>
      </c>
      <c r="M30">
        <v>-1</v>
      </c>
    </row>
    <row r="31" spans="1:13" x14ac:dyDescent="0.2">
      <c r="A31">
        <v>29</v>
      </c>
      <c r="B31">
        <v>0</v>
      </c>
      <c r="C31">
        <v>0</v>
      </c>
      <c r="D31" t="s">
        <v>294</v>
      </c>
      <c r="E31">
        <v>35</v>
      </c>
      <c r="F31" t="s">
        <v>311</v>
      </c>
      <c r="G31">
        <v>1</v>
      </c>
      <c r="H31">
        <v>41</v>
      </c>
      <c r="I31" t="s">
        <v>347</v>
      </c>
      <c r="J31">
        <v>-1</v>
      </c>
      <c r="K31">
        <v>47</v>
      </c>
      <c r="L31" t="s">
        <v>348</v>
      </c>
      <c r="M31">
        <v>-1</v>
      </c>
    </row>
    <row r="32" spans="1:13" x14ac:dyDescent="0.2">
      <c r="A32">
        <v>30</v>
      </c>
      <c r="B32">
        <v>0</v>
      </c>
      <c r="C32">
        <v>0</v>
      </c>
      <c r="D32" t="s">
        <v>294</v>
      </c>
      <c r="E32">
        <v>34</v>
      </c>
      <c r="F32" t="s">
        <v>307</v>
      </c>
      <c r="G32">
        <v>-1</v>
      </c>
      <c r="H32">
        <v>35</v>
      </c>
      <c r="I32" t="s">
        <v>311</v>
      </c>
      <c r="J32">
        <v>1</v>
      </c>
    </row>
    <row r="33" spans="1:13" x14ac:dyDescent="0.2">
      <c r="A33">
        <v>31</v>
      </c>
      <c r="B33">
        <v>0</v>
      </c>
      <c r="C33">
        <v>0</v>
      </c>
      <c r="D33" t="s">
        <v>294</v>
      </c>
      <c r="E33">
        <v>36</v>
      </c>
      <c r="F33" t="s">
        <v>315</v>
      </c>
      <c r="G33">
        <v>1</v>
      </c>
      <c r="H33">
        <v>42</v>
      </c>
      <c r="I33" t="s">
        <v>349</v>
      </c>
      <c r="J33">
        <v>-1</v>
      </c>
      <c r="K33">
        <v>48</v>
      </c>
      <c r="L33" t="s">
        <v>350</v>
      </c>
      <c r="M33">
        <v>-1</v>
      </c>
    </row>
    <row r="34" spans="1:13" x14ac:dyDescent="0.2">
      <c r="A34">
        <v>32</v>
      </c>
      <c r="B34">
        <v>0</v>
      </c>
      <c r="C34">
        <v>0</v>
      </c>
      <c r="D34" t="s">
        <v>294</v>
      </c>
      <c r="E34">
        <v>36</v>
      </c>
      <c r="F34" t="s">
        <v>315</v>
      </c>
      <c r="G34">
        <v>1</v>
      </c>
      <c r="H34">
        <v>37</v>
      </c>
      <c r="I34" t="s">
        <v>320</v>
      </c>
      <c r="J34">
        <v>-1</v>
      </c>
      <c r="K34">
        <v>38</v>
      </c>
      <c r="L34" t="s">
        <v>323</v>
      </c>
      <c r="M34">
        <v>-1</v>
      </c>
    </row>
    <row r="35" spans="1:13" x14ac:dyDescent="0.2">
      <c r="A35">
        <v>33</v>
      </c>
      <c r="B35">
        <v>0</v>
      </c>
      <c r="C35">
        <v>0</v>
      </c>
      <c r="D35" t="s">
        <v>294</v>
      </c>
      <c r="E35">
        <v>37</v>
      </c>
      <c r="F35" t="s">
        <v>320</v>
      </c>
      <c r="G35">
        <v>1</v>
      </c>
      <c r="H35">
        <v>43</v>
      </c>
      <c r="I35" t="s">
        <v>351</v>
      </c>
      <c r="J35">
        <v>-1</v>
      </c>
      <c r="K35">
        <v>49</v>
      </c>
      <c r="L35" t="s">
        <v>352</v>
      </c>
      <c r="M35">
        <v>-1</v>
      </c>
    </row>
    <row r="36" spans="1:13" x14ac:dyDescent="0.2">
      <c r="A36">
        <v>34</v>
      </c>
      <c r="B36">
        <v>0</v>
      </c>
      <c r="C36">
        <v>0</v>
      </c>
      <c r="D36" t="s">
        <v>294</v>
      </c>
      <c r="E36">
        <v>38</v>
      </c>
      <c r="F36" t="s">
        <v>323</v>
      </c>
      <c r="G36">
        <v>1</v>
      </c>
      <c r="H36">
        <v>44</v>
      </c>
      <c r="I36" t="s">
        <v>353</v>
      </c>
      <c r="J36">
        <v>-1</v>
      </c>
      <c r="K36">
        <v>50</v>
      </c>
      <c r="L36" t="s">
        <v>354</v>
      </c>
      <c r="M36">
        <v>-1</v>
      </c>
    </row>
    <row r="37" spans="1:13" x14ac:dyDescent="0.2">
      <c r="A37">
        <v>35</v>
      </c>
      <c r="B37">
        <v>0</v>
      </c>
      <c r="C37">
        <v>0</v>
      </c>
      <c r="D37" t="s">
        <v>294</v>
      </c>
      <c r="E37">
        <v>39</v>
      </c>
      <c r="F37" t="s">
        <v>327</v>
      </c>
      <c r="G37">
        <v>1</v>
      </c>
      <c r="H37">
        <v>45</v>
      </c>
      <c r="I37" t="s">
        <v>355</v>
      </c>
      <c r="J37">
        <v>-1</v>
      </c>
      <c r="K37">
        <v>51</v>
      </c>
      <c r="L37" t="s">
        <v>356</v>
      </c>
      <c r="M37">
        <v>-1</v>
      </c>
    </row>
    <row r="38" spans="1:13" x14ac:dyDescent="0.2">
      <c r="A38">
        <v>36</v>
      </c>
      <c r="B38">
        <v>0</v>
      </c>
      <c r="C38">
        <v>0</v>
      </c>
      <c r="D38" t="s">
        <v>294</v>
      </c>
      <c r="E38">
        <v>36</v>
      </c>
      <c r="F38" t="s">
        <v>315</v>
      </c>
      <c r="G38">
        <v>-1</v>
      </c>
      <c r="H38">
        <v>39</v>
      </c>
      <c r="I38" t="s">
        <v>327</v>
      </c>
      <c r="J38">
        <v>1</v>
      </c>
      <c r="K38">
        <v>461</v>
      </c>
      <c r="L38" t="s">
        <v>357</v>
      </c>
      <c r="M38">
        <v>1</v>
      </c>
    </row>
    <row r="39" spans="1:13" x14ac:dyDescent="0.2">
      <c r="A39">
        <v>37</v>
      </c>
      <c r="B39">
        <v>0</v>
      </c>
      <c r="C39">
        <v>0</v>
      </c>
      <c r="D39" t="s">
        <v>294</v>
      </c>
      <c r="E39">
        <v>40</v>
      </c>
      <c r="F39" t="s">
        <v>345</v>
      </c>
      <c r="G39">
        <v>-1</v>
      </c>
      <c r="H39">
        <v>41</v>
      </c>
      <c r="I39" t="s">
        <v>347</v>
      </c>
      <c r="J39">
        <v>1</v>
      </c>
    </row>
    <row r="40" spans="1:13" x14ac:dyDescent="0.2">
      <c r="A40">
        <v>38</v>
      </c>
      <c r="B40">
        <v>0</v>
      </c>
      <c r="C40">
        <v>0</v>
      </c>
      <c r="D40" t="s">
        <v>294</v>
      </c>
      <c r="E40">
        <v>42</v>
      </c>
      <c r="F40" t="s">
        <v>349</v>
      </c>
      <c r="G40">
        <v>1</v>
      </c>
      <c r="H40">
        <v>43</v>
      </c>
      <c r="I40" t="s">
        <v>351</v>
      </c>
      <c r="J40">
        <v>-1</v>
      </c>
      <c r="K40">
        <v>44</v>
      </c>
      <c r="L40" t="s">
        <v>353</v>
      </c>
      <c r="M40">
        <v>-1</v>
      </c>
    </row>
    <row r="41" spans="1:13" x14ac:dyDescent="0.2">
      <c r="A41">
        <v>39</v>
      </c>
      <c r="B41">
        <v>0</v>
      </c>
      <c r="C41">
        <v>0</v>
      </c>
      <c r="D41" t="s">
        <v>294</v>
      </c>
      <c r="E41">
        <v>42</v>
      </c>
      <c r="F41" t="s">
        <v>349</v>
      </c>
      <c r="G41">
        <v>-1</v>
      </c>
      <c r="H41">
        <v>45</v>
      </c>
      <c r="I41" t="s">
        <v>355</v>
      </c>
      <c r="J41">
        <v>1</v>
      </c>
      <c r="K41">
        <v>469</v>
      </c>
      <c r="L41" t="s">
        <v>358</v>
      </c>
      <c r="M41">
        <v>1</v>
      </c>
    </row>
    <row r="42" spans="1:13" x14ac:dyDescent="0.2">
      <c r="A42">
        <v>40</v>
      </c>
      <c r="B42">
        <v>0</v>
      </c>
      <c r="C42">
        <v>0</v>
      </c>
      <c r="D42" t="s">
        <v>294</v>
      </c>
      <c r="E42">
        <v>46</v>
      </c>
      <c r="F42" t="s">
        <v>346</v>
      </c>
      <c r="G42">
        <v>-1</v>
      </c>
      <c r="H42">
        <v>47</v>
      </c>
      <c r="I42" t="s">
        <v>348</v>
      </c>
      <c r="J42">
        <v>1</v>
      </c>
    </row>
    <row r="43" spans="1:13" x14ac:dyDescent="0.2">
      <c r="A43">
        <v>41</v>
      </c>
      <c r="B43">
        <v>0</v>
      </c>
      <c r="C43">
        <v>0</v>
      </c>
      <c r="D43" t="s">
        <v>294</v>
      </c>
      <c r="E43">
        <v>48</v>
      </c>
      <c r="F43" t="s">
        <v>350</v>
      </c>
      <c r="G43">
        <v>1</v>
      </c>
      <c r="H43">
        <v>49</v>
      </c>
      <c r="I43" t="s">
        <v>352</v>
      </c>
      <c r="J43">
        <v>-1</v>
      </c>
      <c r="K43">
        <v>50</v>
      </c>
      <c r="L43" t="s">
        <v>354</v>
      </c>
      <c r="M43">
        <v>-1</v>
      </c>
    </row>
    <row r="44" spans="1:13" x14ac:dyDescent="0.2">
      <c r="A44">
        <v>42</v>
      </c>
      <c r="B44">
        <v>0</v>
      </c>
      <c r="C44">
        <v>0</v>
      </c>
      <c r="D44" t="s">
        <v>294</v>
      </c>
      <c r="E44">
        <v>48</v>
      </c>
      <c r="F44" t="s">
        <v>350</v>
      </c>
      <c r="G44">
        <v>-1</v>
      </c>
      <c r="H44">
        <v>51</v>
      </c>
      <c r="I44" t="s">
        <v>356</v>
      </c>
      <c r="J44">
        <v>1</v>
      </c>
      <c r="K44">
        <v>477</v>
      </c>
      <c r="L44" t="s">
        <v>359</v>
      </c>
      <c r="M44">
        <v>1</v>
      </c>
    </row>
    <row r="45" spans="1:13" x14ac:dyDescent="0.2">
      <c r="A45">
        <v>43</v>
      </c>
      <c r="B45">
        <v>0</v>
      </c>
      <c r="C45">
        <v>0</v>
      </c>
      <c r="D45" t="s">
        <v>294</v>
      </c>
      <c r="E45">
        <v>52</v>
      </c>
      <c r="F45" t="s">
        <v>308</v>
      </c>
      <c r="G45">
        <v>-1</v>
      </c>
      <c r="H45">
        <v>53</v>
      </c>
      <c r="I45" t="s">
        <v>312</v>
      </c>
      <c r="J45">
        <v>1</v>
      </c>
    </row>
    <row r="46" spans="1:13" x14ac:dyDescent="0.2">
      <c r="A46">
        <v>44</v>
      </c>
      <c r="B46">
        <v>0</v>
      </c>
      <c r="C46">
        <v>0</v>
      </c>
      <c r="D46" t="s">
        <v>294</v>
      </c>
      <c r="E46">
        <v>54</v>
      </c>
      <c r="F46" t="s">
        <v>316</v>
      </c>
      <c r="G46">
        <v>1</v>
      </c>
      <c r="H46">
        <v>55</v>
      </c>
      <c r="I46" t="s">
        <v>321</v>
      </c>
      <c r="J46">
        <v>-1</v>
      </c>
      <c r="K46">
        <v>56</v>
      </c>
      <c r="L46" t="s">
        <v>324</v>
      </c>
      <c r="M46">
        <v>-1</v>
      </c>
    </row>
    <row r="47" spans="1:13" x14ac:dyDescent="0.2">
      <c r="A47">
        <v>45</v>
      </c>
      <c r="B47">
        <v>0</v>
      </c>
      <c r="C47">
        <v>0</v>
      </c>
      <c r="D47" t="s">
        <v>294</v>
      </c>
      <c r="E47">
        <v>54</v>
      </c>
      <c r="F47" t="s">
        <v>316</v>
      </c>
      <c r="G47">
        <v>-1</v>
      </c>
      <c r="H47">
        <v>57</v>
      </c>
      <c r="I47" t="s">
        <v>328</v>
      </c>
      <c r="J47">
        <v>1</v>
      </c>
      <c r="K47">
        <v>484</v>
      </c>
      <c r="L47" t="s">
        <v>360</v>
      </c>
      <c r="M47">
        <v>1</v>
      </c>
    </row>
    <row r="48" spans="1:13" x14ac:dyDescent="0.2">
      <c r="A48">
        <v>46</v>
      </c>
      <c r="B48">
        <v>0</v>
      </c>
      <c r="C48">
        <v>0</v>
      </c>
      <c r="D48" t="s">
        <v>294</v>
      </c>
      <c r="E48">
        <v>58</v>
      </c>
      <c r="F48" t="s">
        <v>361</v>
      </c>
      <c r="G48">
        <v>1</v>
      </c>
      <c r="H48">
        <v>165</v>
      </c>
      <c r="I48" t="s">
        <v>362</v>
      </c>
      <c r="J48">
        <v>-1</v>
      </c>
    </row>
    <row r="49" spans="1:13" x14ac:dyDescent="0.2">
      <c r="A49">
        <v>47</v>
      </c>
      <c r="B49">
        <v>0</v>
      </c>
      <c r="C49">
        <v>0</v>
      </c>
      <c r="D49" t="s">
        <v>294</v>
      </c>
      <c r="E49">
        <v>59</v>
      </c>
      <c r="F49" t="s">
        <v>363</v>
      </c>
      <c r="G49">
        <v>1</v>
      </c>
      <c r="H49">
        <v>75</v>
      </c>
      <c r="I49" t="s">
        <v>364</v>
      </c>
      <c r="J49">
        <v>-1</v>
      </c>
    </row>
    <row r="50" spans="1:13" x14ac:dyDescent="0.2">
      <c r="A50">
        <v>48</v>
      </c>
      <c r="B50">
        <v>0</v>
      </c>
      <c r="C50">
        <v>0</v>
      </c>
      <c r="D50" t="s">
        <v>294</v>
      </c>
      <c r="E50">
        <v>59</v>
      </c>
      <c r="F50" t="s">
        <v>363</v>
      </c>
      <c r="G50">
        <v>1</v>
      </c>
      <c r="H50">
        <v>60</v>
      </c>
      <c r="I50" t="s">
        <v>365</v>
      </c>
      <c r="J50">
        <v>-1</v>
      </c>
      <c r="K50">
        <v>61</v>
      </c>
      <c r="L50" t="s">
        <v>366</v>
      </c>
      <c r="M50">
        <v>-1</v>
      </c>
    </row>
    <row r="51" spans="1:13" x14ac:dyDescent="0.2">
      <c r="A51">
        <v>49</v>
      </c>
      <c r="B51">
        <v>0</v>
      </c>
      <c r="C51">
        <v>0</v>
      </c>
      <c r="D51" t="s">
        <v>294</v>
      </c>
      <c r="E51">
        <v>60</v>
      </c>
      <c r="F51" t="s">
        <v>365</v>
      </c>
      <c r="G51">
        <v>1</v>
      </c>
      <c r="H51">
        <v>76</v>
      </c>
      <c r="I51" t="s">
        <v>367</v>
      </c>
      <c r="J51">
        <v>-1</v>
      </c>
    </row>
    <row r="52" spans="1:13" x14ac:dyDescent="0.2">
      <c r="A52">
        <v>50</v>
      </c>
      <c r="B52">
        <v>0</v>
      </c>
      <c r="C52">
        <v>0</v>
      </c>
      <c r="D52" t="s">
        <v>294</v>
      </c>
      <c r="E52">
        <v>61</v>
      </c>
      <c r="F52" t="s">
        <v>366</v>
      </c>
      <c r="G52">
        <v>1</v>
      </c>
      <c r="H52">
        <v>77</v>
      </c>
      <c r="I52" t="s">
        <v>368</v>
      </c>
      <c r="J52">
        <v>-1</v>
      </c>
    </row>
    <row r="53" spans="1:13" x14ac:dyDescent="0.2">
      <c r="A53">
        <v>51</v>
      </c>
      <c r="B53">
        <v>0</v>
      </c>
      <c r="C53">
        <v>0</v>
      </c>
      <c r="D53" t="s">
        <v>294</v>
      </c>
      <c r="E53">
        <v>62</v>
      </c>
      <c r="F53" t="s">
        <v>369</v>
      </c>
      <c r="G53">
        <v>1</v>
      </c>
      <c r="H53">
        <v>78</v>
      </c>
      <c r="I53" t="s">
        <v>370</v>
      </c>
      <c r="J53">
        <v>-1</v>
      </c>
    </row>
    <row r="54" spans="1:13" x14ac:dyDescent="0.2">
      <c r="A54">
        <v>52</v>
      </c>
      <c r="B54">
        <v>0</v>
      </c>
      <c r="C54">
        <v>0</v>
      </c>
      <c r="D54" t="s">
        <v>294</v>
      </c>
      <c r="E54">
        <v>63</v>
      </c>
      <c r="F54" t="s">
        <v>371</v>
      </c>
      <c r="G54">
        <v>1</v>
      </c>
      <c r="H54">
        <v>79</v>
      </c>
      <c r="I54" t="s">
        <v>372</v>
      </c>
      <c r="J54">
        <v>-1</v>
      </c>
    </row>
    <row r="55" spans="1:13" x14ac:dyDescent="0.2">
      <c r="A55">
        <v>53</v>
      </c>
      <c r="B55">
        <v>0</v>
      </c>
      <c r="C55">
        <v>0</v>
      </c>
      <c r="D55" t="s">
        <v>294</v>
      </c>
      <c r="E55">
        <v>64</v>
      </c>
      <c r="F55" t="s">
        <v>373</v>
      </c>
      <c r="G55">
        <v>1</v>
      </c>
      <c r="H55">
        <v>80</v>
      </c>
      <c r="I55" t="s">
        <v>374</v>
      </c>
      <c r="J55">
        <v>-1</v>
      </c>
    </row>
    <row r="56" spans="1:13" x14ac:dyDescent="0.2">
      <c r="A56">
        <v>54</v>
      </c>
      <c r="B56">
        <v>0</v>
      </c>
      <c r="C56">
        <v>0</v>
      </c>
      <c r="D56" t="s">
        <v>294</v>
      </c>
      <c r="E56">
        <v>65</v>
      </c>
      <c r="F56" t="s">
        <v>375</v>
      </c>
      <c r="G56">
        <v>1</v>
      </c>
      <c r="H56">
        <v>81</v>
      </c>
      <c r="I56" t="s">
        <v>376</v>
      </c>
      <c r="J56">
        <v>-1</v>
      </c>
    </row>
    <row r="57" spans="1:13" x14ac:dyDescent="0.2">
      <c r="A57">
        <v>55</v>
      </c>
      <c r="B57">
        <v>0</v>
      </c>
      <c r="C57">
        <v>0</v>
      </c>
      <c r="D57" t="s">
        <v>294</v>
      </c>
      <c r="E57">
        <v>65</v>
      </c>
      <c r="F57" t="s">
        <v>375</v>
      </c>
      <c r="G57">
        <v>1</v>
      </c>
      <c r="H57">
        <v>66</v>
      </c>
      <c r="I57" t="s">
        <v>377</v>
      </c>
      <c r="J57">
        <v>-1</v>
      </c>
      <c r="K57">
        <v>67</v>
      </c>
      <c r="L57" t="s">
        <v>378</v>
      </c>
      <c r="M57">
        <v>-1</v>
      </c>
    </row>
    <row r="58" spans="1:13" x14ac:dyDescent="0.2">
      <c r="A58">
        <v>56</v>
      </c>
      <c r="B58">
        <v>0</v>
      </c>
      <c r="C58">
        <v>0</v>
      </c>
      <c r="D58" t="s">
        <v>294</v>
      </c>
      <c r="E58">
        <v>66</v>
      </c>
      <c r="F58" t="s">
        <v>377</v>
      </c>
      <c r="G58">
        <v>1</v>
      </c>
      <c r="H58">
        <v>82</v>
      </c>
      <c r="I58" t="s">
        <v>379</v>
      </c>
      <c r="J58">
        <v>-1</v>
      </c>
    </row>
    <row r="59" spans="1:13" x14ac:dyDescent="0.2">
      <c r="A59">
        <v>57</v>
      </c>
      <c r="B59">
        <v>0</v>
      </c>
      <c r="C59">
        <v>0</v>
      </c>
      <c r="D59" t="s">
        <v>294</v>
      </c>
      <c r="E59">
        <v>67</v>
      </c>
      <c r="F59" t="s">
        <v>378</v>
      </c>
      <c r="G59">
        <v>1</v>
      </c>
      <c r="H59">
        <v>83</v>
      </c>
      <c r="I59" t="s">
        <v>380</v>
      </c>
      <c r="J59">
        <v>-1</v>
      </c>
    </row>
    <row r="60" spans="1:13" x14ac:dyDescent="0.2">
      <c r="A60">
        <v>58</v>
      </c>
      <c r="B60">
        <v>0</v>
      </c>
      <c r="C60">
        <v>0</v>
      </c>
      <c r="D60" t="s">
        <v>294</v>
      </c>
      <c r="E60">
        <v>68</v>
      </c>
      <c r="F60" t="s">
        <v>381</v>
      </c>
      <c r="G60">
        <v>1</v>
      </c>
      <c r="H60">
        <v>170</v>
      </c>
      <c r="I60" t="s">
        <v>382</v>
      </c>
      <c r="J60">
        <v>-1</v>
      </c>
    </row>
    <row r="61" spans="1:13" x14ac:dyDescent="0.2">
      <c r="A61">
        <v>59</v>
      </c>
      <c r="B61">
        <v>0</v>
      </c>
      <c r="C61">
        <v>0</v>
      </c>
      <c r="D61" t="s">
        <v>294</v>
      </c>
      <c r="E61">
        <v>68</v>
      </c>
      <c r="F61" t="s">
        <v>381</v>
      </c>
      <c r="G61">
        <v>1</v>
      </c>
      <c r="H61">
        <v>69</v>
      </c>
      <c r="I61" t="s">
        <v>383</v>
      </c>
      <c r="J61">
        <v>-1</v>
      </c>
    </row>
    <row r="62" spans="1:13" x14ac:dyDescent="0.2">
      <c r="A62">
        <v>60</v>
      </c>
      <c r="B62">
        <v>0</v>
      </c>
      <c r="C62">
        <v>0</v>
      </c>
      <c r="D62" t="s">
        <v>294</v>
      </c>
      <c r="E62">
        <v>69</v>
      </c>
      <c r="F62" t="s">
        <v>383</v>
      </c>
      <c r="G62">
        <v>1</v>
      </c>
      <c r="H62">
        <v>171</v>
      </c>
      <c r="I62" t="s">
        <v>384</v>
      </c>
      <c r="J62">
        <v>-1</v>
      </c>
    </row>
    <row r="63" spans="1:13" x14ac:dyDescent="0.2">
      <c r="A63">
        <v>61</v>
      </c>
      <c r="B63">
        <v>0</v>
      </c>
      <c r="C63">
        <v>0</v>
      </c>
      <c r="D63" t="s">
        <v>294</v>
      </c>
      <c r="E63">
        <v>70</v>
      </c>
      <c r="F63" t="s">
        <v>385</v>
      </c>
      <c r="G63">
        <v>1</v>
      </c>
      <c r="H63">
        <v>166</v>
      </c>
      <c r="I63" t="s">
        <v>386</v>
      </c>
      <c r="J63">
        <v>-1</v>
      </c>
    </row>
    <row r="64" spans="1:13" x14ac:dyDescent="0.2">
      <c r="A64">
        <v>62</v>
      </c>
      <c r="B64">
        <v>0</v>
      </c>
      <c r="C64">
        <v>0</v>
      </c>
      <c r="D64" t="s">
        <v>294</v>
      </c>
      <c r="E64">
        <v>58</v>
      </c>
      <c r="F64" t="s">
        <v>361</v>
      </c>
      <c r="G64">
        <v>-1</v>
      </c>
      <c r="H64">
        <v>70</v>
      </c>
      <c r="I64" t="s">
        <v>385</v>
      </c>
      <c r="J64">
        <v>1</v>
      </c>
    </row>
    <row r="65" spans="1:13" x14ac:dyDescent="0.2">
      <c r="A65">
        <v>63</v>
      </c>
      <c r="B65">
        <v>0</v>
      </c>
      <c r="C65">
        <v>0</v>
      </c>
      <c r="D65" t="s">
        <v>294</v>
      </c>
      <c r="E65">
        <v>71</v>
      </c>
      <c r="F65" t="s">
        <v>387</v>
      </c>
      <c r="G65">
        <v>1</v>
      </c>
      <c r="H65">
        <v>84</v>
      </c>
      <c r="I65" t="s">
        <v>388</v>
      </c>
      <c r="J65">
        <v>-1</v>
      </c>
      <c r="K65">
        <v>167</v>
      </c>
      <c r="L65" t="s">
        <v>389</v>
      </c>
      <c r="M65">
        <v>-1</v>
      </c>
    </row>
    <row r="66" spans="1:13" x14ac:dyDescent="0.2">
      <c r="A66">
        <v>64</v>
      </c>
      <c r="B66">
        <v>0</v>
      </c>
      <c r="C66">
        <v>0</v>
      </c>
      <c r="D66" t="s">
        <v>294</v>
      </c>
      <c r="E66">
        <v>71</v>
      </c>
      <c r="F66" t="s">
        <v>387</v>
      </c>
      <c r="G66">
        <v>1</v>
      </c>
      <c r="H66">
        <v>72</v>
      </c>
      <c r="I66" t="s">
        <v>390</v>
      </c>
      <c r="J66">
        <v>-1</v>
      </c>
      <c r="K66">
        <v>73</v>
      </c>
      <c r="L66" t="s">
        <v>391</v>
      </c>
      <c r="M66">
        <v>-1</v>
      </c>
    </row>
    <row r="67" spans="1:13" x14ac:dyDescent="0.2">
      <c r="A67">
        <v>65</v>
      </c>
      <c r="B67">
        <v>0</v>
      </c>
      <c r="C67">
        <v>0</v>
      </c>
      <c r="D67" t="s">
        <v>294</v>
      </c>
      <c r="E67">
        <v>72</v>
      </c>
      <c r="F67" t="s">
        <v>390</v>
      </c>
      <c r="G67">
        <v>1</v>
      </c>
      <c r="H67">
        <v>85</v>
      </c>
      <c r="I67" t="s">
        <v>392</v>
      </c>
      <c r="J67">
        <v>-1</v>
      </c>
    </row>
    <row r="68" spans="1:13" x14ac:dyDescent="0.2">
      <c r="A68">
        <v>66</v>
      </c>
      <c r="B68">
        <v>0</v>
      </c>
      <c r="C68">
        <v>0</v>
      </c>
      <c r="D68" t="s">
        <v>294</v>
      </c>
      <c r="E68">
        <v>73</v>
      </c>
      <c r="F68" t="s">
        <v>391</v>
      </c>
      <c r="G68">
        <v>1</v>
      </c>
      <c r="H68">
        <v>86</v>
      </c>
      <c r="I68" t="s">
        <v>393</v>
      </c>
      <c r="J68">
        <v>-1</v>
      </c>
      <c r="K68">
        <v>168</v>
      </c>
      <c r="L68" t="s">
        <v>394</v>
      </c>
      <c r="M68">
        <v>-1</v>
      </c>
    </row>
    <row r="69" spans="1:13" x14ac:dyDescent="0.2">
      <c r="A69">
        <v>67</v>
      </c>
      <c r="B69">
        <v>0</v>
      </c>
      <c r="C69">
        <v>0</v>
      </c>
      <c r="D69" t="s">
        <v>294</v>
      </c>
      <c r="E69">
        <v>74</v>
      </c>
      <c r="F69" t="s">
        <v>395</v>
      </c>
      <c r="G69">
        <v>1</v>
      </c>
      <c r="H69">
        <v>87</v>
      </c>
      <c r="I69" t="s">
        <v>396</v>
      </c>
      <c r="J69">
        <v>-1</v>
      </c>
      <c r="K69">
        <v>169</v>
      </c>
      <c r="L69" t="s">
        <v>397</v>
      </c>
      <c r="M69">
        <v>-1</v>
      </c>
    </row>
    <row r="70" spans="1:13" x14ac:dyDescent="0.2">
      <c r="A70">
        <v>68</v>
      </c>
      <c r="B70">
        <v>0</v>
      </c>
      <c r="C70">
        <v>0</v>
      </c>
      <c r="D70" t="s">
        <v>294</v>
      </c>
      <c r="E70">
        <v>71</v>
      </c>
      <c r="F70" t="s">
        <v>387</v>
      </c>
      <c r="G70">
        <v>-1</v>
      </c>
      <c r="H70">
        <v>74</v>
      </c>
      <c r="I70" t="s">
        <v>395</v>
      </c>
      <c r="J70">
        <v>1</v>
      </c>
      <c r="K70">
        <v>502</v>
      </c>
      <c r="L70" t="s">
        <v>398</v>
      </c>
      <c r="M70">
        <v>1</v>
      </c>
    </row>
    <row r="71" spans="1:13" x14ac:dyDescent="0.2">
      <c r="A71">
        <v>69</v>
      </c>
      <c r="B71">
        <v>0</v>
      </c>
      <c r="C71">
        <v>0</v>
      </c>
      <c r="D71" t="s">
        <v>294</v>
      </c>
      <c r="E71">
        <v>75</v>
      </c>
      <c r="F71" t="s">
        <v>364</v>
      </c>
      <c r="G71">
        <v>1</v>
      </c>
      <c r="H71">
        <v>88</v>
      </c>
      <c r="I71" t="s">
        <v>399</v>
      </c>
      <c r="J71">
        <v>-1</v>
      </c>
      <c r="K71">
        <v>113</v>
      </c>
      <c r="L71" t="s">
        <v>400</v>
      </c>
      <c r="M71">
        <v>-1</v>
      </c>
    </row>
    <row r="72" spans="1:13" x14ac:dyDescent="0.2">
      <c r="A72">
        <v>70</v>
      </c>
      <c r="B72">
        <v>0</v>
      </c>
      <c r="C72">
        <v>0</v>
      </c>
      <c r="D72" t="s">
        <v>294</v>
      </c>
      <c r="E72">
        <v>75</v>
      </c>
      <c r="F72" t="s">
        <v>364</v>
      </c>
      <c r="G72">
        <v>1</v>
      </c>
      <c r="H72">
        <v>76</v>
      </c>
      <c r="I72" t="s">
        <v>367</v>
      </c>
      <c r="J72">
        <v>-1</v>
      </c>
      <c r="K72">
        <v>77</v>
      </c>
      <c r="L72" t="s">
        <v>368</v>
      </c>
      <c r="M72">
        <v>-1</v>
      </c>
    </row>
    <row r="73" spans="1:13" x14ac:dyDescent="0.2">
      <c r="A73">
        <v>71</v>
      </c>
      <c r="B73">
        <v>0</v>
      </c>
      <c r="C73">
        <v>0</v>
      </c>
      <c r="D73" t="s">
        <v>294</v>
      </c>
      <c r="E73">
        <v>76</v>
      </c>
      <c r="F73" t="s">
        <v>367</v>
      </c>
      <c r="G73">
        <v>1</v>
      </c>
      <c r="H73">
        <v>89</v>
      </c>
      <c r="I73" t="s">
        <v>401</v>
      </c>
      <c r="J73">
        <v>-1</v>
      </c>
      <c r="K73">
        <v>114</v>
      </c>
      <c r="L73" t="s">
        <v>402</v>
      </c>
      <c r="M73">
        <v>-1</v>
      </c>
    </row>
    <row r="74" spans="1:13" x14ac:dyDescent="0.2">
      <c r="A74">
        <v>72</v>
      </c>
      <c r="B74">
        <v>0</v>
      </c>
      <c r="C74">
        <v>0</v>
      </c>
      <c r="D74" t="s">
        <v>294</v>
      </c>
      <c r="E74">
        <v>77</v>
      </c>
      <c r="F74" t="s">
        <v>368</v>
      </c>
      <c r="G74">
        <v>1</v>
      </c>
      <c r="H74">
        <v>90</v>
      </c>
      <c r="I74" t="s">
        <v>403</v>
      </c>
      <c r="J74">
        <v>-1</v>
      </c>
      <c r="K74">
        <v>115</v>
      </c>
      <c r="L74" t="s">
        <v>404</v>
      </c>
      <c r="M74">
        <v>-1</v>
      </c>
    </row>
    <row r="75" spans="1:13" x14ac:dyDescent="0.2">
      <c r="A75">
        <v>73</v>
      </c>
      <c r="B75">
        <v>0</v>
      </c>
      <c r="C75">
        <v>0</v>
      </c>
      <c r="D75" t="s">
        <v>294</v>
      </c>
      <c r="E75">
        <v>78</v>
      </c>
      <c r="F75" t="s">
        <v>370</v>
      </c>
      <c r="G75">
        <v>1</v>
      </c>
      <c r="H75">
        <v>91</v>
      </c>
      <c r="I75" t="s">
        <v>405</v>
      </c>
      <c r="J75">
        <v>-1</v>
      </c>
    </row>
    <row r="76" spans="1:13" x14ac:dyDescent="0.2">
      <c r="A76">
        <v>74</v>
      </c>
      <c r="B76">
        <v>0</v>
      </c>
      <c r="C76">
        <v>0</v>
      </c>
      <c r="D76" t="s">
        <v>294</v>
      </c>
      <c r="E76">
        <v>79</v>
      </c>
      <c r="F76" t="s">
        <v>372</v>
      </c>
      <c r="G76">
        <v>1</v>
      </c>
      <c r="H76">
        <v>92</v>
      </c>
      <c r="I76" t="s">
        <v>406</v>
      </c>
      <c r="J76">
        <v>-1</v>
      </c>
      <c r="K76">
        <v>116</v>
      </c>
      <c r="L76" t="s">
        <v>407</v>
      </c>
      <c r="M76">
        <v>-1</v>
      </c>
    </row>
    <row r="77" spans="1:13" x14ac:dyDescent="0.2">
      <c r="A77">
        <v>75</v>
      </c>
      <c r="B77">
        <v>0</v>
      </c>
      <c r="C77">
        <v>0</v>
      </c>
      <c r="D77" t="s">
        <v>294</v>
      </c>
      <c r="E77">
        <v>80</v>
      </c>
      <c r="F77" t="s">
        <v>374</v>
      </c>
      <c r="G77">
        <v>1</v>
      </c>
      <c r="H77">
        <v>93</v>
      </c>
      <c r="I77" t="s">
        <v>408</v>
      </c>
      <c r="J77">
        <v>-1</v>
      </c>
    </row>
    <row r="78" spans="1:13" x14ac:dyDescent="0.2">
      <c r="A78">
        <v>76</v>
      </c>
      <c r="B78">
        <v>0</v>
      </c>
      <c r="C78">
        <v>0</v>
      </c>
      <c r="D78" t="s">
        <v>294</v>
      </c>
      <c r="E78">
        <v>81</v>
      </c>
      <c r="F78" t="s">
        <v>376</v>
      </c>
      <c r="G78">
        <v>1</v>
      </c>
      <c r="H78">
        <v>94</v>
      </c>
      <c r="I78" t="s">
        <v>409</v>
      </c>
      <c r="J78">
        <v>-1</v>
      </c>
    </row>
    <row r="79" spans="1:13" x14ac:dyDescent="0.2">
      <c r="A79">
        <v>77</v>
      </c>
      <c r="B79">
        <v>0</v>
      </c>
      <c r="C79">
        <v>0</v>
      </c>
      <c r="D79" t="s">
        <v>294</v>
      </c>
      <c r="E79">
        <v>81</v>
      </c>
      <c r="F79" t="s">
        <v>376</v>
      </c>
      <c r="G79">
        <v>1</v>
      </c>
      <c r="H79">
        <v>82</v>
      </c>
      <c r="I79" t="s">
        <v>379</v>
      </c>
      <c r="J79">
        <v>-1</v>
      </c>
      <c r="K79">
        <v>83</v>
      </c>
      <c r="L79" t="s">
        <v>380</v>
      </c>
      <c r="M79">
        <v>-1</v>
      </c>
    </row>
    <row r="80" spans="1:13" x14ac:dyDescent="0.2">
      <c r="A80">
        <v>78</v>
      </c>
      <c r="B80">
        <v>0</v>
      </c>
      <c r="C80">
        <v>0</v>
      </c>
      <c r="D80" t="s">
        <v>294</v>
      </c>
      <c r="E80">
        <v>82</v>
      </c>
      <c r="F80" t="s">
        <v>379</v>
      </c>
      <c r="G80">
        <v>1</v>
      </c>
      <c r="H80">
        <v>95</v>
      </c>
      <c r="I80" t="s">
        <v>410</v>
      </c>
      <c r="J80">
        <v>-1</v>
      </c>
    </row>
    <row r="81" spans="1:13" x14ac:dyDescent="0.2">
      <c r="A81">
        <v>79</v>
      </c>
      <c r="B81">
        <v>0</v>
      </c>
      <c r="C81">
        <v>0</v>
      </c>
      <c r="D81" t="s">
        <v>294</v>
      </c>
      <c r="E81">
        <v>83</v>
      </c>
      <c r="F81" t="s">
        <v>380</v>
      </c>
      <c r="G81">
        <v>1</v>
      </c>
      <c r="H81">
        <v>96</v>
      </c>
      <c r="I81" t="s">
        <v>411</v>
      </c>
      <c r="J81">
        <v>-1</v>
      </c>
    </row>
    <row r="82" spans="1:13" x14ac:dyDescent="0.2">
      <c r="A82">
        <v>80</v>
      </c>
      <c r="B82">
        <v>0</v>
      </c>
      <c r="C82">
        <v>0</v>
      </c>
      <c r="D82" t="s">
        <v>294</v>
      </c>
      <c r="E82">
        <v>84</v>
      </c>
      <c r="F82" t="s">
        <v>388</v>
      </c>
      <c r="G82">
        <v>1</v>
      </c>
      <c r="H82">
        <v>117</v>
      </c>
      <c r="I82" t="s">
        <v>412</v>
      </c>
      <c r="J82">
        <v>-1</v>
      </c>
    </row>
    <row r="83" spans="1:13" x14ac:dyDescent="0.2">
      <c r="A83">
        <v>81</v>
      </c>
      <c r="B83">
        <v>0</v>
      </c>
      <c r="C83">
        <v>0</v>
      </c>
      <c r="D83" t="s">
        <v>294</v>
      </c>
      <c r="E83">
        <v>84</v>
      </c>
      <c r="F83" t="s">
        <v>388</v>
      </c>
      <c r="G83">
        <v>1</v>
      </c>
      <c r="H83">
        <v>85</v>
      </c>
      <c r="I83" t="s">
        <v>392</v>
      </c>
      <c r="J83">
        <v>-1</v>
      </c>
      <c r="K83">
        <v>86</v>
      </c>
      <c r="L83" t="s">
        <v>393</v>
      </c>
      <c r="M83">
        <v>-1</v>
      </c>
    </row>
    <row r="84" spans="1:13" x14ac:dyDescent="0.2">
      <c r="A84">
        <v>82</v>
      </c>
      <c r="B84">
        <v>0</v>
      </c>
      <c r="C84">
        <v>0</v>
      </c>
      <c r="D84" t="s">
        <v>294</v>
      </c>
      <c r="E84">
        <v>85</v>
      </c>
      <c r="F84" t="s">
        <v>392</v>
      </c>
      <c r="G84">
        <v>1</v>
      </c>
      <c r="H84">
        <v>118</v>
      </c>
      <c r="I84" t="s">
        <v>413</v>
      </c>
      <c r="J84">
        <v>-1</v>
      </c>
    </row>
    <row r="85" spans="1:13" x14ac:dyDescent="0.2">
      <c r="A85">
        <v>83</v>
      </c>
      <c r="B85">
        <v>0</v>
      </c>
      <c r="C85">
        <v>0</v>
      </c>
      <c r="D85" t="s">
        <v>294</v>
      </c>
      <c r="E85">
        <v>86</v>
      </c>
      <c r="F85" t="s">
        <v>393</v>
      </c>
      <c r="G85">
        <v>1</v>
      </c>
      <c r="H85">
        <v>119</v>
      </c>
      <c r="I85" t="s">
        <v>414</v>
      </c>
      <c r="J85">
        <v>-1</v>
      </c>
    </row>
    <row r="86" spans="1:13" x14ac:dyDescent="0.2">
      <c r="A86">
        <v>84</v>
      </c>
      <c r="B86">
        <v>0</v>
      </c>
      <c r="C86">
        <v>0</v>
      </c>
      <c r="D86" t="s">
        <v>294</v>
      </c>
      <c r="E86">
        <v>87</v>
      </c>
      <c r="F86" t="s">
        <v>396</v>
      </c>
      <c r="G86">
        <v>1</v>
      </c>
      <c r="H86">
        <v>120</v>
      </c>
      <c r="I86" t="s">
        <v>415</v>
      </c>
      <c r="J86">
        <v>-1</v>
      </c>
    </row>
    <row r="87" spans="1:13" x14ac:dyDescent="0.2">
      <c r="A87">
        <v>85</v>
      </c>
      <c r="B87">
        <v>0</v>
      </c>
      <c r="C87">
        <v>0</v>
      </c>
      <c r="D87" t="s">
        <v>294</v>
      </c>
      <c r="E87">
        <v>84</v>
      </c>
      <c r="F87" t="s">
        <v>388</v>
      </c>
      <c r="G87">
        <v>-1</v>
      </c>
      <c r="H87">
        <v>87</v>
      </c>
      <c r="I87" t="s">
        <v>396</v>
      </c>
      <c r="J87">
        <v>1</v>
      </c>
      <c r="K87">
        <v>519</v>
      </c>
      <c r="L87" t="s">
        <v>416</v>
      </c>
      <c r="M87">
        <v>1</v>
      </c>
    </row>
    <row r="88" spans="1:13" x14ac:dyDescent="0.2">
      <c r="A88">
        <v>86</v>
      </c>
      <c r="B88">
        <v>0</v>
      </c>
      <c r="C88">
        <v>0</v>
      </c>
      <c r="D88" t="s">
        <v>294</v>
      </c>
      <c r="E88">
        <v>88</v>
      </c>
      <c r="F88" t="s">
        <v>399</v>
      </c>
      <c r="G88">
        <v>1</v>
      </c>
      <c r="H88">
        <v>97</v>
      </c>
      <c r="I88" t="s">
        <v>417</v>
      </c>
      <c r="J88">
        <v>-1</v>
      </c>
      <c r="K88">
        <v>105</v>
      </c>
      <c r="L88" t="s">
        <v>418</v>
      </c>
      <c r="M88">
        <v>-1</v>
      </c>
    </row>
    <row r="89" spans="1:13" x14ac:dyDescent="0.2">
      <c r="A89">
        <v>87</v>
      </c>
      <c r="B89">
        <v>0</v>
      </c>
      <c r="C89">
        <v>0</v>
      </c>
      <c r="D89" t="s">
        <v>294</v>
      </c>
      <c r="E89">
        <v>88</v>
      </c>
      <c r="F89" t="s">
        <v>399</v>
      </c>
      <c r="G89">
        <v>1</v>
      </c>
      <c r="H89">
        <v>89</v>
      </c>
      <c r="I89" t="s">
        <v>401</v>
      </c>
      <c r="J89">
        <v>-1</v>
      </c>
      <c r="K89">
        <v>90</v>
      </c>
      <c r="L89" t="s">
        <v>403</v>
      </c>
      <c r="M89">
        <v>-1</v>
      </c>
    </row>
    <row r="90" spans="1:13" x14ac:dyDescent="0.2">
      <c r="A90">
        <v>88</v>
      </c>
      <c r="B90">
        <v>0</v>
      </c>
      <c r="C90">
        <v>0</v>
      </c>
      <c r="D90" t="s">
        <v>294</v>
      </c>
      <c r="E90">
        <v>89</v>
      </c>
      <c r="F90" t="s">
        <v>401</v>
      </c>
      <c r="G90">
        <v>1</v>
      </c>
      <c r="H90">
        <v>98</v>
      </c>
      <c r="I90" t="s">
        <v>419</v>
      </c>
      <c r="J90">
        <v>-1</v>
      </c>
    </row>
    <row r="91" spans="1:13" x14ac:dyDescent="0.2">
      <c r="A91">
        <v>89</v>
      </c>
      <c r="B91">
        <v>0</v>
      </c>
      <c r="C91">
        <v>0</v>
      </c>
      <c r="D91" t="s">
        <v>294</v>
      </c>
      <c r="E91">
        <v>90</v>
      </c>
      <c r="F91" t="s">
        <v>403</v>
      </c>
      <c r="G91">
        <v>1</v>
      </c>
      <c r="H91">
        <v>106</v>
      </c>
      <c r="I91" t="s">
        <v>420</v>
      </c>
      <c r="J91">
        <v>-1</v>
      </c>
    </row>
    <row r="92" spans="1:13" x14ac:dyDescent="0.2">
      <c r="A92">
        <v>90</v>
      </c>
      <c r="B92">
        <v>0</v>
      </c>
      <c r="C92">
        <v>0</v>
      </c>
      <c r="D92" t="s">
        <v>294</v>
      </c>
      <c r="E92">
        <v>91</v>
      </c>
      <c r="F92" t="s">
        <v>405</v>
      </c>
      <c r="G92">
        <v>1</v>
      </c>
      <c r="H92">
        <v>99</v>
      </c>
      <c r="I92" t="s">
        <v>421</v>
      </c>
      <c r="J92">
        <v>-1</v>
      </c>
      <c r="K92">
        <v>107</v>
      </c>
      <c r="L92" t="s">
        <v>422</v>
      </c>
      <c r="M92">
        <v>-1</v>
      </c>
    </row>
    <row r="93" spans="1:13" x14ac:dyDescent="0.2">
      <c r="A93">
        <v>91</v>
      </c>
      <c r="B93">
        <v>0</v>
      </c>
      <c r="C93">
        <v>0</v>
      </c>
      <c r="D93" t="s">
        <v>294</v>
      </c>
      <c r="E93">
        <v>92</v>
      </c>
      <c r="F93" t="s">
        <v>406</v>
      </c>
      <c r="G93">
        <v>1</v>
      </c>
      <c r="H93">
        <v>100</v>
      </c>
      <c r="I93" t="s">
        <v>423</v>
      </c>
      <c r="J93">
        <v>-1</v>
      </c>
      <c r="K93">
        <v>108</v>
      </c>
      <c r="L93" t="s">
        <v>424</v>
      </c>
      <c r="M93">
        <v>-1</v>
      </c>
    </row>
    <row r="94" spans="1:13" x14ac:dyDescent="0.2">
      <c r="A94">
        <v>92</v>
      </c>
      <c r="B94">
        <v>0</v>
      </c>
      <c r="C94">
        <v>0</v>
      </c>
      <c r="D94" t="s">
        <v>294</v>
      </c>
      <c r="E94">
        <v>93</v>
      </c>
      <c r="F94" t="s">
        <v>408</v>
      </c>
      <c r="G94">
        <v>1</v>
      </c>
      <c r="H94">
        <v>101</v>
      </c>
      <c r="I94" t="s">
        <v>425</v>
      </c>
      <c r="J94">
        <v>-1</v>
      </c>
      <c r="K94">
        <v>109</v>
      </c>
      <c r="L94" t="s">
        <v>426</v>
      </c>
      <c r="M94">
        <v>-1</v>
      </c>
    </row>
    <row r="95" spans="1:13" x14ac:dyDescent="0.2">
      <c r="A95">
        <v>93</v>
      </c>
      <c r="B95">
        <v>0</v>
      </c>
      <c r="C95">
        <v>0</v>
      </c>
      <c r="D95" t="s">
        <v>294</v>
      </c>
      <c r="E95">
        <v>94</v>
      </c>
      <c r="F95" t="s">
        <v>409</v>
      </c>
      <c r="G95">
        <v>1</v>
      </c>
      <c r="H95">
        <v>102</v>
      </c>
      <c r="I95" t="s">
        <v>427</v>
      </c>
      <c r="J95">
        <v>-1</v>
      </c>
      <c r="K95">
        <v>110</v>
      </c>
      <c r="L95" t="s">
        <v>428</v>
      </c>
      <c r="M95">
        <v>-1</v>
      </c>
    </row>
    <row r="96" spans="1:13" x14ac:dyDescent="0.2">
      <c r="A96">
        <v>94</v>
      </c>
      <c r="B96">
        <v>0</v>
      </c>
      <c r="C96">
        <v>0</v>
      </c>
      <c r="D96" t="s">
        <v>294</v>
      </c>
      <c r="E96">
        <v>94</v>
      </c>
      <c r="F96" t="s">
        <v>409</v>
      </c>
      <c r="G96">
        <v>1</v>
      </c>
      <c r="H96">
        <v>95</v>
      </c>
      <c r="I96" t="s">
        <v>410</v>
      </c>
      <c r="J96">
        <v>-1</v>
      </c>
      <c r="K96">
        <v>96</v>
      </c>
      <c r="L96" t="s">
        <v>411</v>
      </c>
      <c r="M96">
        <v>-1</v>
      </c>
    </row>
    <row r="97" spans="1:13" x14ac:dyDescent="0.2">
      <c r="A97">
        <v>95</v>
      </c>
      <c r="B97">
        <v>0</v>
      </c>
      <c r="C97">
        <v>0</v>
      </c>
      <c r="D97" t="s">
        <v>294</v>
      </c>
      <c r="E97">
        <v>95</v>
      </c>
      <c r="F97" t="s">
        <v>410</v>
      </c>
      <c r="G97">
        <v>1</v>
      </c>
      <c r="H97">
        <v>103</v>
      </c>
      <c r="I97" t="s">
        <v>429</v>
      </c>
      <c r="J97">
        <v>-1</v>
      </c>
      <c r="K97">
        <v>111</v>
      </c>
      <c r="L97" t="s">
        <v>430</v>
      </c>
      <c r="M97">
        <v>-1</v>
      </c>
    </row>
    <row r="98" spans="1:13" x14ac:dyDescent="0.2">
      <c r="A98">
        <v>96</v>
      </c>
      <c r="B98">
        <v>0</v>
      </c>
      <c r="C98">
        <v>0</v>
      </c>
      <c r="D98" t="s">
        <v>294</v>
      </c>
      <c r="E98">
        <v>96</v>
      </c>
      <c r="F98" t="s">
        <v>411</v>
      </c>
      <c r="G98">
        <v>1</v>
      </c>
      <c r="H98">
        <v>104</v>
      </c>
      <c r="I98" t="s">
        <v>431</v>
      </c>
      <c r="J98">
        <v>-1</v>
      </c>
      <c r="K98">
        <v>112</v>
      </c>
      <c r="L98" t="s">
        <v>432</v>
      </c>
      <c r="M98">
        <v>-1</v>
      </c>
    </row>
    <row r="99" spans="1:13" x14ac:dyDescent="0.2">
      <c r="A99">
        <v>97</v>
      </c>
      <c r="B99">
        <v>0</v>
      </c>
      <c r="C99">
        <v>0</v>
      </c>
      <c r="D99" t="s">
        <v>294</v>
      </c>
      <c r="E99">
        <v>97</v>
      </c>
      <c r="F99" t="s">
        <v>417</v>
      </c>
      <c r="G99">
        <v>1</v>
      </c>
      <c r="H99">
        <v>98</v>
      </c>
      <c r="I99" t="s">
        <v>419</v>
      </c>
      <c r="J99">
        <v>-1</v>
      </c>
    </row>
    <row r="100" spans="1:13" x14ac:dyDescent="0.2">
      <c r="A100">
        <v>98</v>
      </c>
      <c r="B100">
        <v>0</v>
      </c>
      <c r="C100">
        <v>0</v>
      </c>
      <c r="D100" t="s">
        <v>294</v>
      </c>
      <c r="E100">
        <v>102</v>
      </c>
      <c r="F100" t="s">
        <v>427</v>
      </c>
      <c r="G100">
        <v>1</v>
      </c>
      <c r="H100">
        <v>103</v>
      </c>
      <c r="I100" t="s">
        <v>429</v>
      </c>
      <c r="J100">
        <v>-1</v>
      </c>
      <c r="K100">
        <v>104</v>
      </c>
      <c r="L100" t="s">
        <v>431</v>
      </c>
      <c r="M100">
        <v>-1</v>
      </c>
    </row>
    <row r="101" spans="1:13" x14ac:dyDescent="0.2">
      <c r="A101">
        <v>99</v>
      </c>
      <c r="B101">
        <v>0</v>
      </c>
      <c r="C101">
        <v>0</v>
      </c>
      <c r="D101" t="s">
        <v>294</v>
      </c>
      <c r="E101">
        <v>105</v>
      </c>
      <c r="F101" t="s">
        <v>418</v>
      </c>
      <c r="G101">
        <v>1</v>
      </c>
      <c r="H101">
        <v>106</v>
      </c>
      <c r="I101" t="s">
        <v>420</v>
      </c>
      <c r="J101">
        <v>-1</v>
      </c>
    </row>
    <row r="102" spans="1:13" x14ac:dyDescent="0.2">
      <c r="A102">
        <v>100</v>
      </c>
      <c r="B102">
        <v>0</v>
      </c>
      <c r="C102">
        <v>0</v>
      </c>
      <c r="D102" t="s">
        <v>294</v>
      </c>
      <c r="E102">
        <v>110</v>
      </c>
      <c r="F102" t="s">
        <v>428</v>
      </c>
      <c r="G102">
        <v>1</v>
      </c>
      <c r="H102">
        <v>111</v>
      </c>
      <c r="I102" t="s">
        <v>430</v>
      </c>
      <c r="J102">
        <v>-1</v>
      </c>
      <c r="K102">
        <v>112</v>
      </c>
      <c r="L102" t="s">
        <v>432</v>
      </c>
      <c r="M102">
        <v>-1</v>
      </c>
    </row>
    <row r="103" spans="1:13" x14ac:dyDescent="0.2">
      <c r="A103">
        <v>101</v>
      </c>
      <c r="B103">
        <v>0</v>
      </c>
      <c r="C103">
        <v>0</v>
      </c>
      <c r="D103" t="s">
        <v>294</v>
      </c>
      <c r="E103">
        <v>113</v>
      </c>
      <c r="F103" t="s">
        <v>400</v>
      </c>
      <c r="G103">
        <v>1</v>
      </c>
      <c r="H103">
        <v>121</v>
      </c>
      <c r="I103" t="s">
        <v>433</v>
      </c>
      <c r="J103">
        <v>-1</v>
      </c>
      <c r="K103">
        <v>143</v>
      </c>
      <c r="L103" t="s">
        <v>434</v>
      </c>
      <c r="M103">
        <v>-1</v>
      </c>
    </row>
    <row r="104" spans="1:13" x14ac:dyDescent="0.2">
      <c r="A104">
        <v>102</v>
      </c>
      <c r="B104">
        <v>0</v>
      </c>
      <c r="C104">
        <v>0</v>
      </c>
      <c r="D104" t="s">
        <v>294</v>
      </c>
      <c r="E104">
        <v>113</v>
      </c>
      <c r="F104" t="s">
        <v>400</v>
      </c>
      <c r="G104">
        <v>1</v>
      </c>
      <c r="H104">
        <v>114</v>
      </c>
      <c r="I104" t="s">
        <v>402</v>
      </c>
      <c r="J104">
        <v>-1</v>
      </c>
      <c r="K104">
        <v>115</v>
      </c>
      <c r="L104" t="s">
        <v>404</v>
      </c>
      <c r="M104">
        <v>-1</v>
      </c>
    </row>
    <row r="105" spans="1:13" x14ac:dyDescent="0.2">
      <c r="A105">
        <v>103</v>
      </c>
      <c r="B105">
        <v>0</v>
      </c>
      <c r="C105">
        <v>0</v>
      </c>
      <c r="D105" t="s">
        <v>294</v>
      </c>
      <c r="E105">
        <v>114</v>
      </c>
      <c r="F105" t="s">
        <v>402</v>
      </c>
      <c r="G105">
        <v>1</v>
      </c>
      <c r="H105">
        <v>122</v>
      </c>
      <c r="I105" t="s">
        <v>435</v>
      </c>
      <c r="J105">
        <v>-1</v>
      </c>
      <c r="K105">
        <v>144</v>
      </c>
      <c r="L105" t="s">
        <v>436</v>
      </c>
      <c r="M105">
        <v>-1</v>
      </c>
    </row>
    <row r="106" spans="1:13" x14ac:dyDescent="0.2">
      <c r="A106">
        <v>104</v>
      </c>
      <c r="B106">
        <v>0</v>
      </c>
      <c r="C106">
        <v>0</v>
      </c>
      <c r="D106" t="s">
        <v>294</v>
      </c>
      <c r="E106">
        <v>115</v>
      </c>
      <c r="F106" t="s">
        <v>404</v>
      </c>
      <c r="G106">
        <v>1</v>
      </c>
      <c r="H106">
        <v>123</v>
      </c>
      <c r="I106" t="s">
        <v>437</v>
      </c>
      <c r="J106">
        <v>-1</v>
      </c>
      <c r="K106">
        <v>145</v>
      </c>
      <c r="L106" t="s">
        <v>438</v>
      </c>
      <c r="M106">
        <v>-1</v>
      </c>
    </row>
    <row r="107" spans="1:13" x14ac:dyDescent="0.2">
      <c r="A107">
        <v>105</v>
      </c>
      <c r="B107">
        <v>0</v>
      </c>
      <c r="C107">
        <v>0</v>
      </c>
      <c r="D107" t="s">
        <v>294</v>
      </c>
      <c r="E107">
        <v>116</v>
      </c>
      <c r="F107" t="s">
        <v>407</v>
      </c>
      <c r="G107">
        <v>1</v>
      </c>
      <c r="H107">
        <v>124</v>
      </c>
      <c r="I107" t="s">
        <v>439</v>
      </c>
      <c r="J107">
        <v>-1</v>
      </c>
      <c r="K107">
        <v>146</v>
      </c>
      <c r="L107" t="s">
        <v>440</v>
      </c>
      <c r="M107">
        <v>-1</v>
      </c>
    </row>
    <row r="108" spans="1:13" x14ac:dyDescent="0.2">
      <c r="A108">
        <v>106</v>
      </c>
      <c r="B108">
        <v>0</v>
      </c>
      <c r="C108">
        <v>0</v>
      </c>
      <c r="D108" t="s">
        <v>294</v>
      </c>
      <c r="E108">
        <v>117</v>
      </c>
      <c r="F108" t="s">
        <v>412</v>
      </c>
      <c r="G108">
        <v>1</v>
      </c>
      <c r="H108">
        <v>125</v>
      </c>
      <c r="I108" t="s">
        <v>441</v>
      </c>
      <c r="J108">
        <v>-1</v>
      </c>
      <c r="K108">
        <v>147</v>
      </c>
      <c r="L108" t="s">
        <v>442</v>
      </c>
      <c r="M108">
        <v>-1</v>
      </c>
    </row>
    <row r="109" spans="1:13" x14ac:dyDescent="0.2">
      <c r="A109">
        <v>107</v>
      </c>
      <c r="B109">
        <v>0</v>
      </c>
      <c r="C109">
        <v>0</v>
      </c>
      <c r="D109" t="s">
        <v>294</v>
      </c>
      <c r="E109">
        <v>117</v>
      </c>
      <c r="F109" t="s">
        <v>412</v>
      </c>
      <c r="G109">
        <v>1</v>
      </c>
      <c r="H109">
        <v>118</v>
      </c>
      <c r="I109" t="s">
        <v>413</v>
      </c>
      <c r="J109">
        <v>-1</v>
      </c>
      <c r="K109">
        <v>119</v>
      </c>
      <c r="L109" t="s">
        <v>414</v>
      </c>
      <c r="M109">
        <v>-1</v>
      </c>
    </row>
    <row r="110" spans="1:13" x14ac:dyDescent="0.2">
      <c r="A110">
        <v>108</v>
      </c>
      <c r="B110">
        <v>0</v>
      </c>
      <c r="C110">
        <v>0</v>
      </c>
      <c r="D110" t="s">
        <v>294</v>
      </c>
      <c r="E110">
        <v>118</v>
      </c>
      <c r="F110" t="s">
        <v>413</v>
      </c>
      <c r="G110">
        <v>1</v>
      </c>
      <c r="H110">
        <v>126</v>
      </c>
      <c r="I110" t="s">
        <v>443</v>
      </c>
      <c r="J110">
        <v>-1</v>
      </c>
      <c r="K110">
        <v>148</v>
      </c>
      <c r="L110" t="s">
        <v>444</v>
      </c>
      <c r="M110">
        <v>-1</v>
      </c>
    </row>
    <row r="111" spans="1:13" x14ac:dyDescent="0.2">
      <c r="A111">
        <v>109</v>
      </c>
      <c r="B111">
        <v>0</v>
      </c>
      <c r="C111">
        <v>0</v>
      </c>
      <c r="D111" t="s">
        <v>294</v>
      </c>
      <c r="E111">
        <v>119</v>
      </c>
      <c r="F111" t="s">
        <v>414</v>
      </c>
      <c r="G111">
        <v>1</v>
      </c>
      <c r="H111">
        <v>127</v>
      </c>
      <c r="I111" t="s">
        <v>445</v>
      </c>
      <c r="J111">
        <v>-1</v>
      </c>
      <c r="K111">
        <v>149</v>
      </c>
      <c r="L111" t="s">
        <v>446</v>
      </c>
      <c r="M111">
        <v>-1</v>
      </c>
    </row>
    <row r="112" spans="1:13" x14ac:dyDescent="0.2">
      <c r="A112">
        <v>110</v>
      </c>
      <c r="B112">
        <v>0</v>
      </c>
      <c r="C112">
        <v>0</v>
      </c>
      <c r="D112" t="s">
        <v>294</v>
      </c>
      <c r="E112">
        <v>120</v>
      </c>
      <c r="F112" t="s">
        <v>415</v>
      </c>
      <c r="G112">
        <v>1</v>
      </c>
      <c r="H112">
        <v>128</v>
      </c>
      <c r="I112" t="s">
        <v>447</v>
      </c>
      <c r="J112">
        <v>-1</v>
      </c>
      <c r="K112">
        <v>150</v>
      </c>
      <c r="L112" t="s">
        <v>448</v>
      </c>
      <c r="M112">
        <v>-1</v>
      </c>
    </row>
    <row r="113" spans="1:13" x14ac:dyDescent="0.2">
      <c r="A113">
        <v>111</v>
      </c>
      <c r="B113">
        <v>0</v>
      </c>
      <c r="C113">
        <v>0</v>
      </c>
      <c r="D113" t="s">
        <v>294</v>
      </c>
      <c r="E113">
        <v>117</v>
      </c>
      <c r="F113" t="s">
        <v>412</v>
      </c>
      <c r="G113">
        <v>-1</v>
      </c>
      <c r="H113">
        <v>120</v>
      </c>
      <c r="I113" t="s">
        <v>415</v>
      </c>
      <c r="J113">
        <v>1</v>
      </c>
      <c r="K113">
        <v>556</v>
      </c>
      <c r="L113" t="s">
        <v>449</v>
      </c>
      <c r="M113">
        <v>1</v>
      </c>
    </row>
    <row r="114" spans="1:13" x14ac:dyDescent="0.2">
      <c r="A114">
        <v>112</v>
      </c>
      <c r="B114">
        <v>0</v>
      </c>
      <c r="C114">
        <v>0</v>
      </c>
      <c r="D114" t="s">
        <v>294</v>
      </c>
      <c r="E114">
        <v>121</v>
      </c>
      <c r="F114" t="s">
        <v>433</v>
      </c>
      <c r="G114">
        <v>1</v>
      </c>
      <c r="H114">
        <v>129</v>
      </c>
      <c r="I114" t="s">
        <v>450</v>
      </c>
      <c r="J114">
        <v>-1</v>
      </c>
      <c r="K114">
        <v>136</v>
      </c>
      <c r="L114" t="s">
        <v>451</v>
      </c>
      <c r="M114">
        <v>-1</v>
      </c>
    </row>
    <row r="115" spans="1:13" x14ac:dyDescent="0.2">
      <c r="A115">
        <v>113</v>
      </c>
      <c r="B115">
        <v>0</v>
      </c>
      <c r="C115">
        <v>0</v>
      </c>
      <c r="D115" t="s">
        <v>294</v>
      </c>
      <c r="E115">
        <v>121</v>
      </c>
      <c r="F115" t="s">
        <v>433</v>
      </c>
      <c r="G115">
        <v>1</v>
      </c>
      <c r="H115">
        <v>122</v>
      </c>
      <c r="I115" t="s">
        <v>435</v>
      </c>
      <c r="J115">
        <v>-1</v>
      </c>
      <c r="K115">
        <v>123</v>
      </c>
      <c r="L115" t="s">
        <v>437</v>
      </c>
      <c r="M115">
        <v>-1</v>
      </c>
    </row>
    <row r="116" spans="1:13" x14ac:dyDescent="0.2">
      <c r="A116">
        <v>114</v>
      </c>
      <c r="B116">
        <v>0</v>
      </c>
      <c r="C116">
        <v>0</v>
      </c>
      <c r="D116" t="s">
        <v>294</v>
      </c>
      <c r="E116">
        <v>122</v>
      </c>
      <c r="F116" t="s">
        <v>435</v>
      </c>
      <c r="G116">
        <v>1</v>
      </c>
      <c r="H116">
        <v>130</v>
      </c>
      <c r="I116" t="s">
        <v>452</v>
      </c>
      <c r="J116">
        <v>-1</v>
      </c>
    </row>
    <row r="117" spans="1:13" x14ac:dyDescent="0.2">
      <c r="A117">
        <v>115</v>
      </c>
      <c r="B117">
        <v>0</v>
      </c>
      <c r="C117">
        <v>0</v>
      </c>
      <c r="D117" t="s">
        <v>294</v>
      </c>
      <c r="E117">
        <v>123</v>
      </c>
      <c r="F117" t="s">
        <v>437</v>
      </c>
      <c r="G117">
        <v>1</v>
      </c>
      <c r="H117">
        <v>137</v>
      </c>
      <c r="I117" t="s">
        <v>453</v>
      </c>
      <c r="J117">
        <v>-1</v>
      </c>
    </row>
    <row r="118" spans="1:13" x14ac:dyDescent="0.2">
      <c r="A118">
        <v>116</v>
      </c>
      <c r="B118">
        <v>0</v>
      </c>
      <c r="C118">
        <v>0</v>
      </c>
      <c r="D118" t="s">
        <v>294</v>
      </c>
      <c r="E118">
        <v>124</v>
      </c>
      <c r="F118" t="s">
        <v>439</v>
      </c>
      <c r="G118">
        <v>1</v>
      </c>
      <c r="H118">
        <v>131</v>
      </c>
      <c r="I118" t="s">
        <v>454</v>
      </c>
      <c r="J118">
        <v>-1</v>
      </c>
      <c r="K118">
        <v>138</v>
      </c>
      <c r="L118" t="s">
        <v>455</v>
      </c>
      <c r="M118">
        <v>-1</v>
      </c>
    </row>
    <row r="119" spans="1:13" x14ac:dyDescent="0.2">
      <c r="A119">
        <v>117</v>
      </c>
      <c r="B119">
        <v>0</v>
      </c>
      <c r="C119">
        <v>0</v>
      </c>
      <c r="D119" t="s">
        <v>294</v>
      </c>
      <c r="E119">
        <v>125</v>
      </c>
      <c r="F119" t="s">
        <v>441</v>
      </c>
      <c r="G119">
        <v>1</v>
      </c>
      <c r="H119">
        <v>132</v>
      </c>
      <c r="I119" t="s">
        <v>456</v>
      </c>
      <c r="J119">
        <v>-1</v>
      </c>
      <c r="K119">
        <v>139</v>
      </c>
      <c r="L119" t="s">
        <v>457</v>
      </c>
      <c r="M119">
        <v>-1</v>
      </c>
    </row>
    <row r="120" spans="1:13" x14ac:dyDescent="0.2">
      <c r="A120">
        <v>118</v>
      </c>
      <c r="B120">
        <v>0</v>
      </c>
      <c r="C120">
        <v>0</v>
      </c>
      <c r="D120" t="s">
        <v>294</v>
      </c>
      <c r="E120">
        <v>125</v>
      </c>
      <c r="F120" t="s">
        <v>441</v>
      </c>
      <c r="G120">
        <v>1</v>
      </c>
      <c r="H120">
        <v>126</v>
      </c>
      <c r="I120" t="s">
        <v>443</v>
      </c>
      <c r="J120">
        <v>-1</v>
      </c>
      <c r="K120">
        <v>127</v>
      </c>
      <c r="L120" t="s">
        <v>445</v>
      </c>
      <c r="M120">
        <v>-1</v>
      </c>
    </row>
    <row r="121" spans="1:13" x14ac:dyDescent="0.2">
      <c r="A121">
        <v>119</v>
      </c>
      <c r="B121">
        <v>0</v>
      </c>
      <c r="C121">
        <v>0</v>
      </c>
      <c r="D121" t="s">
        <v>294</v>
      </c>
      <c r="E121">
        <v>126</v>
      </c>
      <c r="F121" t="s">
        <v>443</v>
      </c>
      <c r="G121">
        <v>1</v>
      </c>
      <c r="H121">
        <v>133</v>
      </c>
      <c r="I121" t="s">
        <v>458</v>
      </c>
      <c r="J121">
        <v>-1</v>
      </c>
      <c r="K121">
        <v>140</v>
      </c>
      <c r="L121" t="s">
        <v>459</v>
      </c>
      <c r="M121">
        <v>-1</v>
      </c>
    </row>
    <row r="122" spans="1:13" x14ac:dyDescent="0.2">
      <c r="A122">
        <v>120</v>
      </c>
      <c r="B122">
        <v>0</v>
      </c>
      <c r="C122">
        <v>0</v>
      </c>
      <c r="D122" t="s">
        <v>294</v>
      </c>
      <c r="E122">
        <v>127</v>
      </c>
      <c r="F122" t="s">
        <v>445</v>
      </c>
      <c r="G122">
        <v>1</v>
      </c>
      <c r="H122">
        <v>134</v>
      </c>
      <c r="I122" t="s">
        <v>460</v>
      </c>
      <c r="J122">
        <v>-1</v>
      </c>
      <c r="K122">
        <v>141</v>
      </c>
      <c r="L122" t="s">
        <v>461</v>
      </c>
      <c r="M122">
        <v>-1</v>
      </c>
    </row>
    <row r="123" spans="1:13" x14ac:dyDescent="0.2">
      <c r="A123">
        <v>121</v>
      </c>
      <c r="B123">
        <v>0</v>
      </c>
      <c r="C123">
        <v>0</v>
      </c>
      <c r="D123" t="s">
        <v>294</v>
      </c>
      <c r="E123">
        <v>128</v>
      </c>
      <c r="F123" t="s">
        <v>447</v>
      </c>
      <c r="G123">
        <v>1</v>
      </c>
      <c r="H123">
        <v>135</v>
      </c>
      <c r="I123" t="s">
        <v>462</v>
      </c>
      <c r="J123">
        <v>-1</v>
      </c>
      <c r="K123">
        <v>142</v>
      </c>
      <c r="L123" t="s">
        <v>463</v>
      </c>
      <c r="M123">
        <v>-1</v>
      </c>
    </row>
    <row r="124" spans="1:13" x14ac:dyDescent="0.2">
      <c r="A124">
        <v>122</v>
      </c>
      <c r="B124">
        <v>0</v>
      </c>
      <c r="C124">
        <v>0</v>
      </c>
      <c r="D124" t="s">
        <v>294</v>
      </c>
      <c r="E124">
        <v>125</v>
      </c>
      <c r="F124" t="s">
        <v>441</v>
      </c>
      <c r="G124">
        <v>-1</v>
      </c>
      <c r="H124">
        <v>128</v>
      </c>
      <c r="I124" t="s">
        <v>447</v>
      </c>
      <c r="J124">
        <v>1</v>
      </c>
      <c r="K124">
        <v>567</v>
      </c>
      <c r="L124" t="s">
        <v>464</v>
      </c>
      <c r="M124">
        <v>1</v>
      </c>
    </row>
    <row r="125" spans="1:13" x14ac:dyDescent="0.2">
      <c r="A125">
        <v>123</v>
      </c>
      <c r="B125">
        <v>0</v>
      </c>
      <c r="C125">
        <v>0</v>
      </c>
      <c r="D125" t="s">
        <v>294</v>
      </c>
      <c r="E125">
        <v>129</v>
      </c>
      <c r="F125" t="s">
        <v>450</v>
      </c>
      <c r="G125">
        <v>1</v>
      </c>
      <c r="H125">
        <v>130</v>
      </c>
      <c r="I125" t="s">
        <v>452</v>
      </c>
      <c r="J125">
        <v>-1</v>
      </c>
    </row>
    <row r="126" spans="1:13" x14ac:dyDescent="0.2">
      <c r="A126">
        <v>124</v>
      </c>
      <c r="B126">
        <v>0</v>
      </c>
      <c r="C126">
        <v>0</v>
      </c>
      <c r="D126" t="s">
        <v>294</v>
      </c>
      <c r="E126">
        <v>132</v>
      </c>
      <c r="F126" t="s">
        <v>456</v>
      </c>
      <c r="G126">
        <v>1</v>
      </c>
      <c r="H126">
        <v>133</v>
      </c>
      <c r="I126" t="s">
        <v>458</v>
      </c>
      <c r="J126">
        <v>-1</v>
      </c>
      <c r="K126">
        <v>134</v>
      </c>
      <c r="L126" t="s">
        <v>460</v>
      </c>
      <c r="M126">
        <v>-1</v>
      </c>
    </row>
    <row r="127" spans="1:13" x14ac:dyDescent="0.2">
      <c r="A127">
        <v>125</v>
      </c>
      <c r="B127">
        <v>0</v>
      </c>
      <c r="C127">
        <v>0</v>
      </c>
      <c r="D127" t="s">
        <v>294</v>
      </c>
      <c r="E127">
        <v>132</v>
      </c>
      <c r="F127" t="s">
        <v>456</v>
      </c>
      <c r="G127">
        <v>-1</v>
      </c>
      <c r="H127">
        <v>135</v>
      </c>
      <c r="I127" t="s">
        <v>462</v>
      </c>
      <c r="J127">
        <v>1</v>
      </c>
      <c r="K127">
        <v>578</v>
      </c>
      <c r="L127" t="s">
        <v>465</v>
      </c>
      <c r="M127">
        <v>1</v>
      </c>
    </row>
    <row r="128" spans="1:13" x14ac:dyDescent="0.2">
      <c r="A128">
        <v>126</v>
      </c>
      <c r="B128">
        <v>0</v>
      </c>
      <c r="C128">
        <v>0</v>
      </c>
      <c r="D128" t="s">
        <v>294</v>
      </c>
      <c r="E128">
        <v>136</v>
      </c>
      <c r="F128" t="s">
        <v>451</v>
      </c>
      <c r="G128">
        <v>1</v>
      </c>
      <c r="H128">
        <v>137</v>
      </c>
      <c r="I128" t="s">
        <v>453</v>
      </c>
      <c r="J128">
        <v>-1</v>
      </c>
    </row>
    <row r="129" spans="1:13" x14ac:dyDescent="0.2">
      <c r="A129">
        <v>127</v>
      </c>
      <c r="B129">
        <v>0</v>
      </c>
      <c r="C129">
        <v>0</v>
      </c>
      <c r="D129" t="s">
        <v>294</v>
      </c>
      <c r="E129">
        <v>139</v>
      </c>
      <c r="F129" t="s">
        <v>457</v>
      </c>
      <c r="G129">
        <v>1</v>
      </c>
      <c r="H129">
        <v>140</v>
      </c>
      <c r="I129" t="s">
        <v>459</v>
      </c>
      <c r="J129">
        <v>-1</v>
      </c>
      <c r="K129">
        <v>141</v>
      </c>
      <c r="L129" t="s">
        <v>461</v>
      </c>
      <c r="M129">
        <v>-1</v>
      </c>
    </row>
    <row r="130" spans="1:13" x14ac:dyDescent="0.2">
      <c r="A130">
        <v>128</v>
      </c>
      <c r="B130">
        <v>0</v>
      </c>
      <c r="C130">
        <v>0</v>
      </c>
      <c r="D130" t="s">
        <v>294</v>
      </c>
      <c r="E130">
        <v>139</v>
      </c>
      <c r="F130" t="s">
        <v>457</v>
      </c>
      <c r="G130">
        <v>-1</v>
      </c>
      <c r="H130">
        <v>142</v>
      </c>
      <c r="I130" t="s">
        <v>463</v>
      </c>
      <c r="J130">
        <v>1</v>
      </c>
      <c r="K130">
        <v>589</v>
      </c>
      <c r="L130" t="s">
        <v>466</v>
      </c>
      <c r="M130">
        <v>1</v>
      </c>
    </row>
    <row r="131" spans="1:13" x14ac:dyDescent="0.2">
      <c r="A131">
        <v>129</v>
      </c>
      <c r="B131">
        <v>0</v>
      </c>
      <c r="C131">
        <v>0</v>
      </c>
      <c r="D131" t="s">
        <v>294</v>
      </c>
      <c r="E131">
        <v>143</v>
      </c>
      <c r="F131" t="s">
        <v>434</v>
      </c>
      <c r="G131">
        <v>1</v>
      </c>
      <c r="H131">
        <v>151</v>
      </c>
      <c r="I131" t="s">
        <v>467</v>
      </c>
      <c r="J131">
        <v>-1</v>
      </c>
      <c r="K131">
        <v>158</v>
      </c>
      <c r="L131" t="s">
        <v>468</v>
      </c>
      <c r="M131">
        <v>-1</v>
      </c>
    </row>
    <row r="132" spans="1:13" x14ac:dyDescent="0.2">
      <c r="A132">
        <v>130</v>
      </c>
      <c r="B132">
        <v>0</v>
      </c>
      <c r="C132">
        <v>0</v>
      </c>
      <c r="D132" t="s">
        <v>294</v>
      </c>
      <c r="E132">
        <v>143</v>
      </c>
      <c r="F132" t="s">
        <v>434</v>
      </c>
      <c r="G132">
        <v>1</v>
      </c>
      <c r="H132">
        <v>144</v>
      </c>
      <c r="I132" t="s">
        <v>436</v>
      </c>
      <c r="J132">
        <v>-1</v>
      </c>
      <c r="K132">
        <v>145</v>
      </c>
      <c r="L132" t="s">
        <v>438</v>
      </c>
      <c r="M132">
        <v>-1</v>
      </c>
    </row>
    <row r="133" spans="1:13" x14ac:dyDescent="0.2">
      <c r="A133">
        <v>131</v>
      </c>
      <c r="B133">
        <v>0</v>
      </c>
      <c r="C133">
        <v>0</v>
      </c>
      <c r="D133" t="s">
        <v>294</v>
      </c>
      <c r="E133">
        <v>144</v>
      </c>
      <c r="F133" t="s">
        <v>436</v>
      </c>
      <c r="G133">
        <v>1</v>
      </c>
      <c r="H133">
        <v>152</v>
      </c>
      <c r="I133" t="s">
        <v>469</v>
      </c>
      <c r="J133">
        <v>-1</v>
      </c>
    </row>
    <row r="134" spans="1:13" x14ac:dyDescent="0.2">
      <c r="A134">
        <v>132</v>
      </c>
      <c r="B134">
        <v>0</v>
      </c>
      <c r="C134">
        <v>0</v>
      </c>
      <c r="D134" t="s">
        <v>294</v>
      </c>
      <c r="E134">
        <v>145</v>
      </c>
      <c r="F134" t="s">
        <v>438</v>
      </c>
      <c r="G134">
        <v>1</v>
      </c>
      <c r="H134">
        <v>159</v>
      </c>
      <c r="I134" t="s">
        <v>470</v>
      </c>
      <c r="J134">
        <v>-1</v>
      </c>
    </row>
    <row r="135" spans="1:13" x14ac:dyDescent="0.2">
      <c r="A135">
        <v>133</v>
      </c>
      <c r="B135">
        <v>0</v>
      </c>
      <c r="C135">
        <v>0</v>
      </c>
      <c r="D135" t="s">
        <v>294</v>
      </c>
      <c r="E135">
        <v>146</v>
      </c>
      <c r="F135" t="s">
        <v>440</v>
      </c>
      <c r="G135">
        <v>1</v>
      </c>
      <c r="H135">
        <v>153</v>
      </c>
      <c r="I135" t="s">
        <v>471</v>
      </c>
      <c r="J135">
        <v>-1</v>
      </c>
      <c r="K135">
        <v>160</v>
      </c>
      <c r="L135" t="s">
        <v>472</v>
      </c>
      <c r="M135">
        <v>-1</v>
      </c>
    </row>
    <row r="136" spans="1:13" x14ac:dyDescent="0.2">
      <c r="A136">
        <v>134</v>
      </c>
      <c r="B136">
        <v>0</v>
      </c>
      <c r="C136">
        <v>0</v>
      </c>
      <c r="D136" t="s">
        <v>294</v>
      </c>
      <c r="E136">
        <v>147</v>
      </c>
      <c r="F136" t="s">
        <v>442</v>
      </c>
      <c r="G136">
        <v>1</v>
      </c>
      <c r="H136">
        <v>154</v>
      </c>
      <c r="I136" t="s">
        <v>473</v>
      </c>
      <c r="J136">
        <v>-1</v>
      </c>
      <c r="K136">
        <v>161</v>
      </c>
      <c r="L136" t="s">
        <v>474</v>
      </c>
      <c r="M136">
        <v>-1</v>
      </c>
    </row>
    <row r="137" spans="1:13" x14ac:dyDescent="0.2">
      <c r="A137">
        <v>135</v>
      </c>
      <c r="B137">
        <v>0</v>
      </c>
      <c r="C137">
        <v>0</v>
      </c>
      <c r="D137" t="s">
        <v>294</v>
      </c>
      <c r="E137">
        <v>147</v>
      </c>
      <c r="F137" t="s">
        <v>442</v>
      </c>
      <c r="G137">
        <v>1</v>
      </c>
      <c r="H137">
        <v>148</v>
      </c>
      <c r="I137" t="s">
        <v>444</v>
      </c>
      <c r="J137">
        <v>-1</v>
      </c>
      <c r="K137">
        <v>149</v>
      </c>
      <c r="L137" t="s">
        <v>446</v>
      </c>
      <c r="M137">
        <v>-1</v>
      </c>
    </row>
    <row r="138" spans="1:13" x14ac:dyDescent="0.2">
      <c r="A138">
        <v>136</v>
      </c>
      <c r="B138">
        <v>0</v>
      </c>
      <c r="C138">
        <v>0</v>
      </c>
      <c r="D138" t="s">
        <v>294</v>
      </c>
      <c r="E138">
        <v>148</v>
      </c>
      <c r="F138" t="s">
        <v>444</v>
      </c>
      <c r="G138">
        <v>1</v>
      </c>
      <c r="H138">
        <v>155</v>
      </c>
      <c r="I138" t="s">
        <v>475</v>
      </c>
      <c r="J138">
        <v>-1</v>
      </c>
      <c r="K138">
        <v>162</v>
      </c>
      <c r="L138" t="s">
        <v>476</v>
      </c>
      <c r="M138">
        <v>-1</v>
      </c>
    </row>
    <row r="139" spans="1:13" x14ac:dyDescent="0.2">
      <c r="A139">
        <v>137</v>
      </c>
      <c r="B139">
        <v>0</v>
      </c>
      <c r="C139">
        <v>0</v>
      </c>
      <c r="D139" t="s">
        <v>294</v>
      </c>
      <c r="E139">
        <v>149</v>
      </c>
      <c r="F139" t="s">
        <v>446</v>
      </c>
      <c r="G139">
        <v>1</v>
      </c>
      <c r="H139">
        <v>156</v>
      </c>
      <c r="I139" t="s">
        <v>477</v>
      </c>
      <c r="J139">
        <v>-1</v>
      </c>
      <c r="K139">
        <v>163</v>
      </c>
      <c r="L139" t="s">
        <v>478</v>
      </c>
      <c r="M139">
        <v>-1</v>
      </c>
    </row>
    <row r="140" spans="1:13" x14ac:dyDescent="0.2">
      <c r="A140">
        <v>138</v>
      </c>
      <c r="B140">
        <v>0</v>
      </c>
      <c r="C140">
        <v>0</v>
      </c>
      <c r="D140" t="s">
        <v>294</v>
      </c>
      <c r="E140">
        <v>150</v>
      </c>
      <c r="F140" t="s">
        <v>448</v>
      </c>
      <c r="G140">
        <v>1</v>
      </c>
      <c r="H140">
        <v>157</v>
      </c>
      <c r="I140" t="s">
        <v>479</v>
      </c>
      <c r="J140">
        <v>-1</v>
      </c>
      <c r="K140">
        <v>164</v>
      </c>
      <c r="L140" t="s">
        <v>480</v>
      </c>
      <c r="M140">
        <v>-1</v>
      </c>
    </row>
    <row r="141" spans="1:13" x14ac:dyDescent="0.2">
      <c r="A141">
        <v>139</v>
      </c>
      <c r="B141">
        <v>0</v>
      </c>
      <c r="C141">
        <v>0</v>
      </c>
      <c r="D141" t="s">
        <v>294</v>
      </c>
      <c r="E141">
        <v>147</v>
      </c>
      <c r="F141" t="s">
        <v>442</v>
      </c>
      <c r="G141">
        <v>-1</v>
      </c>
      <c r="H141">
        <v>150</v>
      </c>
      <c r="I141" t="s">
        <v>448</v>
      </c>
      <c r="J141">
        <v>1</v>
      </c>
      <c r="K141">
        <v>604</v>
      </c>
      <c r="L141" t="s">
        <v>481</v>
      </c>
      <c r="M141">
        <v>1</v>
      </c>
    </row>
    <row r="142" spans="1:13" x14ac:dyDescent="0.2">
      <c r="A142">
        <v>140</v>
      </c>
      <c r="B142">
        <v>0</v>
      </c>
      <c r="C142">
        <v>0</v>
      </c>
      <c r="D142" t="s">
        <v>294</v>
      </c>
      <c r="E142">
        <v>151</v>
      </c>
      <c r="F142" t="s">
        <v>467</v>
      </c>
      <c r="G142">
        <v>1</v>
      </c>
      <c r="H142">
        <v>152</v>
      </c>
      <c r="I142" t="s">
        <v>469</v>
      </c>
      <c r="J142">
        <v>-1</v>
      </c>
    </row>
    <row r="143" spans="1:13" x14ac:dyDescent="0.2">
      <c r="A143">
        <v>141</v>
      </c>
      <c r="B143">
        <v>0</v>
      </c>
      <c r="C143">
        <v>0</v>
      </c>
      <c r="D143" t="s">
        <v>294</v>
      </c>
      <c r="E143">
        <v>154</v>
      </c>
      <c r="F143" t="s">
        <v>473</v>
      </c>
      <c r="G143">
        <v>1</v>
      </c>
      <c r="H143">
        <v>155</v>
      </c>
      <c r="I143" t="s">
        <v>475</v>
      </c>
      <c r="J143">
        <v>-1</v>
      </c>
      <c r="K143">
        <v>156</v>
      </c>
      <c r="L143" t="s">
        <v>477</v>
      </c>
      <c r="M143">
        <v>-1</v>
      </c>
    </row>
    <row r="144" spans="1:13" x14ac:dyDescent="0.2">
      <c r="A144">
        <v>142</v>
      </c>
      <c r="B144">
        <v>0</v>
      </c>
      <c r="C144">
        <v>0</v>
      </c>
      <c r="D144" t="s">
        <v>294</v>
      </c>
      <c r="E144">
        <v>154</v>
      </c>
      <c r="F144" t="s">
        <v>473</v>
      </c>
      <c r="G144">
        <v>-1</v>
      </c>
      <c r="H144">
        <v>157</v>
      </c>
      <c r="I144" t="s">
        <v>479</v>
      </c>
      <c r="J144">
        <v>1</v>
      </c>
      <c r="K144">
        <v>619</v>
      </c>
      <c r="L144" t="s">
        <v>482</v>
      </c>
      <c r="M144">
        <v>1</v>
      </c>
    </row>
    <row r="145" spans="1:16" x14ac:dyDescent="0.2">
      <c r="A145">
        <v>143</v>
      </c>
      <c r="B145">
        <v>0</v>
      </c>
      <c r="C145">
        <v>0</v>
      </c>
      <c r="D145" t="s">
        <v>294</v>
      </c>
      <c r="E145">
        <v>158</v>
      </c>
      <c r="F145" t="s">
        <v>468</v>
      </c>
      <c r="G145">
        <v>1</v>
      </c>
      <c r="H145">
        <v>159</v>
      </c>
      <c r="I145" t="s">
        <v>470</v>
      </c>
      <c r="J145">
        <v>-1</v>
      </c>
    </row>
    <row r="146" spans="1:16" x14ac:dyDescent="0.2">
      <c r="A146">
        <v>144</v>
      </c>
      <c r="B146">
        <v>0</v>
      </c>
      <c r="C146">
        <v>0</v>
      </c>
      <c r="D146" t="s">
        <v>294</v>
      </c>
      <c r="E146">
        <v>161</v>
      </c>
      <c r="F146" t="s">
        <v>474</v>
      </c>
      <c r="G146">
        <v>1</v>
      </c>
      <c r="H146">
        <v>162</v>
      </c>
      <c r="I146" t="s">
        <v>476</v>
      </c>
      <c r="J146">
        <v>-1</v>
      </c>
      <c r="K146">
        <v>163</v>
      </c>
      <c r="L146" t="s">
        <v>478</v>
      </c>
      <c r="M146">
        <v>-1</v>
      </c>
    </row>
    <row r="147" spans="1:16" x14ac:dyDescent="0.2">
      <c r="A147">
        <v>145</v>
      </c>
      <c r="B147">
        <v>0</v>
      </c>
      <c r="C147">
        <v>0</v>
      </c>
      <c r="D147" t="s">
        <v>294</v>
      </c>
      <c r="E147">
        <v>161</v>
      </c>
      <c r="F147" t="s">
        <v>474</v>
      </c>
      <c r="G147">
        <v>-1</v>
      </c>
      <c r="H147">
        <v>164</v>
      </c>
      <c r="I147" t="s">
        <v>480</v>
      </c>
      <c r="J147">
        <v>1</v>
      </c>
      <c r="K147">
        <v>634</v>
      </c>
      <c r="L147" t="s">
        <v>483</v>
      </c>
      <c r="M147">
        <v>1</v>
      </c>
    </row>
    <row r="148" spans="1:16" x14ac:dyDescent="0.2">
      <c r="A148">
        <v>146</v>
      </c>
      <c r="B148">
        <v>0</v>
      </c>
      <c r="C148">
        <v>0</v>
      </c>
      <c r="D148" t="s">
        <v>294</v>
      </c>
      <c r="E148">
        <v>165</v>
      </c>
      <c r="F148" t="s">
        <v>362</v>
      </c>
      <c r="G148">
        <v>-1</v>
      </c>
      <c r="H148">
        <v>166</v>
      </c>
      <c r="I148" t="s">
        <v>386</v>
      </c>
      <c r="J148">
        <v>1</v>
      </c>
    </row>
    <row r="149" spans="1:16" x14ac:dyDescent="0.2">
      <c r="A149">
        <v>147</v>
      </c>
      <c r="B149">
        <v>0</v>
      </c>
      <c r="C149">
        <v>0</v>
      </c>
      <c r="D149" t="s">
        <v>294</v>
      </c>
      <c r="E149">
        <v>167</v>
      </c>
      <c r="F149" t="s">
        <v>389</v>
      </c>
      <c r="G149">
        <v>1</v>
      </c>
      <c r="H149">
        <v>168</v>
      </c>
      <c r="I149" t="s">
        <v>394</v>
      </c>
      <c r="J149">
        <v>-1</v>
      </c>
    </row>
    <row r="150" spans="1:16" x14ac:dyDescent="0.2">
      <c r="A150">
        <v>148</v>
      </c>
      <c r="B150">
        <v>0</v>
      </c>
      <c r="C150">
        <v>0</v>
      </c>
      <c r="D150" t="s">
        <v>294</v>
      </c>
      <c r="E150">
        <v>167</v>
      </c>
      <c r="F150" t="s">
        <v>389</v>
      </c>
      <c r="G150">
        <v>-1</v>
      </c>
      <c r="H150">
        <v>169</v>
      </c>
      <c r="I150" t="s">
        <v>397</v>
      </c>
      <c r="J150">
        <v>1</v>
      </c>
      <c r="K150">
        <v>643</v>
      </c>
      <c r="L150" t="s">
        <v>484</v>
      </c>
      <c r="M150">
        <v>1</v>
      </c>
    </row>
    <row r="151" spans="1:16" x14ac:dyDescent="0.2">
      <c r="A151">
        <v>149</v>
      </c>
      <c r="B151">
        <v>0</v>
      </c>
      <c r="C151">
        <v>0</v>
      </c>
      <c r="D151" t="s">
        <v>294</v>
      </c>
      <c r="E151">
        <v>170</v>
      </c>
      <c r="F151" t="s">
        <v>382</v>
      </c>
      <c r="G151">
        <v>1</v>
      </c>
      <c r="H151">
        <v>171</v>
      </c>
      <c r="I151" t="s">
        <v>384</v>
      </c>
      <c r="J151">
        <v>-1</v>
      </c>
    </row>
    <row r="152" spans="1:16" x14ac:dyDescent="0.2">
      <c r="A152">
        <v>150</v>
      </c>
      <c r="B152">
        <v>0</v>
      </c>
      <c r="C152">
        <v>0</v>
      </c>
      <c r="D152" t="s">
        <v>294</v>
      </c>
      <c r="E152">
        <v>172</v>
      </c>
      <c r="F152" t="s">
        <v>485</v>
      </c>
      <c r="G152">
        <v>1</v>
      </c>
      <c r="H152">
        <v>180</v>
      </c>
      <c r="I152" t="s">
        <v>486</v>
      </c>
      <c r="J152">
        <v>-1</v>
      </c>
      <c r="K152">
        <v>199</v>
      </c>
      <c r="L152" t="s">
        <v>487</v>
      </c>
      <c r="M152">
        <v>-1</v>
      </c>
      <c r="N152">
        <v>205</v>
      </c>
      <c r="O152" t="s">
        <v>488</v>
      </c>
      <c r="P152">
        <v>-1</v>
      </c>
    </row>
    <row r="153" spans="1:16" x14ac:dyDescent="0.2">
      <c r="A153">
        <v>151</v>
      </c>
      <c r="B153">
        <v>0</v>
      </c>
      <c r="C153">
        <v>0</v>
      </c>
      <c r="D153" t="s">
        <v>294</v>
      </c>
      <c r="E153">
        <v>172</v>
      </c>
      <c r="F153" t="s">
        <v>485</v>
      </c>
      <c r="G153">
        <v>1</v>
      </c>
      <c r="H153">
        <v>173</v>
      </c>
      <c r="I153" t="s">
        <v>489</v>
      </c>
      <c r="J153">
        <v>-1</v>
      </c>
      <c r="K153">
        <v>174</v>
      </c>
      <c r="L153" t="s">
        <v>490</v>
      </c>
      <c r="M153">
        <v>-1</v>
      </c>
    </row>
    <row r="154" spans="1:16" x14ac:dyDescent="0.2">
      <c r="A154">
        <v>152</v>
      </c>
      <c r="B154">
        <v>0</v>
      </c>
      <c r="C154">
        <v>0</v>
      </c>
      <c r="D154" t="s">
        <v>294</v>
      </c>
      <c r="E154">
        <v>173</v>
      </c>
      <c r="F154" t="s">
        <v>489</v>
      </c>
      <c r="G154">
        <v>1</v>
      </c>
      <c r="H154">
        <v>181</v>
      </c>
      <c r="I154" t="s">
        <v>491</v>
      </c>
      <c r="J154">
        <v>-1</v>
      </c>
      <c r="K154">
        <v>200</v>
      </c>
      <c r="L154" t="s">
        <v>492</v>
      </c>
      <c r="M154">
        <v>-1</v>
      </c>
      <c r="N154">
        <v>206</v>
      </c>
      <c r="O154" t="s">
        <v>493</v>
      </c>
      <c r="P154">
        <v>-1</v>
      </c>
    </row>
    <row r="155" spans="1:16" x14ac:dyDescent="0.2">
      <c r="A155">
        <v>153</v>
      </c>
      <c r="B155">
        <v>0</v>
      </c>
      <c r="C155">
        <v>0</v>
      </c>
      <c r="D155" t="s">
        <v>294</v>
      </c>
      <c r="E155">
        <v>174</v>
      </c>
      <c r="F155" t="s">
        <v>490</v>
      </c>
      <c r="G155">
        <v>1</v>
      </c>
      <c r="H155">
        <v>182</v>
      </c>
      <c r="I155" t="s">
        <v>494</v>
      </c>
      <c r="J155">
        <v>-1</v>
      </c>
    </row>
    <row r="156" spans="1:16" x14ac:dyDescent="0.2">
      <c r="A156">
        <v>154</v>
      </c>
      <c r="B156">
        <v>0</v>
      </c>
      <c r="C156">
        <v>0</v>
      </c>
      <c r="D156" t="s">
        <v>294</v>
      </c>
      <c r="E156">
        <v>175</v>
      </c>
      <c r="F156" t="s">
        <v>495</v>
      </c>
      <c r="G156">
        <v>1</v>
      </c>
      <c r="H156">
        <v>207</v>
      </c>
      <c r="I156" t="s">
        <v>496</v>
      </c>
      <c r="J156">
        <v>-1</v>
      </c>
    </row>
    <row r="157" spans="1:16" x14ac:dyDescent="0.2">
      <c r="A157">
        <v>155</v>
      </c>
      <c r="B157">
        <v>0</v>
      </c>
      <c r="C157">
        <v>0</v>
      </c>
      <c r="D157" t="s">
        <v>294</v>
      </c>
      <c r="E157">
        <v>176</v>
      </c>
      <c r="F157" t="s">
        <v>497</v>
      </c>
      <c r="G157">
        <v>1</v>
      </c>
      <c r="H157">
        <v>183</v>
      </c>
      <c r="I157" t="s">
        <v>498</v>
      </c>
      <c r="J157">
        <v>-1</v>
      </c>
      <c r="K157">
        <v>201</v>
      </c>
      <c r="L157" t="s">
        <v>499</v>
      </c>
      <c r="M157">
        <v>-1</v>
      </c>
      <c r="N157">
        <v>208</v>
      </c>
      <c r="O157" t="s">
        <v>500</v>
      </c>
      <c r="P157">
        <v>-1</v>
      </c>
    </row>
    <row r="158" spans="1:16" x14ac:dyDescent="0.2">
      <c r="A158">
        <v>156</v>
      </c>
      <c r="B158">
        <v>0</v>
      </c>
      <c r="C158">
        <v>0</v>
      </c>
      <c r="D158" t="s">
        <v>294</v>
      </c>
      <c r="E158">
        <v>176</v>
      </c>
      <c r="F158" t="s">
        <v>497</v>
      </c>
      <c r="G158">
        <v>1</v>
      </c>
      <c r="H158">
        <v>177</v>
      </c>
      <c r="I158" t="s">
        <v>501</v>
      </c>
      <c r="J158">
        <v>-1</v>
      </c>
      <c r="K158">
        <v>178</v>
      </c>
      <c r="L158" t="s">
        <v>502</v>
      </c>
      <c r="M158">
        <v>-1</v>
      </c>
    </row>
    <row r="159" spans="1:16" x14ac:dyDescent="0.2">
      <c r="A159">
        <v>157</v>
      </c>
      <c r="B159">
        <v>0</v>
      </c>
      <c r="C159">
        <v>0</v>
      </c>
      <c r="D159" t="s">
        <v>294</v>
      </c>
      <c r="E159">
        <v>177</v>
      </c>
      <c r="F159" t="s">
        <v>501</v>
      </c>
      <c r="G159">
        <v>1</v>
      </c>
      <c r="H159">
        <v>184</v>
      </c>
      <c r="I159" t="s">
        <v>503</v>
      </c>
      <c r="J159">
        <v>-1</v>
      </c>
      <c r="K159">
        <v>202</v>
      </c>
      <c r="L159" t="s">
        <v>504</v>
      </c>
      <c r="M159">
        <v>-1</v>
      </c>
      <c r="N159">
        <v>209</v>
      </c>
      <c r="O159" t="s">
        <v>505</v>
      </c>
      <c r="P159">
        <v>-1</v>
      </c>
    </row>
    <row r="160" spans="1:16" x14ac:dyDescent="0.2">
      <c r="A160">
        <v>158</v>
      </c>
      <c r="B160">
        <v>0</v>
      </c>
      <c r="C160">
        <v>0</v>
      </c>
      <c r="D160" t="s">
        <v>294</v>
      </c>
      <c r="E160">
        <v>178</v>
      </c>
      <c r="F160" t="s">
        <v>502</v>
      </c>
      <c r="G160">
        <v>1</v>
      </c>
      <c r="H160">
        <v>185</v>
      </c>
      <c r="I160" t="s">
        <v>506</v>
      </c>
      <c r="J160">
        <v>-1</v>
      </c>
      <c r="K160">
        <v>203</v>
      </c>
      <c r="L160" t="s">
        <v>507</v>
      </c>
      <c r="M160">
        <v>-1</v>
      </c>
      <c r="N160">
        <v>210</v>
      </c>
      <c r="O160" t="s">
        <v>508</v>
      </c>
      <c r="P160">
        <v>-1</v>
      </c>
    </row>
    <row r="161" spans="1:16" x14ac:dyDescent="0.2">
      <c r="A161">
        <v>159</v>
      </c>
      <c r="B161">
        <v>0</v>
      </c>
      <c r="C161">
        <v>0</v>
      </c>
      <c r="D161" t="s">
        <v>294</v>
      </c>
      <c r="E161">
        <v>179</v>
      </c>
      <c r="F161" t="s">
        <v>509</v>
      </c>
      <c r="G161">
        <v>1</v>
      </c>
      <c r="H161">
        <v>186</v>
      </c>
      <c r="I161" t="s">
        <v>510</v>
      </c>
      <c r="J161">
        <v>-1</v>
      </c>
      <c r="K161">
        <v>204</v>
      </c>
      <c r="L161" t="s">
        <v>511</v>
      </c>
      <c r="M161">
        <v>-1</v>
      </c>
      <c r="N161">
        <v>211</v>
      </c>
      <c r="O161" t="s">
        <v>512</v>
      </c>
      <c r="P161">
        <v>-1</v>
      </c>
    </row>
    <row r="162" spans="1:16" x14ac:dyDescent="0.2">
      <c r="A162">
        <v>160</v>
      </c>
      <c r="B162">
        <v>0</v>
      </c>
      <c r="C162">
        <v>0</v>
      </c>
      <c r="D162" t="s">
        <v>294</v>
      </c>
      <c r="E162">
        <v>176</v>
      </c>
      <c r="F162" t="s">
        <v>497</v>
      </c>
      <c r="G162">
        <v>-1</v>
      </c>
      <c r="H162">
        <v>179</v>
      </c>
      <c r="I162" t="s">
        <v>509</v>
      </c>
      <c r="J162">
        <v>1</v>
      </c>
      <c r="K162">
        <v>658</v>
      </c>
      <c r="L162" t="s">
        <v>513</v>
      </c>
      <c r="M162">
        <v>1</v>
      </c>
    </row>
    <row r="163" spans="1:16" x14ac:dyDescent="0.2">
      <c r="A163">
        <v>161</v>
      </c>
      <c r="B163">
        <v>0</v>
      </c>
      <c r="C163">
        <v>0</v>
      </c>
      <c r="D163" t="s">
        <v>294</v>
      </c>
      <c r="E163">
        <v>180</v>
      </c>
      <c r="F163" t="s">
        <v>486</v>
      </c>
      <c r="G163">
        <v>1</v>
      </c>
      <c r="H163">
        <v>187</v>
      </c>
      <c r="I163" t="s">
        <v>514</v>
      </c>
      <c r="J163">
        <v>-1</v>
      </c>
      <c r="K163">
        <v>193</v>
      </c>
      <c r="L163" t="s">
        <v>515</v>
      </c>
      <c r="M163">
        <v>-1</v>
      </c>
    </row>
    <row r="164" spans="1:16" x14ac:dyDescent="0.2">
      <c r="A164">
        <v>162</v>
      </c>
      <c r="B164">
        <v>0</v>
      </c>
      <c r="C164">
        <v>0</v>
      </c>
      <c r="D164" t="s">
        <v>294</v>
      </c>
      <c r="E164">
        <v>180</v>
      </c>
      <c r="F164" t="s">
        <v>486</v>
      </c>
      <c r="G164">
        <v>1</v>
      </c>
      <c r="H164">
        <v>181</v>
      </c>
      <c r="I164" t="s">
        <v>491</v>
      </c>
      <c r="J164">
        <v>-1</v>
      </c>
      <c r="K164">
        <v>182</v>
      </c>
      <c r="L164" t="s">
        <v>494</v>
      </c>
      <c r="M164">
        <v>-1</v>
      </c>
    </row>
    <row r="165" spans="1:16" x14ac:dyDescent="0.2">
      <c r="A165">
        <v>163</v>
      </c>
      <c r="B165">
        <v>0</v>
      </c>
      <c r="C165">
        <v>0</v>
      </c>
      <c r="D165" t="s">
        <v>294</v>
      </c>
      <c r="E165">
        <v>181</v>
      </c>
      <c r="F165" t="s">
        <v>491</v>
      </c>
      <c r="G165">
        <v>1</v>
      </c>
      <c r="H165">
        <v>188</v>
      </c>
      <c r="I165" t="s">
        <v>516</v>
      </c>
      <c r="J165">
        <v>-1</v>
      </c>
    </row>
    <row r="166" spans="1:16" x14ac:dyDescent="0.2">
      <c r="A166">
        <v>164</v>
      </c>
      <c r="B166">
        <v>0</v>
      </c>
      <c r="C166">
        <v>0</v>
      </c>
      <c r="D166" t="s">
        <v>294</v>
      </c>
      <c r="E166">
        <v>182</v>
      </c>
      <c r="F166" t="s">
        <v>494</v>
      </c>
      <c r="G166">
        <v>1</v>
      </c>
      <c r="H166">
        <v>194</v>
      </c>
      <c r="I166" t="s">
        <v>517</v>
      </c>
      <c r="J166">
        <v>-1</v>
      </c>
    </row>
    <row r="167" spans="1:16" x14ac:dyDescent="0.2">
      <c r="A167">
        <v>165</v>
      </c>
      <c r="B167">
        <v>0</v>
      </c>
      <c r="C167">
        <v>0</v>
      </c>
      <c r="D167" t="s">
        <v>294</v>
      </c>
      <c r="E167">
        <v>183</v>
      </c>
      <c r="F167" t="s">
        <v>498</v>
      </c>
      <c r="G167">
        <v>1</v>
      </c>
      <c r="H167">
        <v>189</v>
      </c>
      <c r="I167" t="s">
        <v>518</v>
      </c>
      <c r="J167">
        <v>-1</v>
      </c>
      <c r="K167">
        <v>195</v>
      </c>
      <c r="L167" t="s">
        <v>519</v>
      </c>
      <c r="M167">
        <v>-1</v>
      </c>
    </row>
    <row r="168" spans="1:16" x14ac:dyDescent="0.2">
      <c r="A168">
        <v>166</v>
      </c>
      <c r="B168">
        <v>0</v>
      </c>
      <c r="C168">
        <v>0</v>
      </c>
      <c r="D168" t="s">
        <v>294</v>
      </c>
      <c r="E168">
        <v>183</v>
      </c>
      <c r="F168" t="s">
        <v>498</v>
      </c>
      <c r="G168">
        <v>1</v>
      </c>
      <c r="H168">
        <v>184</v>
      </c>
      <c r="I168" t="s">
        <v>503</v>
      </c>
      <c r="J168">
        <v>-1</v>
      </c>
      <c r="K168">
        <v>185</v>
      </c>
      <c r="L168" t="s">
        <v>506</v>
      </c>
      <c r="M168">
        <v>-1</v>
      </c>
    </row>
    <row r="169" spans="1:16" x14ac:dyDescent="0.2">
      <c r="A169">
        <v>167</v>
      </c>
      <c r="B169">
        <v>0</v>
      </c>
      <c r="C169">
        <v>0</v>
      </c>
      <c r="D169" t="s">
        <v>294</v>
      </c>
      <c r="E169">
        <v>184</v>
      </c>
      <c r="F169" t="s">
        <v>503</v>
      </c>
      <c r="G169">
        <v>1</v>
      </c>
      <c r="H169">
        <v>190</v>
      </c>
      <c r="I169" t="s">
        <v>520</v>
      </c>
      <c r="J169">
        <v>-1</v>
      </c>
      <c r="K169">
        <v>196</v>
      </c>
      <c r="L169" t="s">
        <v>521</v>
      </c>
      <c r="M169">
        <v>-1</v>
      </c>
    </row>
    <row r="170" spans="1:16" x14ac:dyDescent="0.2">
      <c r="A170">
        <v>168</v>
      </c>
      <c r="B170">
        <v>0</v>
      </c>
      <c r="C170">
        <v>0</v>
      </c>
      <c r="D170" t="s">
        <v>294</v>
      </c>
      <c r="E170">
        <v>185</v>
      </c>
      <c r="F170" t="s">
        <v>506</v>
      </c>
      <c r="G170">
        <v>1</v>
      </c>
      <c r="H170">
        <v>191</v>
      </c>
      <c r="I170" t="s">
        <v>522</v>
      </c>
      <c r="J170">
        <v>-1</v>
      </c>
      <c r="K170">
        <v>197</v>
      </c>
      <c r="L170" t="s">
        <v>523</v>
      </c>
      <c r="M170">
        <v>-1</v>
      </c>
    </row>
    <row r="171" spans="1:16" x14ac:dyDescent="0.2">
      <c r="A171">
        <v>169</v>
      </c>
      <c r="B171">
        <v>0</v>
      </c>
      <c r="C171">
        <v>0</v>
      </c>
      <c r="D171" t="s">
        <v>294</v>
      </c>
      <c r="E171">
        <v>186</v>
      </c>
      <c r="F171" t="s">
        <v>510</v>
      </c>
      <c r="G171">
        <v>1</v>
      </c>
      <c r="H171">
        <v>192</v>
      </c>
      <c r="I171" t="s">
        <v>524</v>
      </c>
      <c r="J171">
        <v>-1</v>
      </c>
      <c r="K171">
        <v>198</v>
      </c>
      <c r="L171" t="s">
        <v>525</v>
      </c>
      <c r="M171">
        <v>-1</v>
      </c>
    </row>
    <row r="172" spans="1:16" x14ac:dyDescent="0.2">
      <c r="A172">
        <v>170</v>
      </c>
      <c r="B172">
        <v>0</v>
      </c>
      <c r="C172">
        <v>0</v>
      </c>
      <c r="D172" t="s">
        <v>294</v>
      </c>
      <c r="E172">
        <v>183</v>
      </c>
      <c r="F172" t="s">
        <v>498</v>
      </c>
      <c r="G172">
        <v>-1</v>
      </c>
      <c r="H172">
        <v>186</v>
      </c>
      <c r="I172" t="s">
        <v>510</v>
      </c>
      <c r="J172">
        <v>1</v>
      </c>
      <c r="K172">
        <v>666</v>
      </c>
      <c r="L172" t="s">
        <v>526</v>
      </c>
      <c r="M172">
        <v>1</v>
      </c>
    </row>
    <row r="173" spans="1:16" x14ac:dyDescent="0.2">
      <c r="A173">
        <v>171</v>
      </c>
      <c r="B173">
        <v>0</v>
      </c>
      <c r="C173">
        <v>0</v>
      </c>
      <c r="D173" t="s">
        <v>294</v>
      </c>
      <c r="E173">
        <v>187</v>
      </c>
      <c r="F173" t="s">
        <v>514</v>
      </c>
      <c r="G173">
        <v>1</v>
      </c>
      <c r="H173">
        <v>188</v>
      </c>
      <c r="I173" t="s">
        <v>516</v>
      </c>
      <c r="J173">
        <v>-1</v>
      </c>
    </row>
    <row r="174" spans="1:16" x14ac:dyDescent="0.2">
      <c r="A174">
        <v>172</v>
      </c>
      <c r="B174">
        <v>0</v>
      </c>
      <c r="C174">
        <v>0</v>
      </c>
      <c r="D174" t="s">
        <v>294</v>
      </c>
      <c r="E174">
        <v>189</v>
      </c>
      <c r="F174" t="s">
        <v>518</v>
      </c>
      <c r="G174">
        <v>1</v>
      </c>
      <c r="H174">
        <v>190</v>
      </c>
      <c r="I174" t="s">
        <v>520</v>
      </c>
      <c r="J174">
        <v>-1</v>
      </c>
      <c r="K174">
        <v>191</v>
      </c>
      <c r="L174" t="s">
        <v>522</v>
      </c>
      <c r="M174">
        <v>-1</v>
      </c>
    </row>
    <row r="175" spans="1:16" x14ac:dyDescent="0.2">
      <c r="A175">
        <v>173</v>
      </c>
      <c r="B175">
        <v>0</v>
      </c>
      <c r="C175">
        <v>0</v>
      </c>
      <c r="D175" t="s">
        <v>294</v>
      </c>
      <c r="E175">
        <v>189</v>
      </c>
      <c r="F175" t="s">
        <v>518</v>
      </c>
      <c r="G175">
        <v>-1</v>
      </c>
      <c r="H175">
        <v>192</v>
      </c>
      <c r="I175" t="s">
        <v>524</v>
      </c>
      <c r="J175">
        <v>1</v>
      </c>
      <c r="K175">
        <v>674</v>
      </c>
      <c r="L175" t="s">
        <v>527</v>
      </c>
      <c r="M175">
        <v>1</v>
      </c>
    </row>
    <row r="176" spans="1:16" x14ac:dyDescent="0.2">
      <c r="A176">
        <v>174</v>
      </c>
      <c r="B176">
        <v>0</v>
      </c>
      <c r="C176">
        <v>0</v>
      </c>
      <c r="D176" t="s">
        <v>294</v>
      </c>
      <c r="E176">
        <v>193</v>
      </c>
      <c r="F176" t="s">
        <v>515</v>
      </c>
      <c r="G176">
        <v>1</v>
      </c>
      <c r="H176">
        <v>194</v>
      </c>
      <c r="I176" t="s">
        <v>517</v>
      </c>
      <c r="J176">
        <v>-1</v>
      </c>
    </row>
    <row r="177" spans="1:16" x14ac:dyDescent="0.2">
      <c r="A177">
        <v>175</v>
      </c>
      <c r="B177">
        <v>0</v>
      </c>
      <c r="C177">
        <v>0</v>
      </c>
      <c r="D177" t="s">
        <v>294</v>
      </c>
      <c r="E177">
        <v>195</v>
      </c>
      <c r="F177" t="s">
        <v>519</v>
      </c>
      <c r="G177">
        <v>1</v>
      </c>
      <c r="H177">
        <v>196</v>
      </c>
      <c r="I177" t="s">
        <v>521</v>
      </c>
      <c r="J177">
        <v>-1</v>
      </c>
      <c r="K177">
        <v>197</v>
      </c>
      <c r="L177" t="s">
        <v>523</v>
      </c>
      <c r="M177">
        <v>-1</v>
      </c>
    </row>
    <row r="178" spans="1:16" x14ac:dyDescent="0.2">
      <c r="A178">
        <v>176</v>
      </c>
      <c r="B178">
        <v>0</v>
      </c>
      <c r="C178">
        <v>0</v>
      </c>
      <c r="D178" t="s">
        <v>294</v>
      </c>
      <c r="E178">
        <v>195</v>
      </c>
      <c r="F178" t="s">
        <v>519</v>
      </c>
      <c r="G178">
        <v>-1</v>
      </c>
      <c r="H178">
        <v>198</v>
      </c>
      <c r="I178" t="s">
        <v>525</v>
      </c>
      <c r="J178">
        <v>1</v>
      </c>
      <c r="K178">
        <v>682</v>
      </c>
      <c r="L178" t="s">
        <v>528</v>
      </c>
      <c r="M178">
        <v>1</v>
      </c>
    </row>
    <row r="179" spans="1:16" x14ac:dyDescent="0.2">
      <c r="A179">
        <v>177</v>
      </c>
      <c r="B179">
        <v>0</v>
      </c>
      <c r="C179">
        <v>0</v>
      </c>
      <c r="D179" t="s">
        <v>294</v>
      </c>
      <c r="E179">
        <v>199</v>
      </c>
      <c r="F179" t="s">
        <v>487</v>
      </c>
      <c r="G179">
        <v>1</v>
      </c>
      <c r="H179">
        <v>200</v>
      </c>
      <c r="I179" t="s">
        <v>492</v>
      </c>
      <c r="J179">
        <v>-1</v>
      </c>
    </row>
    <row r="180" spans="1:16" x14ac:dyDescent="0.2">
      <c r="A180">
        <v>178</v>
      </c>
      <c r="B180">
        <v>0</v>
      </c>
      <c r="C180">
        <v>0</v>
      </c>
      <c r="D180" t="s">
        <v>294</v>
      </c>
      <c r="E180">
        <v>201</v>
      </c>
      <c r="F180" t="s">
        <v>499</v>
      </c>
      <c r="G180">
        <v>1</v>
      </c>
      <c r="H180">
        <v>202</v>
      </c>
      <c r="I180" t="s">
        <v>504</v>
      </c>
      <c r="J180">
        <v>-1</v>
      </c>
      <c r="K180">
        <v>203</v>
      </c>
      <c r="L180" t="s">
        <v>507</v>
      </c>
      <c r="M180">
        <v>-1</v>
      </c>
    </row>
    <row r="181" spans="1:16" x14ac:dyDescent="0.2">
      <c r="A181">
        <v>179</v>
      </c>
      <c r="B181">
        <v>0</v>
      </c>
      <c r="C181">
        <v>0</v>
      </c>
      <c r="D181" t="s">
        <v>294</v>
      </c>
      <c r="E181">
        <v>201</v>
      </c>
      <c r="F181" t="s">
        <v>499</v>
      </c>
      <c r="G181">
        <v>-1</v>
      </c>
      <c r="H181">
        <v>204</v>
      </c>
      <c r="I181" t="s">
        <v>511</v>
      </c>
      <c r="J181">
        <v>1</v>
      </c>
      <c r="K181">
        <v>688</v>
      </c>
      <c r="L181" t="s">
        <v>529</v>
      </c>
      <c r="M181">
        <v>1</v>
      </c>
    </row>
    <row r="182" spans="1:16" x14ac:dyDescent="0.2">
      <c r="A182">
        <v>180</v>
      </c>
      <c r="B182">
        <v>0</v>
      </c>
      <c r="C182">
        <v>0</v>
      </c>
      <c r="D182" t="s">
        <v>294</v>
      </c>
      <c r="E182">
        <v>205</v>
      </c>
      <c r="F182" t="s">
        <v>488</v>
      </c>
      <c r="G182">
        <v>1</v>
      </c>
      <c r="H182">
        <v>206</v>
      </c>
      <c r="I182" t="s">
        <v>493</v>
      </c>
      <c r="J182">
        <v>-1</v>
      </c>
    </row>
    <row r="183" spans="1:16" x14ac:dyDescent="0.2">
      <c r="A183">
        <v>181</v>
      </c>
      <c r="B183">
        <v>0</v>
      </c>
      <c r="C183">
        <v>0</v>
      </c>
      <c r="D183" t="s">
        <v>294</v>
      </c>
      <c r="E183">
        <v>208</v>
      </c>
      <c r="F183" t="s">
        <v>500</v>
      </c>
      <c r="G183">
        <v>1</v>
      </c>
      <c r="H183">
        <v>209</v>
      </c>
      <c r="I183" t="s">
        <v>505</v>
      </c>
      <c r="J183">
        <v>-1</v>
      </c>
      <c r="K183">
        <v>210</v>
      </c>
      <c r="L183" t="s">
        <v>508</v>
      </c>
      <c r="M183">
        <v>-1</v>
      </c>
    </row>
    <row r="184" spans="1:16" x14ac:dyDescent="0.2">
      <c r="A184">
        <v>182</v>
      </c>
      <c r="B184">
        <v>0</v>
      </c>
      <c r="C184">
        <v>0</v>
      </c>
      <c r="D184" t="s">
        <v>294</v>
      </c>
      <c r="E184">
        <v>208</v>
      </c>
      <c r="F184" t="s">
        <v>500</v>
      </c>
      <c r="G184">
        <v>-1</v>
      </c>
      <c r="H184">
        <v>211</v>
      </c>
      <c r="I184" t="s">
        <v>512</v>
      </c>
      <c r="J184">
        <v>1</v>
      </c>
      <c r="K184">
        <v>696</v>
      </c>
      <c r="L184" t="s">
        <v>530</v>
      </c>
      <c r="M184">
        <v>1</v>
      </c>
    </row>
    <row r="185" spans="1:16" x14ac:dyDescent="0.2">
      <c r="A185">
        <v>183</v>
      </c>
      <c r="B185">
        <v>0</v>
      </c>
      <c r="C185">
        <v>0</v>
      </c>
      <c r="D185" t="s">
        <v>294</v>
      </c>
      <c r="E185">
        <v>213</v>
      </c>
      <c r="F185" t="s">
        <v>531</v>
      </c>
      <c r="G185">
        <v>1</v>
      </c>
      <c r="H185">
        <v>214</v>
      </c>
      <c r="I185" t="s">
        <v>532</v>
      </c>
      <c r="J185">
        <v>-1</v>
      </c>
      <c r="K185">
        <v>215</v>
      </c>
      <c r="L185" t="s">
        <v>533</v>
      </c>
      <c r="M185">
        <v>-1</v>
      </c>
    </row>
    <row r="186" spans="1:16" x14ac:dyDescent="0.2">
      <c r="A186">
        <v>184</v>
      </c>
      <c r="B186">
        <v>0</v>
      </c>
      <c r="C186">
        <v>0</v>
      </c>
      <c r="D186" t="s">
        <v>294</v>
      </c>
      <c r="E186">
        <v>213</v>
      </c>
      <c r="F186" t="s">
        <v>531</v>
      </c>
      <c r="G186">
        <v>-1</v>
      </c>
      <c r="H186">
        <v>216</v>
      </c>
      <c r="I186" t="s">
        <v>534</v>
      </c>
      <c r="J186">
        <v>1</v>
      </c>
      <c r="K186">
        <v>706</v>
      </c>
      <c r="L186" t="s">
        <v>535</v>
      </c>
      <c r="M186">
        <v>1</v>
      </c>
    </row>
    <row r="187" spans="1:16" x14ac:dyDescent="0.2">
      <c r="A187">
        <v>185</v>
      </c>
      <c r="B187">
        <v>0</v>
      </c>
      <c r="C187">
        <v>0</v>
      </c>
      <c r="D187" t="s">
        <v>294</v>
      </c>
      <c r="E187">
        <v>218</v>
      </c>
      <c r="F187" t="s">
        <v>536</v>
      </c>
      <c r="G187">
        <v>1</v>
      </c>
      <c r="H187">
        <v>219</v>
      </c>
      <c r="I187" t="s">
        <v>537</v>
      </c>
      <c r="J187">
        <v>-1</v>
      </c>
      <c r="K187">
        <v>220</v>
      </c>
      <c r="L187" t="s">
        <v>538</v>
      </c>
      <c r="M187">
        <v>-1</v>
      </c>
    </row>
    <row r="188" spans="1:16" x14ac:dyDescent="0.2">
      <c r="A188">
        <v>186</v>
      </c>
      <c r="B188">
        <v>0</v>
      </c>
      <c r="C188">
        <v>0</v>
      </c>
      <c r="D188" t="s">
        <v>294</v>
      </c>
      <c r="E188">
        <v>218</v>
      </c>
      <c r="F188" t="s">
        <v>536</v>
      </c>
      <c r="G188">
        <v>-1</v>
      </c>
      <c r="H188">
        <v>221</v>
      </c>
      <c r="I188" t="s">
        <v>539</v>
      </c>
      <c r="J188">
        <v>1</v>
      </c>
      <c r="K188">
        <v>712</v>
      </c>
      <c r="L188" t="s">
        <v>540</v>
      </c>
      <c r="M188">
        <v>1</v>
      </c>
    </row>
    <row r="189" spans="1:16" x14ac:dyDescent="0.2">
      <c r="A189">
        <v>187</v>
      </c>
      <c r="B189">
        <v>0</v>
      </c>
      <c r="C189">
        <v>0</v>
      </c>
      <c r="D189" t="s">
        <v>294</v>
      </c>
      <c r="E189">
        <v>222</v>
      </c>
      <c r="F189" t="s">
        <v>541</v>
      </c>
      <c r="G189">
        <v>1</v>
      </c>
      <c r="H189">
        <v>239</v>
      </c>
      <c r="I189" t="s">
        <v>542</v>
      </c>
      <c r="J189">
        <v>-1</v>
      </c>
    </row>
    <row r="190" spans="1:16" x14ac:dyDescent="0.2">
      <c r="A190">
        <v>188</v>
      </c>
      <c r="B190">
        <v>0</v>
      </c>
      <c r="C190">
        <v>0</v>
      </c>
      <c r="D190" t="s">
        <v>294</v>
      </c>
      <c r="E190">
        <v>223</v>
      </c>
      <c r="F190" t="s">
        <v>543</v>
      </c>
      <c r="G190">
        <v>1</v>
      </c>
      <c r="H190">
        <v>229</v>
      </c>
      <c r="I190" t="s">
        <v>544</v>
      </c>
      <c r="J190">
        <v>-1</v>
      </c>
    </row>
    <row r="191" spans="1:16" x14ac:dyDescent="0.2">
      <c r="A191">
        <v>189</v>
      </c>
      <c r="B191">
        <v>0</v>
      </c>
      <c r="C191">
        <v>0</v>
      </c>
      <c r="D191" t="s">
        <v>294</v>
      </c>
      <c r="E191">
        <v>224</v>
      </c>
      <c r="F191" t="s">
        <v>545</v>
      </c>
      <c r="G191">
        <v>1</v>
      </c>
      <c r="H191">
        <v>234</v>
      </c>
      <c r="I191" t="s">
        <v>546</v>
      </c>
      <c r="J191">
        <v>-1</v>
      </c>
    </row>
    <row r="192" spans="1:16" x14ac:dyDescent="0.2">
      <c r="A192">
        <v>190</v>
      </c>
      <c r="B192">
        <v>0</v>
      </c>
      <c r="C192">
        <v>0</v>
      </c>
      <c r="D192" t="s">
        <v>294</v>
      </c>
      <c r="E192">
        <v>225</v>
      </c>
      <c r="F192" t="s">
        <v>547</v>
      </c>
      <c r="G192">
        <v>1</v>
      </c>
      <c r="H192">
        <v>230</v>
      </c>
      <c r="I192" t="s">
        <v>548</v>
      </c>
      <c r="J192">
        <v>-1</v>
      </c>
      <c r="K192">
        <v>235</v>
      </c>
      <c r="L192" t="s">
        <v>549</v>
      </c>
      <c r="M192">
        <v>-1</v>
      </c>
      <c r="N192">
        <v>240</v>
      </c>
      <c r="O192" t="s">
        <v>550</v>
      </c>
      <c r="P192">
        <v>-1</v>
      </c>
    </row>
    <row r="193" spans="1:19" x14ac:dyDescent="0.2">
      <c r="A193">
        <v>191</v>
      </c>
      <c r="B193">
        <v>0</v>
      </c>
      <c r="C193">
        <v>0</v>
      </c>
      <c r="D193" t="s">
        <v>294</v>
      </c>
      <c r="E193">
        <v>225</v>
      </c>
      <c r="F193" t="s">
        <v>547</v>
      </c>
      <c r="G193">
        <v>1</v>
      </c>
      <c r="H193">
        <v>226</v>
      </c>
      <c r="I193" t="s">
        <v>551</v>
      </c>
      <c r="J193">
        <v>-1</v>
      </c>
      <c r="K193">
        <v>227</v>
      </c>
      <c r="L193" t="s">
        <v>552</v>
      </c>
      <c r="M193">
        <v>-1</v>
      </c>
    </row>
    <row r="194" spans="1:19" x14ac:dyDescent="0.2">
      <c r="A194">
        <v>192</v>
      </c>
      <c r="B194">
        <v>0</v>
      </c>
      <c r="C194">
        <v>0</v>
      </c>
      <c r="D194" t="s">
        <v>294</v>
      </c>
      <c r="E194">
        <v>226</v>
      </c>
      <c r="F194" t="s">
        <v>551</v>
      </c>
      <c r="G194">
        <v>1</v>
      </c>
      <c r="H194">
        <v>231</v>
      </c>
      <c r="I194" t="s">
        <v>553</v>
      </c>
      <c r="J194">
        <v>-1</v>
      </c>
      <c r="K194">
        <v>236</v>
      </c>
      <c r="L194" t="s">
        <v>554</v>
      </c>
      <c r="M194">
        <v>-1</v>
      </c>
      <c r="N194">
        <v>241</v>
      </c>
      <c r="O194" t="s">
        <v>555</v>
      </c>
      <c r="P194">
        <v>-1</v>
      </c>
    </row>
    <row r="195" spans="1:19" x14ac:dyDescent="0.2">
      <c r="A195">
        <v>193</v>
      </c>
      <c r="B195">
        <v>0</v>
      </c>
      <c r="C195">
        <v>0</v>
      </c>
      <c r="D195" t="s">
        <v>294</v>
      </c>
      <c r="E195">
        <v>227</v>
      </c>
      <c r="F195" t="s">
        <v>552</v>
      </c>
      <c r="G195">
        <v>1</v>
      </c>
      <c r="H195">
        <v>232</v>
      </c>
      <c r="I195" t="s">
        <v>556</v>
      </c>
      <c r="J195">
        <v>-1</v>
      </c>
      <c r="K195">
        <v>237</v>
      </c>
      <c r="L195" t="s">
        <v>557</v>
      </c>
      <c r="M195">
        <v>-1</v>
      </c>
      <c r="N195">
        <v>242</v>
      </c>
      <c r="O195" t="s">
        <v>558</v>
      </c>
      <c r="P195">
        <v>-1</v>
      </c>
    </row>
    <row r="196" spans="1:19" x14ac:dyDescent="0.2">
      <c r="A196">
        <v>194</v>
      </c>
      <c r="B196">
        <v>0</v>
      </c>
      <c r="C196">
        <v>0</v>
      </c>
      <c r="D196" t="s">
        <v>294</v>
      </c>
      <c r="E196">
        <v>228</v>
      </c>
      <c r="F196" t="s">
        <v>559</v>
      </c>
      <c r="G196">
        <v>1</v>
      </c>
      <c r="H196">
        <v>233</v>
      </c>
      <c r="I196" t="s">
        <v>560</v>
      </c>
      <c r="J196">
        <v>-1</v>
      </c>
      <c r="K196">
        <v>238</v>
      </c>
      <c r="L196" t="s">
        <v>561</v>
      </c>
      <c r="M196">
        <v>-1</v>
      </c>
      <c r="N196">
        <v>243</v>
      </c>
      <c r="O196" t="s">
        <v>562</v>
      </c>
      <c r="P196">
        <v>-1</v>
      </c>
    </row>
    <row r="197" spans="1:19" x14ac:dyDescent="0.2">
      <c r="A197">
        <v>195</v>
      </c>
      <c r="B197">
        <v>0</v>
      </c>
      <c r="C197">
        <v>0</v>
      </c>
      <c r="D197" t="s">
        <v>294</v>
      </c>
      <c r="E197">
        <v>225</v>
      </c>
      <c r="F197" t="s">
        <v>547</v>
      </c>
      <c r="G197">
        <v>-1</v>
      </c>
      <c r="H197">
        <v>228</v>
      </c>
      <c r="I197" t="s">
        <v>559</v>
      </c>
      <c r="J197">
        <v>1</v>
      </c>
      <c r="K197">
        <v>719</v>
      </c>
      <c r="L197" t="s">
        <v>563</v>
      </c>
      <c r="M197">
        <v>1</v>
      </c>
    </row>
    <row r="198" spans="1:19" x14ac:dyDescent="0.2">
      <c r="A198">
        <v>196</v>
      </c>
      <c r="B198">
        <v>0</v>
      </c>
      <c r="C198">
        <v>0</v>
      </c>
      <c r="D198" t="s">
        <v>294</v>
      </c>
      <c r="E198">
        <v>230</v>
      </c>
      <c r="F198" t="s">
        <v>548</v>
      </c>
      <c r="G198">
        <v>1</v>
      </c>
      <c r="H198">
        <v>231</v>
      </c>
      <c r="I198" t="s">
        <v>553</v>
      </c>
      <c r="J198">
        <v>-1</v>
      </c>
      <c r="K198">
        <v>232</v>
      </c>
      <c r="L198" t="s">
        <v>556</v>
      </c>
      <c r="M198">
        <v>-1</v>
      </c>
    </row>
    <row r="199" spans="1:19" x14ac:dyDescent="0.2">
      <c r="A199">
        <v>197</v>
      </c>
      <c r="B199">
        <v>0</v>
      </c>
      <c r="C199">
        <v>0</v>
      </c>
      <c r="D199" t="s">
        <v>294</v>
      </c>
      <c r="E199">
        <v>230</v>
      </c>
      <c r="F199" t="s">
        <v>548</v>
      </c>
      <c r="G199">
        <v>-1</v>
      </c>
      <c r="H199">
        <v>233</v>
      </c>
      <c r="I199" t="s">
        <v>560</v>
      </c>
      <c r="J199">
        <v>1</v>
      </c>
      <c r="K199">
        <v>724</v>
      </c>
      <c r="L199" t="s">
        <v>564</v>
      </c>
      <c r="M199">
        <v>1</v>
      </c>
    </row>
    <row r="200" spans="1:19" x14ac:dyDescent="0.2">
      <c r="A200">
        <v>198</v>
      </c>
      <c r="B200">
        <v>0</v>
      </c>
      <c r="C200">
        <v>0</v>
      </c>
      <c r="D200" t="s">
        <v>294</v>
      </c>
      <c r="E200">
        <v>235</v>
      </c>
      <c r="F200" t="s">
        <v>549</v>
      </c>
      <c r="G200">
        <v>1</v>
      </c>
      <c r="H200">
        <v>236</v>
      </c>
      <c r="I200" t="s">
        <v>554</v>
      </c>
      <c r="J200">
        <v>-1</v>
      </c>
      <c r="K200">
        <v>237</v>
      </c>
      <c r="L200" t="s">
        <v>557</v>
      </c>
      <c r="M200">
        <v>-1</v>
      </c>
    </row>
    <row r="201" spans="1:19" x14ac:dyDescent="0.2">
      <c r="A201">
        <v>199</v>
      </c>
      <c r="B201">
        <v>0</v>
      </c>
      <c r="C201">
        <v>0</v>
      </c>
      <c r="D201" t="s">
        <v>294</v>
      </c>
      <c r="E201">
        <v>235</v>
      </c>
      <c r="F201" t="s">
        <v>549</v>
      </c>
      <c r="G201">
        <v>-1</v>
      </c>
      <c r="H201">
        <v>238</v>
      </c>
      <c r="I201" t="s">
        <v>561</v>
      </c>
      <c r="J201">
        <v>1</v>
      </c>
      <c r="K201">
        <v>730</v>
      </c>
      <c r="L201" t="s">
        <v>565</v>
      </c>
      <c r="M201">
        <v>1</v>
      </c>
    </row>
    <row r="202" spans="1:19" x14ac:dyDescent="0.2">
      <c r="A202">
        <v>200</v>
      </c>
      <c r="B202">
        <v>0</v>
      </c>
      <c r="C202">
        <v>0</v>
      </c>
      <c r="D202" t="s">
        <v>294</v>
      </c>
      <c r="E202">
        <v>239</v>
      </c>
      <c r="F202" t="s">
        <v>542</v>
      </c>
      <c r="G202">
        <v>1</v>
      </c>
      <c r="H202">
        <v>244</v>
      </c>
      <c r="I202" t="s">
        <v>566</v>
      </c>
      <c r="J202">
        <v>-1</v>
      </c>
      <c r="K202">
        <v>249</v>
      </c>
      <c r="L202" t="s">
        <v>567</v>
      </c>
      <c r="M202">
        <v>-1</v>
      </c>
      <c r="N202">
        <v>254</v>
      </c>
      <c r="O202" t="s">
        <v>568</v>
      </c>
      <c r="P202">
        <v>-1</v>
      </c>
      <c r="Q202">
        <v>259</v>
      </c>
      <c r="R202" t="s">
        <v>569</v>
      </c>
      <c r="S202">
        <v>-1</v>
      </c>
    </row>
    <row r="203" spans="1:19" x14ac:dyDescent="0.2">
      <c r="A203">
        <v>201</v>
      </c>
      <c r="B203">
        <v>0</v>
      </c>
      <c r="C203">
        <v>0</v>
      </c>
      <c r="D203" t="s">
        <v>294</v>
      </c>
      <c r="E203">
        <v>240</v>
      </c>
      <c r="F203" t="s">
        <v>550</v>
      </c>
      <c r="G203">
        <v>1</v>
      </c>
      <c r="H203">
        <v>245</v>
      </c>
      <c r="I203" t="s">
        <v>570</v>
      </c>
      <c r="J203">
        <v>-1</v>
      </c>
      <c r="K203">
        <v>250</v>
      </c>
      <c r="L203" t="s">
        <v>571</v>
      </c>
      <c r="M203">
        <v>-1</v>
      </c>
      <c r="N203">
        <v>255</v>
      </c>
      <c r="O203" t="s">
        <v>572</v>
      </c>
      <c r="P203">
        <v>-1</v>
      </c>
      <c r="Q203">
        <v>260</v>
      </c>
      <c r="R203" t="s">
        <v>573</v>
      </c>
      <c r="S203">
        <v>-1</v>
      </c>
    </row>
    <row r="204" spans="1:19" x14ac:dyDescent="0.2">
      <c r="A204">
        <v>202</v>
      </c>
      <c r="B204">
        <v>0</v>
      </c>
      <c r="C204">
        <v>0</v>
      </c>
      <c r="D204" t="s">
        <v>294</v>
      </c>
      <c r="E204">
        <v>240</v>
      </c>
      <c r="F204" t="s">
        <v>550</v>
      </c>
      <c r="G204">
        <v>1</v>
      </c>
      <c r="H204">
        <v>241</v>
      </c>
      <c r="I204" t="s">
        <v>555</v>
      </c>
      <c r="J204">
        <v>-1</v>
      </c>
      <c r="K204">
        <v>242</v>
      </c>
      <c r="L204" t="s">
        <v>558</v>
      </c>
      <c r="M204">
        <v>-1</v>
      </c>
    </row>
    <row r="205" spans="1:19" x14ac:dyDescent="0.2">
      <c r="A205">
        <v>203</v>
      </c>
      <c r="B205">
        <v>0</v>
      </c>
      <c r="C205">
        <v>0</v>
      </c>
      <c r="D205" t="s">
        <v>294</v>
      </c>
      <c r="E205">
        <v>241</v>
      </c>
      <c r="F205" t="s">
        <v>555</v>
      </c>
      <c r="G205">
        <v>1</v>
      </c>
      <c r="H205">
        <v>246</v>
      </c>
      <c r="I205" t="s">
        <v>574</v>
      </c>
      <c r="J205">
        <v>-1</v>
      </c>
      <c r="K205">
        <v>251</v>
      </c>
      <c r="L205" t="s">
        <v>575</v>
      </c>
      <c r="M205">
        <v>-1</v>
      </c>
      <c r="N205">
        <v>256</v>
      </c>
      <c r="O205" t="s">
        <v>576</v>
      </c>
      <c r="P205">
        <v>-1</v>
      </c>
      <c r="Q205">
        <v>261</v>
      </c>
      <c r="R205" t="s">
        <v>577</v>
      </c>
      <c r="S205">
        <v>-1</v>
      </c>
    </row>
    <row r="206" spans="1:19" x14ac:dyDescent="0.2">
      <c r="A206">
        <v>204</v>
      </c>
      <c r="B206">
        <v>0</v>
      </c>
      <c r="C206">
        <v>0</v>
      </c>
      <c r="D206" t="s">
        <v>294</v>
      </c>
      <c r="E206">
        <v>242</v>
      </c>
      <c r="F206" t="s">
        <v>558</v>
      </c>
      <c r="G206">
        <v>1</v>
      </c>
      <c r="H206">
        <v>247</v>
      </c>
      <c r="I206" t="s">
        <v>578</v>
      </c>
      <c r="J206">
        <v>-1</v>
      </c>
      <c r="K206">
        <v>252</v>
      </c>
      <c r="L206" t="s">
        <v>579</v>
      </c>
      <c r="M206">
        <v>-1</v>
      </c>
      <c r="N206">
        <v>257</v>
      </c>
      <c r="O206" t="s">
        <v>580</v>
      </c>
      <c r="P206">
        <v>-1</v>
      </c>
      <c r="Q206">
        <v>262</v>
      </c>
      <c r="R206" t="s">
        <v>581</v>
      </c>
      <c r="S206">
        <v>-1</v>
      </c>
    </row>
    <row r="207" spans="1:19" x14ac:dyDescent="0.2">
      <c r="A207">
        <v>205</v>
      </c>
      <c r="B207">
        <v>0</v>
      </c>
      <c r="C207">
        <v>0</v>
      </c>
      <c r="D207" t="s">
        <v>294</v>
      </c>
      <c r="E207">
        <v>243</v>
      </c>
      <c r="F207" t="s">
        <v>562</v>
      </c>
      <c r="G207">
        <v>1</v>
      </c>
      <c r="H207">
        <v>248</v>
      </c>
      <c r="I207" t="s">
        <v>582</v>
      </c>
      <c r="J207">
        <v>-1</v>
      </c>
      <c r="K207">
        <v>253</v>
      </c>
      <c r="L207" t="s">
        <v>583</v>
      </c>
      <c r="M207">
        <v>-1</v>
      </c>
      <c r="N207">
        <v>258</v>
      </c>
      <c r="O207" t="s">
        <v>584</v>
      </c>
      <c r="P207">
        <v>-1</v>
      </c>
      <c r="Q207">
        <v>263</v>
      </c>
      <c r="R207" t="s">
        <v>585</v>
      </c>
      <c r="S207">
        <v>-1</v>
      </c>
    </row>
    <row r="208" spans="1:19" x14ac:dyDescent="0.2">
      <c r="A208">
        <v>206</v>
      </c>
      <c r="B208">
        <v>0</v>
      </c>
      <c r="C208">
        <v>0</v>
      </c>
      <c r="D208" t="s">
        <v>294</v>
      </c>
      <c r="E208">
        <v>240</v>
      </c>
      <c r="F208" t="s">
        <v>550</v>
      </c>
      <c r="G208">
        <v>-1</v>
      </c>
      <c r="H208">
        <v>243</v>
      </c>
      <c r="I208" t="s">
        <v>562</v>
      </c>
      <c r="J208">
        <v>1</v>
      </c>
      <c r="K208">
        <v>736</v>
      </c>
      <c r="L208" t="s">
        <v>586</v>
      </c>
      <c r="M208">
        <v>1</v>
      </c>
    </row>
    <row r="209" spans="1:13" x14ac:dyDescent="0.2">
      <c r="A209">
        <v>207</v>
      </c>
      <c r="B209">
        <v>0</v>
      </c>
      <c r="C209">
        <v>0</v>
      </c>
      <c r="D209" t="s">
        <v>294</v>
      </c>
      <c r="E209">
        <v>245</v>
      </c>
      <c r="F209" t="s">
        <v>570</v>
      </c>
      <c r="G209">
        <v>1</v>
      </c>
      <c r="H209">
        <v>246</v>
      </c>
      <c r="I209" t="s">
        <v>574</v>
      </c>
      <c r="J209">
        <v>-1</v>
      </c>
      <c r="K209">
        <v>247</v>
      </c>
      <c r="L209" t="s">
        <v>578</v>
      </c>
      <c r="M209">
        <v>-1</v>
      </c>
    </row>
    <row r="210" spans="1:13" x14ac:dyDescent="0.2">
      <c r="A210">
        <v>208</v>
      </c>
      <c r="B210">
        <v>0</v>
      </c>
      <c r="C210">
        <v>0</v>
      </c>
      <c r="D210" t="s">
        <v>294</v>
      </c>
      <c r="E210">
        <v>245</v>
      </c>
      <c r="F210" t="s">
        <v>570</v>
      </c>
      <c r="G210">
        <v>-1</v>
      </c>
      <c r="H210">
        <v>248</v>
      </c>
      <c r="I210" t="s">
        <v>582</v>
      </c>
      <c r="J210">
        <v>1</v>
      </c>
      <c r="K210">
        <v>742</v>
      </c>
      <c r="L210" t="s">
        <v>587</v>
      </c>
      <c r="M210">
        <v>1</v>
      </c>
    </row>
    <row r="211" spans="1:13" x14ac:dyDescent="0.2">
      <c r="A211">
        <v>209</v>
      </c>
      <c r="B211">
        <v>0</v>
      </c>
      <c r="C211">
        <v>0</v>
      </c>
      <c r="D211" t="s">
        <v>294</v>
      </c>
      <c r="E211">
        <v>250</v>
      </c>
      <c r="F211" t="s">
        <v>571</v>
      </c>
      <c r="G211">
        <v>1</v>
      </c>
      <c r="H211">
        <v>251</v>
      </c>
      <c r="I211" t="s">
        <v>575</v>
      </c>
      <c r="J211">
        <v>-1</v>
      </c>
      <c r="K211">
        <v>252</v>
      </c>
      <c r="L211" t="s">
        <v>579</v>
      </c>
      <c r="M211">
        <v>-1</v>
      </c>
    </row>
    <row r="212" spans="1:13" x14ac:dyDescent="0.2">
      <c r="A212">
        <v>210</v>
      </c>
      <c r="B212">
        <v>0</v>
      </c>
      <c r="C212">
        <v>0</v>
      </c>
      <c r="D212" t="s">
        <v>294</v>
      </c>
      <c r="E212">
        <v>250</v>
      </c>
      <c r="F212" t="s">
        <v>571</v>
      </c>
      <c r="G212">
        <v>-1</v>
      </c>
      <c r="H212">
        <v>253</v>
      </c>
      <c r="I212" t="s">
        <v>583</v>
      </c>
      <c r="J212">
        <v>1</v>
      </c>
      <c r="K212">
        <v>748</v>
      </c>
      <c r="L212" t="s">
        <v>588</v>
      </c>
      <c r="M212">
        <v>1</v>
      </c>
    </row>
    <row r="213" spans="1:13" x14ac:dyDescent="0.2">
      <c r="A213">
        <v>211</v>
      </c>
      <c r="B213">
        <v>0</v>
      </c>
      <c r="C213">
        <v>0</v>
      </c>
      <c r="D213" t="s">
        <v>294</v>
      </c>
      <c r="E213">
        <v>255</v>
      </c>
      <c r="F213" t="s">
        <v>572</v>
      </c>
      <c r="G213">
        <v>1</v>
      </c>
      <c r="H213">
        <v>256</v>
      </c>
      <c r="I213" t="s">
        <v>576</v>
      </c>
      <c r="J213">
        <v>-1</v>
      </c>
      <c r="K213">
        <v>257</v>
      </c>
      <c r="L213" t="s">
        <v>580</v>
      </c>
      <c r="M213">
        <v>-1</v>
      </c>
    </row>
    <row r="214" spans="1:13" x14ac:dyDescent="0.2">
      <c r="A214">
        <v>212</v>
      </c>
      <c r="B214">
        <v>0</v>
      </c>
      <c r="C214">
        <v>0</v>
      </c>
      <c r="D214" t="s">
        <v>294</v>
      </c>
      <c r="E214">
        <v>255</v>
      </c>
      <c r="F214" t="s">
        <v>572</v>
      </c>
      <c r="G214">
        <v>-1</v>
      </c>
      <c r="H214">
        <v>258</v>
      </c>
      <c r="I214" t="s">
        <v>584</v>
      </c>
      <c r="J214">
        <v>1</v>
      </c>
      <c r="K214">
        <v>754</v>
      </c>
      <c r="L214" t="s">
        <v>589</v>
      </c>
      <c r="M214">
        <v>1</v>
      </c>
    </row>
    <row r="215" spans="1:13" x14ac:dyDescent="0.2">
      <c r="A215">
        <v>213</v>
      </c>
      <c r="B215">
        <v>0</v>
      </c>
      <c r="C215">
        <v>0</v>
      </c>
      <c r="D215" t="s">
        <v>294</v>
      </c>
      <c r="E215">
        <v>260</v>
      </c>
      <c r="F215" t="s">
        <v>573</v>
      </c>
      <c r="G215">
        <v>1</v>
      </c>
      <c r="H215">
        <v>261</v>
      </c>
      <c r="I215" t="s">
        <v>577</v>
      </c>
      <c r="J215">
        <v>-1</v>
      </c>
      <c r="K215">
        <v>262</v>
      </c>
      <c r="L215" t="s">
        <v>581</v>
      </c>
      <c r="M215">
        <v>-1</v>
      </c>
    </row>
    <row r="216" spans="1:13" x14ac:dyDescent="0.2">
      <c r="A216">
        <v>214</v>
      </c>
      <c r="B216">
        <v>0</v>
      </c>
      <c r="C216">
        <v>0</v>
      </c>
      <c r="D216" t="s">
        <v>294</v>
      </c>
      <c r="E216">
        <v>260</v>
      </c>
      <c r="F216" t="s">
        <v>573</v>
      </c>
      <c r="G216">
        <v>-1</v>
      </c>
      <c r="H216">
        <v>263</v>
      </c>
      <c r="I216" t="s">
        <v>585</v>
      </c>
      <c r="J216">
        <v>1</v>
      </c>
      <c r="K216">
        <v>760</v>
      </c>
      <c r="L216" t="s">
        <v>590</v>
      </c>
      <c r="M216">
        <v>1</v>
      </c>
    </row>
    <row r="217" spans="1:13" x14ac:dyDescent="0.2">
      <c r="A217">
        <v>215</v>
      </c>
      <c r="B217">
        <v>0</v>
      </c>
      <c r="C217">
        <v>0</v>
      </c>
      <c r="D217" t="s">
        <v>294</v>
      </c>
      <c r="E217">
        <v>264</v>
      </c>
      <c r="F217" t="s">
        <v>591</v>
      </c>
      <c r="G217">
        <v>1</v>
      </c>
      <c r="H217">
        <v>271</v>
      </c>
      <c r="I217" t="s">
        <v>592</v>
      </c>
      <c r="J217">
        <v>-1</v>
      </c>
      <c r="K217">
        <v>277</v>
      </c>
      <c r="L217" t="s">
        <v>593</v>
      </c>
      <c r="M217">
        <v>-1</v>
      </c>
    </row>
    <row r="218" spans="1:13" x14ac:dyDescent="0.2">
      <c r="A218">
        <v>216</v>
      </c>
      <c r="B218">
        <v>0</v>
      </c>
      <c r="C218">
        <v>0</v>
      </c>
      <c r="D218" t="s">
        <v>294</v>
      </c>
      <c r="E218">
        <v>264</v>
      </c>
      <c r="F218" t="s">
        <v>591</v>
      </c>
      <c r="G218">
        <v>1</v>
      </c>
      <c r="H218">
        <v>265</v>
      </c>
      <c r="I218" t="s">
        <v>594</v>
      </c>
      <c r="J218">
        <v>-1</v>
      </c>
      <c r="K218">
        <v>266</v>
      </c>
      <c r="L218" t="s">
        <v>595</v>
      </c>
      <c r="M218">
        <v>-1</v>
      </c>
    </row>
    <row r="219" spans="1:13" x14ac:dyDescent="0.2">
      <c r="A219">
        <v>217</v>
      </c>
      <c r="B219">
        <v>0</v>
      </c>
      <c r="C219">
        <v>0</v>
      </c>
      <c r="D219" t="s">
        <v>294</v>
      </c>
      <c r="E219">
        <v>265</v>
      </c>
      <c r="F219" t="s">
        <v>594</v>
      </c>
      <c r="G219">
        <v>1</v>
      </c>
      <c r="H219">
        <v>272</v>
      </c>
      <c r="I219" t="s">
        <v>596</v>
      </c>
      <c r="J219">
        <v>-1</v>
      </c>
    </row>
    <row r="220" spans="1:13" x14ac:dyDescent="0.2">
      <c r="A220">
        <v>218</v>
      </c>
      <c r="B220">
        <v>0</v>
      </c>
      <c r="C220">
        <v>0</v>
      </c>
      <c r="D220" t="s">
        <v>294</v>
      </c>
      <c r="E220">
        <v>266</v>
      </c>
      <c r="F220" t="s">
        <v>595</v>
      </c>
      <c r="G220">
        <v>1</v>
      </c>
      <c r="H220">
        <v>278</v>
      </c>
      <c r="I220" t="s">
        <v>597</v>
      </c>
      <c r="J220">
        <v>-1</v>
      </c>
    </row>
    <row r="221" spans="1:13" x14ac:dyDescent="0.2">
      <c r="A221">
        <v>219</v>
      </c>
      <c r="B221">
        <v>0</v>
      </c>
      <c r="C221">
        <v>0</v>
      </c>
      <c r="D221" t="s">
        <v>294</v>
      </c>
      <c r="E221">
        <v>267</v>
      </c>
      <c r="F221" t="s">
        <v>598</v>
      </c>
      <c r="G221">
        <v>1</v>
      </c>
      <c r="H221">
        <v>273</v>
      </c>
      <c r="I221" t="s">
        <v>599</v>
      </c>
      <c r="J221">
        <v>-1</v>
      </c>
      <c r="K221">
        <v>279</v>
      </c>
      <c r="L221" t="s">
        <v>600</v>
      </c>
      <c r="M221">
        <v>-1</v>
      </c>
    </row>
    <row r="222" spans="1:13" x14ac:dyDescent="0.2">
      <c r="A222">
        <v>220</v>
      </c>
      <c r="B222">
        <v>0</v>
      </c>
      <c r="C222">
        <v>0</v>
      </c>
      <c r="D222" t="s">
        <v>294</v>
      </c>
      <c r="E222">
        <v>267</v>
      </c>
      <c r="F222" t="s">
        <v>598</v>
      </c>
      <c r="G222">
        <v>1</v>
      </c>
      <c r="H222">
        <v>268</v>
      </c>
      <c r="I222" t="s">
        <v>601</v>
      </c>
      <c r="J222">
        <v>-1</v>
      </c>
      <c r="K222">
        <v>269</v>
      </c>
      <c r="L222" t="s">
        <v>602</v>
      </c>
      <c r="M222">
        <v>-1</v>
      </c>
    </row>
    <row r="223" spans="1:13" x14ac:dyDescent="0.2">
      <c r="A223">
        <v>221</v>
      </c>
      <c r="B223">
        <v>0</v>
      </c>
      <c r="C223">
        <v>0</v>
      </c>
      <c r="D223" t="s">
        <v>294</v>
      </c>
      <c r="E223">
        <v>268</v>
      </c>
      <c r="F223" t="s">
        <v>601</v>
      </c>
      <c r="G223">
        <v>1</v>
      </c>
      <c r="H223">
        <v>274</v>
      </c>
      <c r="I223" t="s">
        <v>603</v>
      </c>
      <c r="J223">
        <v>-1</v>
      </c>
      <c r="K223">
        <v>280</v>
      </c>
      <c r="L223" t="s">
        <v>604</v>
      </c>
      <c r="M223">
        <v>-1</v>
      </c>
    </row>
    <row r="224" spans="1:13" x14ac:dyDescent="0.2">
      <c r="A224">
        <v>222</v>
      </c>
      <c r="B224">
        <v>0</v>
      </c>
      <c r="C224">
        <v>0</v>
      </c>
      <c r="D224" t="s">
        <v>294</v>
      </c>
      <c r="E224">
        <v>269</v>
      </c>
      <c r="F224" t="s">
        <v>602</v>
      </c>
      <c r="G224">
        <v>1</v>
      </c>
      <c r="H224">
        <v>275</v>
      </c>
      <c r="I224" t="s">
        <v>605</v>
      </c>
      <c r="J224">
        <v>-1</v>
      </c>
      <c r="K224">
        <v>281</v>
      </c>
      <c r="L224" t="s">
        <v>606</v>
      </c>
      <c r="M224">
        <v>-1</v>
      </c>
    </row>
    <row r="225" spans="1:13" x14ac:dyDescent="0.2">
      <c r="A225">
        <v>223</v>
      </c>
      <c r="B225">
        <v>0</v>
      </c>
      <c r="C225">
        <v>0</v>
      </c>
      <c r="D225" t="s">
        <v>294</v>
      </c>
      <c r="E225">
        <v>270</v>
      </c>
      <c r="F225" t="s">
        <v>607</v>
      </c>
      <c r="G225">
        <v>1</v>
      </c>
      <c r="H225">
        <v>276</v>
      </c>
      <c r="I225" t="s">
        <v>608</v>
      </c>
      <c r="J225">
        <v>-1</v>
      </c>
      <c r="K225">
        <v>282</v>
      </c>
      <c r="L225" t="s">
        <v>609</v>
      </c>
      <c r="M225">
        <v>-1</v>
      </c>
    </row>
    <row r="226" spans="1:13" x14ac:dyDescent="0.2">
      <c r="A226">
        <v>224</v>
      </c>
      <c r="B226">
        <v>0</v>
      </c>
      <c r="C226">
        <v>0</v>
      </c>
      <c r="D226" t="s">
        <v>294</v>
      </c>
      <c r="E226">
        <v>267</v>
      </c>
      <c r="F226" t="s">
        <v>598</v>
      </c>
      <c r="G226">
        <v>-1</v>
      </c>
      <c r="H226">
        <v>270</v>
      </c>
      <c r="I226" t="s">
        <v>607</v>
      </c>
      <c r="J226">
        <v>1</v>
      </c>
      <c r="K226">
        <v>765</v>
      </c>
      <c r="L226" t="s">
        <v>610</v>
      </c>
      <c r="M226">
        <v>1</v>
      </c>
    </row>
    <row r="227" spans="1:13" x14ac:dyDescent="0.2">
      <c r="A227">
        <v>225</v>
      </c>
      <c r="B227">
        <v>0</v>
      </c>
      <c r="C227">
        <v>0</v>
      </c>
      <c r="D227" t="s">
        <v>294</v>
      </c>
      <c r="E227">
        <v>271</v>
      </c>
      <c r="F227" t="s">
        <v>592</v>
      </c>
      <c r="G227">
        <v>1</v>
      </c>
      <c r="H227">
        <v>272</v>
      </c>
      <c r="I227" t="s">
        <v>596</v>
      </c>
      <c r="J227">
        <v>-1</v>
      </c>
    </row>
    <row r="228" spans="1:13" x14ac:dyDescent="0.2">
      <c r="A228">
        <v>226</v>
      </c>
      <c r="B228">
        <v>0</v>
      </c>
      <c r="C228">
        <v>0</v>
      </c>
      <c r="D228" t="s">
        <v>294</v>
      </c>
      <c r="E228">
        <v>273</v>
      </c>
      <c r="F228" t="s">
        <v>599</v>
      </c>
      <c r="G228">
        <v>1</v>
      </c>
      <c r="H228">
        <v>274</v>
      </c>
      <c r="I228" t="s">
        <v>603</v>
      </c>
      <c r="J228">
        <v>-1</v>
      </c>
      <c r="K228">
        <v>275</v>
      </c>
      <c r="L228" t="s">
        <v>605</v>
      </c>
      <c r="M228">
        <v>-1</v>
      </c>
    </row>
    <row r="229" spans="1:13" x14ac:dyDescent="0.2">
      <c r="A229">
        <v>227</v>
      </c>
      <c r="B229">
        <v>0</v>
      </c>
      <c r="C229">
        <v>0</v>
      </c>
      <c r="D229" t="s">
        <v>294</v>
      </c>
      <c r="E229">
        <v>273</v>
      </c>
      <c r="F229" t="s">
        <v>599</v>
      </c>
      <c r="G229">
        <v>-1</v>
      </c>
      <c r="H229">
        <v>276</v>
      </c>
      <c r="I229" t="s">
        <v>608</v>
      </c>
      <c r="J229">
        <v>1</v>
      </c>
      <c r="K229">
        <v>770</v>
      </c>
      <c r="L229" t="s">
        <v>611</v>
      </c>
      <c r="M229">
        <v>1</v>
      </c>
    </row>
    <row r="230" spans="1:13" x14ac:dyDescent="0.2">
      <c r="A230">
        <v>228</v>
      </c>
      <c r="B230">
        <v>0</v>
      </c>
      <c r="C230">
        <v>0</v>
      </c>
      <c r="D230" t="s">
        <v>294</v>
      </c>
      <c r="E230">
        <v>277</v>
      </c>
      <c r="F230" t="s">
        <v>593</v>
      </c>
      <c r="G230">
        <v>1</v>
      </c>
      <c r="H230">
        <v>278</v>
      </c>
      <c r="I230" t="s">
        <v>597</v>
      </c>
      <c r="J230">
        <v>-1</v>
      </c>
    </row>
    <row r="231" spans="1:13" x14ac:dyDescent="0.2">
      <c r="A231">
        <v>229</v>
      </c>
      <c r="B231">
        <v>0</v>
      </c>
      <c r="C231">
        <v>0</v>
      </c>
      <c r="D231" t="s">
        <v>294</v>
      </c>
      <c r="E231">
        <v>279</v>
      </c>
      <c r="F231" t="s">
        <v>600</v>
      </c>
      <c r="G231">
        <v>1</v>
      </c>
      <c r="H231">
        <v>280</v>
      </c>
      <c r="I231" t="s">
        <v>604</v>
      </c>
      <c r="J231">
        <v>-1</v>
      </c>
      <c r="K231">
        <v>281</v>
      </c>
      <c r="L231" t="s">
        <v>606</v>
      </c>
      <c r="M231">
        <v>-1</v>
      </c>
    </row>
    <row r="232" spans="1:13" x14ac:dyDescent="0.2">
      <c r="A232">
        <v>230</v>
      </c>
      <c r="B232">
        <v>0</v>
      </c>
      <c r="C232">
        <v>0</v>
      </c>
      <c r="D232" t="s">
        <v>294</v>
      </c>
      <c r="E232">
        <v>279</v>
      </c>
      <c r="F232" t="s">
        <v>600</v>
      </c>
      <c r="G232">
        <v>-1</v>
      </c>
      <c r="H232">
        <v>282</v>
      </c>
      <c r="I232" t="s">
        <v>609</v>
      </c>
      <c r="J232">
        <v>1</v>
      </c>
      <c r="K232">
        <v>775</v>
      </c>
      <c r="L232" t="s">
        <v>612</v>
      </c>
      <c r="M232">
        <v>1</v>
      </c>
    </row>
    <row r="233" spans="1:13" x14ac:dyDescent="0.2">
      <c r="A233">
        <v>231</v>
      </c>
      <c r="B233">
        <v>0</v>
      </c>
      <c r="C233">
        <v>0</v>
      </c>
      <c r="D233" t="s">
        <v>294</v>
      </c>
      <c r="E233">
        <v>283</v>
      </c>
      <c r="F233" t="s">
        <v>613</v>
      </c>
      <c r="G233">
        <v>1</v>
      </c>
      <c r="H233">
        <v>284</v>
      </c>
      <c r="I233" t="s">
        <v>614</v>
      </c>
      <c r="J233">
        <v>-1</v>
      </c>
      <c r="K233">
        <v>285</v>
      </c>
      <c r="L233" t="s">
        <v>615</v>
      </c>
      <c r="M233">
        <v>-1</v>
      </c>
    </row>
    <row r="234" spans="1:13" x14ac:dyDescent="0.2">
      <c r="A234">
        <v>232</v>
      </c>
      <c r="B234">
        <v>0</v>
      </c>
      <c r="C234">
        <v>0</v>
      </c>
      <c r="D234" t="s">
        <v>294</v>
      </c>
      <c r="E234">
        <v>287</v>
      </c>
      <c r="F234" t="s">
        <v>616</v>
      </c>
      <c r="G234">
        <v>1</v>
      </c>
      <c r="H234">
        <v>288</v>
      </c>
      <c r="I234" t="s">
        <v>617</v>
      </c>
      <c r="J234">
        <v>-1</v>
      </c>
      <c r="K234">
        <v>289</v>
      </c>
      <c r="L234" t="s">
        <v>618</v>
      </c>
      <c r="M234">
        <v>-1</v>
      </c>
    </row>
    <row r="235" spans="1:13" x14ac:dyDescent="0.2">
      <c r="A235">
        <v>233</v>
      </c>
      <c r="B235">
        <v>0</v>
      </c>
      <c r="C235">
        <v>0</v>
      </c>
      <c r="D235" t="s">
        <v>294</v>
      </c>
      <c r="E235">
        <v>287</v>
      </c>
      <c r="F235" t="s">
        <v>616</v>
      </c>
      <c r="G235">
        <v>-1</v>
      </c>
      <c r="H235">
        <v>290</v>
      </c>
      <c r="I235" t="s">
        <v>619</v>
      </c>
      <c r="J235">
        <v>1</v>
      </c>
      <c r="K235">
        <v>781</v>
      </c>
      <c r="L235" t="s">
        <v>620</v>
      </c>
      <c r="M235">
        <v>1</v>
      </c>
    </row>
    <row r="236" spans="1:13" x14ac:dyDescent="0.2">
      <c r="A236">
        <v>234</v>
      </c>
      <c r="B236">
        <v>0</v>
      </c>
      <c r="C236">
        <v>0</v>
      </c>
      <c r="D236" t="s">
        <v>294</v>
      </c>
      <c r="E236">
        <v>291</v>
      </c>
      <c r="F236" t="s">
        <v>621</v>
      </c>
      <c r="G236">
        <v>1</v>
      </c>
      <c r="H236">
        <v>292</v>
      </c>
      <c r="I236" t="s">
        <v>622</v>
      </c>
      <c r="J236">
        <v>-1</v>
      </c>
    </row>
    <row r="237" spans="1:13" x14ac:dyDescent="0.2">
      <c r="A237">
        <v>235</v>
      </c>
      <c r="B237">
        <v>0</v>
      </c>
      <c r="C237">
        <v>0</v>
      </c>
      <c r="D237" t="s">
        <v>294</v>
      </c>
      <c r="E237">
        <v>293</v>
      </c>
      <c r="F237" t="s">
        <v>623</v>
      </c>
      <c r="G237">
        <v>1</v>
      </c>
      <c r="H237">
        <v>294</v>
      </c>
      <c r="I237" t="s">
        <v>624</v>
      </c>
      <c r="J237">
        <v>-1</v>
      </c>
      <c r="K237">
        <v>295</v>
      </c>
      <c r="L237" t="s">
        <v>625</v>
      </c>
      <c r="M237">
        <v>-1</v>
      </c>
    </row>
    <row r="238" spans="1:13" x14ac:dyDescent="0.2">
      <c r="A238">
        <v>236</v>
      </c>
      <c r="B238">
        <v>0</v>
      </c>
      <c r="C238">
        <v>0</v>
      </c>
      <c r="D238" t="s">
        <v>294</v>
      </c>
      <c r="E238">
        <v>293</v>
      </c>
      <c r="F238" t="s">
        <v>623</v>
      </c>
      <c r="G238">
        <v>-1</v>
      </c>
      <c r="H238">
        <v>296</v>
      </c>
      <c r="I238" t="s">
        <v>626</v>
      </c>
      <c r="J238">
        <v>1</v>
      </c>
      <c r="K238">
        <v>786</v>
      </c>
      <c r="L238" t="s">
        <v>627</v>
      </c>
      <c r="M238">
        <v>1</v>
      </c>
    </row>
    <row r="239" spans="1:13" x14ac:dyDescent="0.2">
      <c r="A239">
        <v>237</v>
      </c>
      <c r="B239">
        <v>0</v>
      </c>
      <c r="C239">
        <v>0</v>
      </c>
      <c r="D239" t="s">
        <v>294</v>
      </c>
      <c r="E239">
        <v>165</v>
      </c>
      <c r="F239" t="s">
        <v>362</v>
      </c>
      <c r="G239">
        <v>-1</v>
      </c>
      <c r="H239">
        <v>297</v>
      </c>
      <c r="I239" t="s">
        <v>628</v>
      </c>
      <c r="J239">
        <v>1</v>
      </c>
    </row>
    <row r="240" spans="1:13" x14ac:dyDescent="0.2">
      <c r="A240">
        <v>238</v>
      </c>
      <c r="B240">
        <v>0</v>
      </c>
      <c r="C240">
        <v>0</v>
      </c>
      <c r="D240" t="s">
        <v>294</v>
      </c>
      <c r="E240">
        <v>143</v>
      </c>
      <c r="F240" t="s">
        <v>434</v>
      </c>
      <c r="G240">
        <v>-1</v>
      </c>
      <c r="H240">
        <v>298</v>
      </c>
      <c r="I240" t="s">
        <v>629</v>
      </c>
      <c r="J240">
        <v>1</v>
      </c>
    </row>
    <row r="241" spans="1:13" x14ac:dyDescent="0.2">
      <c r="A241">
        <v>239</v>
      </c>
      <c r="B241">
        <v>0</v>
      </c>
      <c r="C241">
        <v>0</v>
      </c>
      <c r="D241" t="s">
        <v>294</v>
      </c>
      <c r="E241">
        <v>298</v>
      </c>
      <c r="F241" t="s">
        <v>629</v>
      </c>
      <c r="G241">
        <v>1</v>
      </c>
      <c r="H241">
        <v>299</v>
      </c>
      <c r="I241" t="s">
        <v>630</v>
      </c>
      <c r="J241">
        <v>-1</v>
      </c>
      <c r="K241">
        <v>300</v>
      </c>
      <c r="L241" t="s">
        <v>631</v>
      </c>
      <c r="M241">
        <v>-1</v>
      </c>
    </row>
    <row r="242" spans="1:13" x14ac:dyDescent="0.2">
      <c r="A242">
        <v>240</v>
      </c>
      <c r="B242">
        <v>0</v>
      </c>
      <c r="C242">
        <v>0</v>
      </c>
      <c r="D242" t="s">
        <v>294</v>
      </c>
      <c r="E242">
        <v>144</v>
      </c>
      <c r="F242" t="s">
        <v>436</v>
      </c>
      <c r="G242">
        <v>-1</v>
      </c>
      <c r="H242">
        <v>299</v>
      </c>
      <c r="I242" t="s">
        <v>630</v>
      </c>
      <c r="J242">
        <v>1</v>
      </c>
    </row>
    <row r="243" spans="1:13" x14ac:dyDescent="0.2">
      <c r="A243">
        <v>241</v>
      </c>
      <c r="B243">
        <v>0</v>
      </c>
      <c r="C243">
        <v>0</v>
      </c>
      <c r="D243" t="s">
        <v>294</v>
      </c>
      <c r="E243">
        <v>145</v>
      </c>
      <c r="F243" t="s">
        <v>438</v>
      </c>
      <c r="G243">
        <v>-1</v>
      </c>
      <c r="H243">
        <v>300</v>
      </c>
      <c r="I243" t="s">
        <v>631</v>
      </c>
      <c r="J243">
        <v>1</v>
      </c>
    </row>
    <row r="244" spans="1:13" x14ac:dyDescent="0.2">
      <c r="A244">
        <v>242</v>
      </c>
      <c r="B244">
        <v>0</v>
      </c>
      <c r="C244">
        <v>0</v>
      </c>
      <c r="D244" t="s">
        <v>294</v>
      </c>
      <c r="E244">
        <v>146</v>
      </c>
      <c r="F244" t="s">
        <v>440</v>
      </c>
      <c r="G244">
        <v>-1</v>
      </c>
      <c r="H244">
        <v>301</v>
      </c>
      <c r="I244" t="s">
        <v>632</v>
      </c>
      <c r="J244">
        <v>1</v>
      </c>
    </row>
    <row r="245" spans="1:13" x14ac:dyDescent="0.2">
      <c r="A245">
        <v>243</v>
      </c>
      <c r="B245">
        <v>0</v>
      </c>
      <c r="C245">
        <v>0</v>
      </c>
      <c r="D245" t="s">
        <v>294</v>
      </c>
      <c r="E245">
        <v>170</v>
      </c>
      <c r="F245" t="s">
        <v>382</v>
      </c>
      <c r="G245">
        <v>-1</v>
      </c>
      <c r="H245">
        <v>302</v>
      </c>
      <c r="I245" t="s">
        <v>633</v>
      </c>
      <c r="J245">
        <v>1</v>
      </c>
    </row>
    <row r="246" spans="1:13" x14ac:dyDescent="0.2">
      <c r="A246">
        <v>244</v>
      </c>
      <c r="B246">
        <v>0</v>
      </c>
      <c r="C246">
        <v>0</v>
      </c>
      <c r="D246" t="s">
        <v>294</v>
      </c>
      <c r="E246">
        <v>302</v>
      </c>
      <c r="F246" t="s">
        <v>633</v>
      </c>
      <c r="G246">
        <v>1</v>
      </c>
      <c r="H246">
        <v>303</v>
      </c>
      <c r="I246" t="s">
        <v>634</v>
      </c>
      <c r="J246">
        <v>-1</v>
      </c>
    </row>
    <row r="247" spans="1:13" x14ac:dyDescent="0.2">
      <c r="A247">
        <v>245</v>
      </c>
      <c r="B247">
        <v>0</v>
      </c>
      <c r="C247">
        <v>0</v>
      </c>
      <c r="D247" t="s">
        <v>294</v>
      </c>
      <c r="E247">
        <v>171</v>
      </c>
      <c r="F247" t="s">
        <v>384</v>
      </c>
      <c r="G247">
        <v>-1</v>
      </c>
      <c r="H247">
        <v>303</v>
      </c>
      <c r="I247" t="s">
        <v>634</v>
      </c>
      <c r="J247">
        <v>1</v>
      </c>
    </row>
    <row r="248" spans="1:13" x14ac:dyDescent="0.2">
      <c r="A248">
        <v>246</v>
      </c>
      <c r="B248">
        <v>0</v>
      </c>
      <c r="C248">
        <v>0</v>
      </c>
      <c r="D248" t="s">
        <v>294</v>
      </c>
      <c r="E248">
        <v>166</v>
      </c>
      <c r="F248" t="s">
        <v>386</v>
      </c>
      <c r="G248">
        <v>-1</v>
      </c>
      <c r="H248">
        <v>304</v>
      </c>
      <c r="I248" t="s">
        <v>635</v>
      </c>
      <c r="J248">
        <v>1</v>
      </c>
    </row>
    <row r="249" spans="1:13" x14ac:dyDescent="0.2">
      <c r="A249">
        <v>247</v>
      </c>
      <c r="B249">
        <v>0</v>
      </c>
      <c r="C249">
        <v>0</v>
      </c>
      <c r="D249" t="s">
        <v>294</v>
      </c>
      <c r="E249">
        <v>297</v>
      </c>
      <c r="F249" t="s">
        <v>628</v>
      </c>
      <c r="G249">
        <v>-1</v>
      </c>
      <c r="H249">
        <v>304</v>
      </c>
      <c r="I249" t="s">
        <v>635</v>
      </c>
      <c r="J249">
        <v>1</v>
      </c>
    </row>
    <row r="250" spans="1:13" x14ac:dyDescent="0.2">
      <c r="A250">
        <v>248</v>
      </c>
      <c r="B250">
        <v>0</v>
      </c>
      <c r="C250">
        <v>0</v>
      </c>
      <c r="D250" t="s">
        <v>294</v>
      </c>
      <c r="E250">
        <v>147</v>
      </c>
      <c r="F250" t="s">
        <v>442</v>
      </c>
      <c r="G250">
        <v>-1</v>
      </c>
      <c r="H250">
        <v>167</v>
      </c>
      <c r="I250" t="s">
        <v>389</v>
      </c>
      <c r="J250">
        <v>-1</v>
      </c>
      <c r="K250">
        <v>305</v>
      </c>
      <c r="L250" t="s">
        <v>636</v>
      </c>
      <c r="M250">
        <v>1</v>
      </c>
    </row>
    <row r="251" spans="1:13" x14ac:dyDescent="0.2">
      <c r="A251">
        <v>249</v>
      </c>
      <c r="B251">
        <v>0</v>
      </c>
      <c r="C251">
        <v>0</v>
      </c>
      <c r="D251" t="s">
        <v>294</v>
      </c>
      <c r="E251">
        <v>305</v>
      </c>
      <c r="F251" t="s">
        <v>636</v>
      </c>
      <c r="G251">
        <v>1</v>
      </c>
      <c r="H251">
        <v>306</v>
      </c>
      <c r="I251" t="s">
        <v>637</v>
      </c>
      <c r="J251">
        <v>-1</v>
      </c>
      <c r="K251">
        <v>307</v>
      </c>
      <c r="L251" t="s">
        <v>638</v>
      </c>
      <c r="M251">
        <v>-1</v>
      </c>
    </row>
    <row r="252" spans="1:13" x14ac:dyDescent="0.2">
      <c r="A252">
        <v>250</v>
      </c>
      <c r="B252">
        <v>0</v>
      </c>
      <c r="C252">
        <v>0</v>
      </c>
      <c r="D252" t="s">
        <v>294</v>
      </c>
      <c r="E252">
        <v>148</v>
      </c>
      <c r="F252" t="s">
        <v>444</v>
      </c>
      <c r="G252">
        <v>-1</v>
      </c>
      <c r="H252">
        <v>306</v>
      </c>
      <c r="I252" t="s">
        <v>637</v>
      </c>
      <c r="J252">
        <v>1</v>
      </c>
    </row>
    <row r="253" spans="1:13" x14ac:dyDescent="0.2">
      <c r="A253">
        <v>251</v>
      </c>
      <c r="B253">
        <v>0</v>
      </c>
      <c r="C253">
        <v>0</v>
      </c>
      <c r="D253" t="s">
        <v>294</v>
      </c>
      <c r="E253">
        <v>149</v>
      </c>
      <c r="F253" t="s">
        <v>446</v>
      </c>
      <c r="G253">
        <v>-1</v>
      </c>
      <c r="H253">
        <v>168</v>
      </c>
      <c r="I253" t="s">
        <v>394</v>
      </c>
      <c r="J253">
        <v>-1</v>
      </c>
      <c r="K253">
        <v>307</v>
      </c>
      <c r="L253" t="s">
        <v>638</v>
      </c>
      <c r="M253">
        <v>1</v>
      </c>
    </row>
    <row r="254" spans="1:13" x14ac:dyDescent="0.2">
      <c r="A254">
        <v>252</v>
      </c>
      <c r="B254">
        <v>0</v>
      </c>
      <c r="C254">
        <v>0</v>
      </c>
      <c r="D254" t="s">
        <v>294</v>
      </c>
      <c r="E254">
        <v>150</v>
      </c>
      <c r="F254" t="s">
        <v>448</v>
      </c>
      <c r="G254">
        <v>-1</v>
      </c>
      <c r="H254">
        <v>169</v>
      </c>
      <c r="I254" t="s">
        <v>397</v>
      </c>
      <c r="J254">
        <v>-1</v>
      </c>
      <c r="K254">
        <v>308</v>
      </c>
      <c r="L254" t="s">
        <v>639</v>
      </c>
      <c r="M254">
        <v>1</v>
      </c>
    </row>
    <row r="255" spans="1:13" x14ac:dyDescent="0.2">
      <c r="A255">
        <v>253</v>
      </c>
      <c r="B255">
        <v>0</v>
      </c>
      <c r="C255">
        <v>0</v>
      </c>
      <c r="D255" t="s">
        <v>294</v>
      </c>
      <c r="E255">
        <v>305</v>
      </c>
      <c r="F255" t="s">
        <v>636</v>
      </c>
      <c r="G255">
        <v>-1</v>
      </c>
      <c r="H255">
        <v>308</v>
      </c>
      <c r="I255" t="s">
        <v>639</v>
      </c>
      <c r="J255">
        <v>1</v>
      </c>
      <c r="K255">
        <v>802</v>
      </c>
      <c r="L255" t="s">
        <v>640</v>
      </c>
      <c r="M255">
        <v>1</v>
      </c>
    </row>
    <row r="256" spans="1:13" x14ac:dyDescent="0.2">
      <c r="A256">
        <v>254</v>
      </c>
      <c r="B256">
        <v>0</v>
      </c>
      <c r="C256">
        <v>0</v>
      </c>
      <c r="D256" t="s">
        <v>294</v>
      </c>
      <c r="E256">
        <v>22</v>
      </c>
      <c r="F256" t="s">
        <v>330</v>
      </c>
      <c r="G256">
        <v>-1</v>
      </c>
      <c r="H256">
        <v>40</v>
      </c>
      <c r="I256" t="s">
        <v>345</v>
      </c>
      <c r="J256">
        <v>-1</v>
      </c>
      <c r="K256">
        <v>309</v>
      </c>
      <c r="L256" t="s">
        <v>641</v>
      </c>
      <c r="M256">
        <v>1</v>
      </c>
    </row>
    <row r="257" spans="1:13" x14ac:dyDescent="0.2">
      <c r="A257">
        <v>255</v>
      </c>
      <c r="B257">
        <v>0</v>
      </c>
      <c r="C257">
        <v>0</v>
      </c>
      <c r="D257" t="s">
        <v>294</v>
      </c>
      <c r="E257">
        <v>23</v>
      </c>
      <c r="F257" t="s">
        <v>332</v>
      </c>
      <c r="G257">
        <v>-1</v>
      </c>
      <c r="H257">
        <v>41</v>
      </c>
      <c r="I257" t="s">
        <v>347</v>
      </c>
      <c r="J257">
        <v>-1</v>
      </c>
      <c r="K257">
        <v>310</v>
      </c>
      <c r="L257" t="s">
        <v>642</v>
      </c>
      <c r="M257">
        <v>1</v>
      </c>
    </row>
    <row r="258" spans="1:13" x14ac:dyDescent="0.2">
      <c r="A258">
        <v>256</v>
      </c>
      <c r="B258">
        <v>0</v>
      </c>
      <c r="C258">
        <v>0</v>
      </c>
      <c r="D258" t="s">
        <v>294</v>
      </c>
      <c r="E258">
        <v>309</v>
      </c>
      <c r="F258" t="s">
        <v>641</v>
      </c>
      <c r="G258">
        <v>-1</v>
      </c>
      <c r="H258">
        <v>310</v>
      </c>
      <c r="I258" t="s">
        <v>642</v>
      </c>
      <c r="J258">
        <v>1</v>
      </c>
    </row>
    <row r="259" spans="1:13" x14ac:dyDescent="0.2">
      <c r="A259">
        <v>257</v>
      </c>
      <c r="B259">
        <v>0</v>
      </c>
      <c r="C259">
        <v>0</v>
      </c>
      <c r="D259" t="s">
        <v>294</v>
      </c>
      <c r="E259">
        <v>24</v>
      </c>
      <c r="F259" t="s">
        <v>334</v>
      </c>
      <c r="G259">
        <v>-1</v>
      </c>
      <c r="H259">
        <v>42</v>
      </c>
      <c r="I259" t="s">
        <v>349</v>
      </c>
      <c r="J259">
        <v>-1</v>
      </c>
      <c r="K259">
        <v>311</v>
      </c>
      <c r="L259" t="s">
        <v>643</v>
      </c>
      <c r="M259">
        <v>1</v>
      </c>
    </row>
    <row r="260" spans="1:13" x14ac:dyDescent="0.2">
      <c r="A260">
        <v>258</v>
      </c>
      <c r="B260">
        <v>0</v>
      </c>
      <c r="C260">
        <v>0</v>
      </c>
      <c r="D260" t="s">
        <v>294</v>
      </c>
      <c r="E260">
        <v>311</v>
      </c>
      <c r="F260" t="s">
        <v>643</v>
      </c>
      <c r="G260">
        <v>1</v>
      </c>
      <c r="H260">
        <v>312</v>
      </c>
      <c r="I260" t="s">
        <v>644</v>
      </c>
      <c r="J260">
        <v>-1</v>
      </c>
      <c r="K260">
        <v>313</v>
      </c>
      <c r="L260" t="s">
        <v>645</v>
      </c>
      <c r="M260">
        <v>-1</v>
      </c>
    </row>
    <row r="261" spans="1:13" x14ac:dyDescent="0.2">
      <c r="A261">
        <v>259</v>
      </c>
      <c r="B261">
        <v>0</v>
      </c>
      <c r="C261">
        <v>0</v>
      </c>
      <c r="D261" t="s">
        <v>294</v>
      </c>
      <c r="E261">
        <v>25</v>
      </c>
      <c r="F261" t="s">
        <v>336</v>
      </c>
      <c r="G261">
        <v>-1</v>
      </c>
      <c r="H261">
        <v>43</v>
      </c>
      <c r="I261" t="s">
        <v>351</v>
      </c>
      <c r="J261">
        <v>-1</v>
      </c>
      <c r="K261">
        <v>312</v>
      </c>
      <c r="L261" t="s">
        <v>644</v>
      </c>
      <c r="M261">
        <v>1</v>
      </c>
    </row>
    <row r="262" spans="1:13" x14ac:dyDescent="0.2">
      <c r="A262">
        <v>260</v>
      </c>
      <c r="B262">
        <v>0</v>
      </c>
      <c r="C262">
        <v>0</v>
      </c>
      <c r="D262" t="s">
        <v>294</v>
      </c>
      <c r="E262">
        <v>26</v>
      </c>
      <c r="F262" t="s">
        <v>338</v>
      </c>
      <c r="G262">
        <v>-1</v>
      </c>
      <c r="H262">
        <v>44</v>
      </c>
      <c r="I262" t="s">
        <v>353</v>
      </c>
      <c r="J262">
        <v>-1</v>
      </c>
      <c r="K262">
        <v>313</v>
      </c>
      <c r="L262" t="s">
        <v>645</v>
      </c>
      <c r="M262">
        <v>1</v>
      </c>
    </row>
    <row r="263" spans="1:13" x14ac:dyDescent="0.2">
      <c r="A263">
        <v>261</v>
      </c>
      <c r="B263">
        <v>0</v>
      </c>
      <c r="C263">
        <v>0</v>
      </c>
      <c r="D263" t="s">
        <v>294</v>
      </c>
      <c r="E263">
        <v>27</v>
      </c>
      <c r="F263" t="s">
        <v>340</v>
      </c>
      <c r="G263">
        <v>-1</v>
      </c>
      <c r="H263">
        <v>45</v>
      </c>
      <c r="I263" t="s">
        <v>355</v>
      </c>
      <c r="J263">
        <v>-1</v>
      </c>
      <c r="K263">
        <v>314</v>
      </c>
      <c r="L263" t="s">
        <v>646</v>
      </c>
      <c r="M263">
        <v>1</v>
      </c>
    </row>
    <row r="264" spans="1:13" x14ac:dyDescent="0.2">
      <c r="A264">
        <v>262</v>
      </c>
      <c r="B264">
        <v>0</v>
      </c>
      <c r="C264">
        <v>0</v>
      </c>
      <c r="D264" t="s">
        <v>294</v>
      </c>
      <c r="E264">
        <v>311</v>
      </c>
      <c r="F264" t="s">
        <v>643</v>
      </c>
      <c r="G264">
        <v>-1</v>
      </c>
      <c r="H264">
        <v>314</v>
      </c>
      <c r="I264" t="s">
        <v>646</v>
      </c>
      <c r="J264">
        <v>1</v>
      </c>
      <c r="K264">
        <v>815</v>
      </c>
      <c r="L264" t="s">
        <v>647</v>
      </c>
      <c r="M264">
        <v>1</v>
      </c>
    </row>
    <row r="265" spans="1:13" x14ac:dyDescent="0.2">
      <c r="A265">
        <v>263</v>
      </c>
      <c r="B265">
        <v>0</v>
      </c>
      <c r="C265">
        <v>0</v>
      </c>
      <c r="D265" t="s">
        <v>294</v>
      </c>
      <c r="E265">
        <v>28</v>
      </c>
      <c r="F265" t="s">
        <v>331</v>
      </c>
      <c r="G265">
        <v>-1</v>
      </c>
      <c r="H265">
        <v>46</v>
      </c>
      <c r="I265" t="s">
        <v>346</v>
      </c>
      <c r="J265">
        <v>-1</v>
      </c>
      <c r="K265">
        <v>315</v>
      </c>
      <c r="L265" t="s">
        <v>648</v>
      </c>
      <c r="M265">
        <v>1</v>
      </c>
    </row>
    <row r="266" spans="1:13" x14ac:dyDescent="0.2">
      <c r="A266">
        <v>264</v>
      </c>
      <c r="B266">
        <v>0</v>
      </c>
      <c r="C266">
        <v>0</v>
      </c>
      <c r="D266" t="s">
        <v>294</v>
      </c>
      <c r="E266">
        <v>29</v>
      </c>
      <c r="F266" t="s">
        <v>333</v>
      </c>
      <c r="G266">
        <v>-1</v>
      </c>
      <c r="H266">
        <v>47</v>
      </c>
      <c r="I266" t="s">
        <v>348</v>
      </c>
      <c r="J266">
        <v>-1</v>
      </c>
      <c r="K266">
        <v>316</v>
      </c>
      <c r="L266" t="s">
        <v>649</v>
      </c>
      <c r="M266">
        <v>1</v>
      </c>
    </row>
    <row r="267" spans="1:13" x14ac:dyDescent="0.2">
      <c r="A267">
        <v>265</v>
      </c>
      <c r="B267">
        <v>0</v>
      </c>
      <c r="C267">
        <v>0</v>
      </c>
      <c r="D267" t="s">
        <v>294</v>
      </c>
      <c r="E267">
        <v>315</v>
      </c>
      <c r="F267" t="s">
        <v>648</v>
      </c>
      <c r="G267">
        <v>-1</v>
      </c>
      <c r="H267">
        <v>316</v>
      </c>
      <c r="I267" t="s">
        <v>649</v>
      </c>
      <c r="J267">
        <v>1</v>
      </c>
    </row>
    <row r="268" spans="1:13" x14ac:dyDescent="0.2">
      <c r="A268">
        <v>266</v>
      </c>
      <c r="B268">
        <v>0</v>
      </c>
      <c r="C268">
        <v>0</v>
      </c>
      <c r="D268" t="s">
        <v>294</v>
      </c>
      <c r="E268">
        <v>30</v>
      </c>
      <c r="F268" t="s">
        <v>335</v>
      </c>
      <c r="G268">
        <v>-1</v>
      </c>
      <c r="H268">
        <v>48</v>
      </c>
      <c r="I268" t="s">
        <v>350</v>
      </c>
      <c r="J268">
        <v>-1</v>
      </c>
      <c r="K268">
        <v>317</v>
      </c>
      <c r="L268" t="s">
        <v>650</v>
      </c>
      <c r="M268">
        <v>1</v>
      </c>
    </row>
    <row r="269" spans="1:13" x14ac:dyDescent="0.2">
      <c r="A269">
        <v>267</v>
      </c>
      <c r="B269">
        <v>0</v>
      </c>
      <c r="C269">
        <v>0</v>
      </c>
      <c r="D269" t="s">
        <v>294</v>
      </c>
      <c r="E269">
        <v>317</v>
      </c>
      <c r="F269" t="s">
        <v>650</v>
      </c>
      <c r="G269">
        <v>1</v>
      </c>
      <c r="H269">
        <v>318</v>
      </c>
      <c r="I269" t="s">
        <v>651</v>
      </c>
      <c r="J269">
        <v>-1</v>
      </c>
      <c r="K269">
        <v>319</v>
      </c>
      <c r="L269" t="s">
        <v>652</v>
      </c>
      <c r="M269">
        <v>-1</v>
      </c>
    </row>
    <row r="270" spans="1:13" x14ac:dyDescent="0.2">
      <c r="A270">
        <v>268</v>
      </c>
      <c r="B270">
        <v>0</v>
      </c>
      <c r="C270">
        <v>0</v>
      </c>
      <c r="D270" t="s">
        <v>294</v>
      </c>
      <c r="E270">
        <v>31</v>
      </c>
      <c r="F270" t="s">
        <v>337</v>
      </c>
      <c r="G270">
        <v>-1</v>
      </c>
      <c r="H270">
        <v>49</v>
      </c>
      <c r="I270" t="s">
        <v>352</v>
      </c>
      <c r="J270">
        <v>-1</v>
      </c>
      <c r="K270">
        <v>318</v>
      </c>
      <c r="L270" t="s">
        <v>651</v>
      </c>
      <c r="M270">
        <v>1</v>
      </c>
    </row>
    <row r="271" spans="1:13" x14ac:dyDescent="0.2">
      <c r="A271">
        <v>269</v>
      </c>
      <c r="B271">
        <v>0</v>
      </c>
      <c r="C271">
        <v>0</v>
      </c>
      <c r="D271" t="s">
        <v>294</v>
      </c>
      <c r="E271">
        <v>32</v>
      </c>
      <c r="F271" t="s">
        <v>339</v>
      </c>
      <c r="G271">
        <v>-1</v>
      </c>
      <c r="H271">
        <v>50</v>
      </c>
      <c r="I271" t="s">
        <v>354</v>
      </c>
      <c r="J271">
        <v>-1</v>
      </c>
      <c r="K271">
        <v>319</v>
      </c>
      <c r="L271" t="s">
        <v>652</v>
      </c>
      <c r="M271">
        <v>1</v>
      </c>
    </row>
    <row r="272" spans="1:13" x14ac:dyDescent="0.2">
      <c r="A272">
        <v>270</v>
      </c>
      <c r="B272">
        <v>0</v>
      </c>
      <c r="C272">
        <v>0</v>
      </c>
      <c r="D272" t="s">
        <v>294</v>
      </c>
      <c r="E272">
        <v>33</v>
      </c>
      <c r="F272" t="s">
        <v>341</v>
      </c>
      <c r="G272">
        <v>-1</v>
      </c>
      <c r="H272">
        <v>51</v>
      </c>
      <c r="I272" t="s">
        <v>356</v>
      </c>
      <c r="J272">
        <v>-1</v>
      </c>
      <c r="K272">
        <v>320</v>
      </c>
      <c r="L272" t="s">
        <v>653</v>
      </c>
      <c r="M272">
        <v>1</v>
      </c>
    </row>
    <row r="273" spans="1:13" x14ac:dyDescent="0.2">
      <c r="A273">
        <v>271</v>
      </c>
      <c r="B273">
        <v>0</v>
      </c>
      <c r="C273">
        <v>0</v>
      </c>
      <c r="D273" t="s">
        <v>294</v>
      </c>
      <c r="E273">
        <v>317</v>
      </c>
      <c r="F273" t="s">
        <v>650</v>
      </c>
      <c r="G273">
        <v>-1</v>
      </c>
      <c r="H273">
        <v>320</v>
      </c>
      <c r="I273" t="s">
        <v>653</v>
      </c>
      <c r="J273">
        <v>1</v>
      </c>
      <c r="K273">
        <v>828</v>
      </c>
      <c r="L273" t="s">
        <v>654</v>
      </c>
      <c r="M273">
        <v>1</v>
      </c>
    </row>
    <row r="274" spans="1:13" x14ac:dyDescent="0.2">
      <c r="A274">
        <v>272</v>
      </c>
      <c r="B274">
        <v>0</v>
      </c>
      <c r="C274">
        <v>0</v>
      </c>
      <c r="D274" t="s">
        <v>294</v>
      </c>
      <c r="E274">
        <v>0</v>
      </c>
      <c r="F274" t="s">
        <v>295</v>
      </c>
      <c r="G274">
        <v>-1</v>
      </c>
      <c r="H274">
        <v>321</v>
      </c>
      <c r="I274" t="s">
        <v>655</v>
      </c>
      <c r="J274">
        <v>1</v>
      </c>
    </row>
    <row r="275" spans="1:13" x14ac:dyDescent="0.2">
      <c r="A275">
        <v>273</v>
      </c>
      <c r="B275">
        <v>0</v>
      </c>
      <c r="C275">
        <v>0</v>
      </c>
      <c r="D275" t="s">
        <v>294</v>
      </c>
      <c r="E275">
        <v>1</v>
      </c>
      <c r="F275" t="s">
        <v>298</v>
      </c>
      <c r="G275">
        <v>-1</v>
      </c>
      <c r="H275">
        <v>322</v>
      </c>
      <c r="I275" t="s">
        <v>656</v>
      </c>
      <c r="J275">
        <v>1</v>
      </c>
    </row>
    <row r="276" spans="1:13" x14ac:dyDescent="0.2">
      <c r="A276">
        <v>274</v>
      </c>
      <c r="B276">
        <v>0</v>
      </c>
      <c r="C276">
        <v>0</v>
      </c>
      <c r="D276" t="s">
        <v>294</v>
      </c>
      <c r="E276">
        <v>52</v>
      </c>
      <c r="F276" t="s">
        <v>308</v>
      </c>
      <c r="G276">
        <v>-1</v>
      </c>
      <c r="H276">
        <v>323</v>
      </c>
      <c r="I276" t="s">
        <v>657</v>
      </c>
      <c r="J276">
        <v>1</v>
      </c>
    </row>
    <row r="277" spans="1:13" x14ac:dyDescent="0.2">
      <c r="A277">
        <v>275</v>
      </c>
      <c r="B277">
        <v>0</v>
      </c>
      <c r="C277">
        <v>0</v>
      </c>
      <c r="D277" t="s">
        <v>294</v>
      </c>
      <c r="E277">
        <v>53</v>
      </c>
      <c r="F277" t="s">
        <v>312</v>
      </c>
      <c r="G277">
        <v>-1</v>
      </c>
      <c r="H277">
        <v>324</v>
      </c>
      <c r="I277" t="s">
        <v>658</v>
      </c>
      <c r="J277">
        <v>1</v>
      </c>
    </row>
    <row r="278" spans="1:13" x14ac:dyDescent="0.2">
      <c r="A278">
        <v>276</v>
      </c>
      <c r="B278">
        <v>0</v>
      </c>
      <c r="C278">
        <v>0</v>
      </c>
      <c r="D278" t="s">
        <v>294</v>
      </c>
      <c r="E278">
        <v>323</v>
      </c>
      <c r="F278" t="s">
        <v>657</v>
      </c>
      <c r="G278">
        <v>-1</v>
      </c>
      <c r="H278">
        <v>324</v>
      </c>
      <c r="I278" t="s">
        <v>658</v>
      </c>
      <c r="J278">
        <v>1</v>
      </c>
    </row>
    <row r="279" spans="1:13" x14ac:dyDescent="0.2">
      <c r="A279">
        <v>277</v>
      </c>
      <c r="B279">
        <v>0</v>
      </c>
      <c r="C279">
        <v>0</v>
      </c>
      <c r="D279" t="s">
        <v>294</v>
      </c>
      <c r="E279">
        <v>54</v>
      </c>
      <c r="F279" t="s">
        <v>316</v>
      </c>
      <c r="G279">
        <v>-1</v>
      </c>
      <c r="H279">
        <v>325</v>
      </c>
      <c r="I279" t="s">
        <v>659</v>
      </c>
      <c r="J279">
        <v>1</v>
      </c>
    </row>
    <row r="280" spans="1:13" x14ac:dyDescent="0.2">
      <c r="A280">
        <v>278</v>
      </c>
      <c r="B280">
        <v>0</v>
      </c>
      <c r="C280">
        <v>0</v>
      </c>
      <c r="D280" t="s">
        <v>294</v>
      </c>
      <c r="E280">
        <v>325</v>
      </c>
      <c r="F280" t="s">
        <v>659</v>
      </c>
      <c r="G280">
        <v>1</v>
      </c>
      <c r="H280">
        <v>326</v>
      </c>
      <c r="I280" t="s">
        <v>660</v>
      </c>
      <c r="J280">
        <v>-1</v>
      </c>
      <c r="K280">
        <v>327</v>
      </c>
      <c r="L280" t="s">
        <v>661</v>
      </c>
      <c r="M280">
        <v>-1</v>
      </c>
    </row>
    <row r="281" spans="1:13" x14ac:dyDescent="0.2">
      <c r="A281">
        <v>279</v>
      </c>
      <c r="B281">
        <v>0</v>
      </c>
      <c r="C281">
        <v>0</v>
      </c>
      <c r="D281" t="s">
        <v>294</v>
      </c>
      <c r="E281">
        <v>55</v>
      </c>
      <c r="F281" t="s">
        <v>321</v>
      </c>
      <c r="G281">
        <v>-1</v>
      </c>
      <c r="H281">
        <v>326</v>
      </c>
      <c r="I281" t="s">
        <v>660</v>
      </c>
      <c r="J281">
        <v>1</v>
      </c>
    </row>
    <row r="282" spans="1:13" x14ac:dyDescent="0.2">
      <c r="A282">
        <v>280</v>
      </c>
      <c r="B282">
        <v>0</v>
      </c>
      <c r="C282">
        <v>0</v>
      </c>
      <c r="D282" t="s">
        <v>294</v>
      </c>
      <c r="E282">
        <v>56</v>
      </c>
      <c r="F282" t="s">
        <v>324</v>
      </c>
      <c r="G282">
        <v>-1</v>
      </c>
      <c r="H282">
        <v>327</v>
      </c>
      <c r="I282" t="s">
        <v>661</v>
      </c>
      <c r="J282">
        <v>1</v>
      </c>
    </row>
    <row r="283" spans="1:13" x14ac:dyDescent="0.2">
      <c r="A283">
        <v>281</v>
      </c>
      <c r="B283">
        <v>0</v>
      </c>
      <c r="C283">
        <v>0</v>
      </c>
      <c r="D283" t="s">
        <v>294</v>
      </c>
      <c r="E283">
        <v>57</v>
      </c>
      <c r="F283" t="s">
        <v>328</v>
      </c>
      <c r="G283">
        <v>-1</v>
      </c>
      <c r="H283">
        <v>328</v>
      </c>
      <c r="I283" t="s">
        <v>662</v>
      </c>
      <c r="J283">
        <v>1</v>
      </c>
    </row>
    <row r="284" spans="1:13" x14ac:dyDescent="0.2">
      <c r="A284">
        <v>282</v>
      </c>
      <c r="B284">
        <v>0</v>
      </c>
      <c r="C284">
        <v>0</v>
      </c>
      <c r="D284" t="s">
        <v>294</v>
      </c>
      <c r="E284">
        <v>325</v>
      </c>
      <c r="F284" t="s">
        <v>659</v>
      </c>
      <c r="G284">
        <v>-1</v>
      </c>
      <c r="H284">
        <v>328</v>
      </c>
      <c r="I284" t="s">
        <v>662</v>
      </c>
      <c r="J284">
        <v>1</v>
      </c>
      <c r="K284">
        <v>841</v>
      </c>
      <c r="L284" t="s">
        <v>663</v>
      </c>
      <c r="M284">
        <v>1</v>
      </c>
    </row>
    <row r="285" spans="1:13" x14ac:dyDescent="0.2">
      <c r="A285">
        <v>283</v>
      </c>
      <c r="B285">
        <v>0</v>
      </c>
      <c r="C285">
        <v>0</v>
      </c>
      <c r="D285" t="s">
        <v>294</v>
      </c>
      <c r="E285">
        <v>97</v>
      </c>
      <c r="F285" t="s">
        <v>417</v>
      </c>
      <c r="G285">
        <v>-1</v>
      </c>
      <c r="H285">
        <v>329</v>
      </c>
      <c r="I285" t="s">
        <v>664</v>
      </c>
      <c r="J285">
        <v>1</v>
      </c>
      <c r="K285">
        <v>341</v>
      </c>
      <c r="L285" t="s">
        <v>665</v>
      </c>
      <c r="M285">
        <v>-1</v>
      </c>
    </row>
    <row r="286" spans="1:13" x14ac:dyDescent="0.2">
      <c r="A286">
        <v>284</v>
      </c>
      <c r="B286">
        <v>0</v>
      </c>
      <c r="C286">
        <v>0</v>
      </c>
      <c r="D286" t="s">
        <v>294</v>
      </c>
      <c r="E286">
        <v>329</v>
      </c>
      <c r="F286" t="s">
        <v>664</v>
      </c>
      <c r="G286">
        <v>1</v>
      </c>
      <c r="H286">
        <v>330</v>
      </c>
      <c r="I286" t="s">
        <v>666</v>
      </c>
      <c r="J286">
        <v>-1</v>
      </c>
    </row>
    <row r="287" spans="1:13" x14ac:dyDescent="0.2">
      <c r="A287">
        <v>285</v>
      </c>
      <c r="B287">
        <v>0</v>
      </c>
      <c r="C287">
        <v>0</v>
      </c>
      <c r="D287" t="s">
        <v>294</v>
      </c>
      <c r="E287">
        <v>98</v>
      </c>
      <c r="F287" t="s">
        <v>419</v>
      </c>
      <c r="G287">
        <v>-1</v>
      </c>
      <c r="H287">
        <v>330</v>
      </c>
      <c r="I287" t="s">
        <v>666</v>
      </c>
      <c r="J287">
        <v>1</v>
      </c>
      <c r="K287">
        <v>342</v>
      </c>
      <c r="L287" t="s">
        <v>667</v>
      </c>
      <c r="M287">
        <v>-1</v>
      </c>
    </row>
    <row r="288" spans="1:13" x14ac:dyDescent="0.2">
      <c r="A288">
        <v>286</v>
      </c>
      <c r="B288">
        <v>0</v>
      </c>
      <c r="C288">
        <v>0</v>
      </c>
      <c r="D288" t="s">
        <v>294</v>
      </c>
      <c r="E288">
        <v>99</v>
      </c>
      <c r="F288" t="s">
        <v>421</v>
      </c>
      <c r="G288">
        <v>-1</v>
      </c>
      <c r="H288">
        <v>331</v>
      </c>
      <c r="I288" t="s">
        <v>668</v>
      </c>
      <c r="J288">
        <v>1</v>
      </c>
    </row>
    <row r="289" spans="1:13" x14ac:dyDescent="0.2">
      <c r="A289">
        <v>287</v>
      </c>
      <c r="B289">
        <v>0</v>
      </c>
      <c r="C289">
        <v>0</v>
      </c>
      <c r="D289" t="s">
        <v>294</v>
      </c>
      <c r="E289">
        <v>100</v>
      </c>
      <c r="F289" t="s">
        <v>423</v>
      </c>
      <c r="G289">
        <v>-1</v>
      </c>
      <c r="H289">
        <v>332</v>
      </c>
      <c r="I289" t="s">
        <v>669</v>
      </c>
      <c r="J289">
        <v>1</v>
      </c>
      <c r="K289">
        <v>343</v>
      </c>
      <c r="L289" t="s">
        <v>670</v>
      </c>
      <c r="M289">
        <v>-1</v>
      </c>
    </row>
    <row r="290" spans="1:13" x14ac:dyDescent="0.2">
      <c r="A290">
        <v>288</v>
      </c>
      <c r="B290">
        <v>0</v>
      </c>
      <c r="C290">
        <v>0</v>
      </c>
      <c r="D290" t="s">
        <v>294</v>
      </c>
      <c r="E290">
        <v>101</v>
      </c>
      <c r="F290" t="s">
        <v>425</v>
      </c>
      <c r="G290">
        <v>-1</v>
      </c>
      <c r="H290">
        <v>333</v>
      </c>
      <c r="I290" t="s">
        <v>671</v>
      </c>
      <c r="J290">
        <v>1</v>
      </c>
    </row>
    <row r="291" spans="1:13" x14ac:dyDescent="0.2">
      <c r="A291">
        <v>289</v>
      </c>
      <c r="B291">
        <v>0</v>
      </c>
      <c r="C291">
        <v>0</v>
      </c>
      <c r="D291" t="s">
        <v>294</v>
      </c>
      <c r="E291">
        <v>102</v>
      </c>
      <c r="F291" t="s">
        <v>427</v>
      </c>
      <c r="G291">
        <v>-1</v>
      </c>
      <c r="H291">
        <v>334</v>
      </c>
      <c r="I291" t="s">
        <v>672</v>
      </c>
      <c r="J291">
        <v>1</v>
      </c>
    </row>
    <row r="292" spans="1:13" x14ac:dyDescent="0.2">
      <c r="A292">
        <v>290</v>
      </c>
      <c r="B292">
        <v>0</v>
      </c>
      <c r="C292">
        <v>0</v>
      </c>
      <c r="D292" t="s">
        <v>294</v>
      </c>
      <c r="E292">
        <v>334</v>
      </c>
      <c r="F292" t="s">
        <v>672</v>
      </c>
      <c r="G292">
        <v>1</v>
      </c>
      <c r="H292">
        <v>335</v>
      </c>
      <c r="I292" t="s">
        <v>673</v>
      </c>
      <c r="J292">
        <v>-1</v>
      </c>
      <c r="K292">
        <v>336</v>
      </c>
      <c r="L292" t="s">
        <v>674</v>
      </c>
      <c r="M292">
        <v>-1</v>
      </c>
    </row>
    <row r="293" spans="1:13" x14ac:dyDescent="0.2">
      <c r="A293">
        <v>291</v>
      </c>
      <c r="B293">
        <v>0</v>
      </c>
      <c r="C293">
        <v>0</v>
      </c>
      <c r="D293" t="s">
        <v>294</v>
      </c>
      <c r="E293">
        <v>103</v>
      </c>
      <c r="F293" t="s">
        <v>429</v>
      </c>
      <c r="G293">
        <v>-1</v>
      </c>
      <c r="H293">
        <v>335</v>
      </c>
      <c r="I293" t="s">
        <v>673</v>
      </c>
      <c r="J293">
        <v>1</v>
      </c>
    </row>
    <row r="294" spans="1:13" x14ac:dyDescent="0.2">
      <c r="A294">
        <v>292</v>
      </c>
      <c r="B294">
        <v>0</v>
      </c>
      <c r="C294">
        <v>0</v>
      </c>
      <c r="D294" t="s">
        <v>294</v>
      </c>
      <c r="E294">
        <v>104</v>
      </c>
      <c r="F294" t="s">
        <v>431</v>
      </c>
      <c r="G294">
        <v>-1</v>
      </c>
      <c r="H294">
        <v>336</v>
      </c>
      <c r="I294" t="s">
        <v>674</v>
      </c>
      <c r="J294">
        <v>1</v>
      </c>
    </row>
    <row r="295" spans="1:13" x14ac:dyDescent="0.2">
      <c r="A295">
        <v>293</v>
      </c>
      <c r="B295">
        <v>0</v>
      </c>
      <c r="C295">
        <v>0</v>
      </c>
      <c r="D295" t="s">
        <v>294</v>
      </c>
      <c r="E295">
        <v>337</v>
      </c>
      <c r="F295" t="s">
        <v>675</v>
      </c>
      <c r="G295">
        <v>1</v>
      </c>
      <c r="H295">
        <v>344</v>
      </c>
      <c r="I295" t="s">
        <v>676</v>
      </c>
      <c r="J295">
        <v>-1</v>
      </c>
    </row>
    <row r="296" spans="1:13" x14ac:dyDescent="0.2">
      <c r="A296">
        <v>294</v>
      </c>
      <c r="B296">
        <v>0</v>
      </c>
      <c r="C296">
        <v>0</v>
      </c>
      <c r="D296" t="s">
        <v>294</v>
      </c>
      <c r="E296">
        <v>337</v>
      </c>
      <c r="F296" t="s">
        <v>675</v>
      </c>
      <c r="G296">
        <v>1</v>
      </c>
      <c r="H296">
        <v>338</v>
      </c>
      <c r="I296" t="s">
        <v>677</v>
      </c>
      <c r="J296">
        <v>-1</v>
      </c>
      <c r="K296">
        <v>339</v>
      </c>
      <c r="L296" t="s">
        <v>678</v>
      </c>
      <c r="M296">
        <v>-1</v>
      </c>
    </row>
    <row r="297" spans="1:13" x14ac:dyDescent="0.2">
      <c r="A297">
        <v>295</v>
      </c>
      <c r="B297">
        <v>0</v>
      </c>
      <c r="C297">
        <v>0</v>
      </c>
      <c r="D297" t="s">
        <v>294</v>
      </c>
      <c r="E297">
        <v>338</v>
      </c>
      <c r="F297" t="s">
        <v>677</v>
      </c>
      <c r="G297">
        <v>1</v>
      </c>
      <c r="H297">
        <v>345</v>
      </c>
      <c r="I297" t="s">
        <v>679</v>
      </c>
      <c r="J297">
        <v>-1</v>
      </c>
    </row>
    <row r="298" spans="1:13" x14ac:dyDescent="0.2">
      <c r="A298">
        <v>296</v>
      </c>
      <c r="B298">
        <v>0</v>
      </c>
      <c r="C298">
        <v>0</v>
      </c>
      <c r="D298" t="s">
        <v>294</v>
      </c>
      <c r="E298">
        <v>339</v>
      </c>
      <c r="F298" t="s">
        <v>678</v>
      </c>
      <c r="G298">
        <v>1</v>
      </c>
      <c r="H298">
        <v>346</v>
      </c>
      <c r="I298" t="s">
        <v>680</v>
      </c>
      <c r="J298">
        <v>-1</v>
      </c>
    </row>
    <row r="299" spans="1:13" x14ac:dyDescent="0.2">
      <c r="A299">
        <v>297</v>
      </c>
      <c r="B299">
        <v>0</v>
      </c>
      <c r="C299">
        <v>0</v>
      </c>
      <c r="D299" t="s">
        <v>294</v>
      </c>
      <c r="E299">
        <v>340</v>
      </c>
      <c r="F299" t="s">
        <v>681</v>
      </c>
      <c r="G299">
        <v>1</v>
      </c>
      <c r="H299">
        <v>347</v>
      </c>
      <c r="I299" t="s">
        <v>682</v>
      </c>
      <c r="J299">
        <v>-1</v>
      </c>
    </row>
    <row r="300" spans="1:13" x14ac:dyDescent="0.2">
      <c r="A300">
        <v>298</v>
      </c>
      <c r="B300">
        <v>0</v>
      </c>
      <c r="C300">
        <v>0</v>
      </c>
      <c r="D300" t="s">
        <v>294</v>
      </c>
      <c r="E300">
        <v>337</v>
      </c>
      <c r="F300" t="s">
        <v>675</v>
      </c>
      <c r="G300">
        <v>-1</v>
      </c>
      <c r="H300">
        <v>340</v>
      </c>
      <c r="I300" t="s">
        <v>681</v>
      </c>
      <c r="J300">
        <v>1</v>
      </c>
      <c r="K300">
        <v>858</v>
      </c>
      <c r="L300" t="s">
        <v>683</v>
      </c>
      <c r="M300">
        <v>1</v>
      </c>
    </row>
    <row r="301" spans="1:13" x14ac:dyDescent="0.2">
      <c r="A301">
        <v>299</v>
      </c>
      <c r="B301">
        <v>0</v>
      </c>
      <c r="C301">
        <v>0</v>
      </c>
      <c r="D301" t="s">
        <v>294</v>
      </c>
      <c r="E301">
        <v>129</v>
      </c>
      <c r="F301" t="s">
        <v>450</v>
      </c>
      <c r="G301">
        <v>-1</v>
      </c>
      <c r="H301">
        <v>151</v>
      </c>
      <c r="I301" t="s">
        <v>467</v>
      </c>
      <c r="J301">
        <v>-1</v>
      </c>
      <c r="K301">
        <v>341</v>
      </c>
      <c r="L301" t="s">
        <v>665</v>
      </c>
      <c r="M301">
        <v>1</v>
      </c>
    </row>
    <row r="302" spans="1:13" x14ac:dyDescent="0.2">
      <c r="A302">
        <v>300</v>
      </c>
      <c r="B302">
        <v>0</v>
      </c>
      <c r="C302">
        <v>0</v>
      </c>
      <c r="D302" t="s">
        <v>294</v>
      </c>
      <c r="E302">
        <v>341</v>
      </c>
      <c r="F302" t="s">
        <v>665</v>
      </c>
      <c r="G302">
        <v>1</v>
      </c>
      <c r="H302">
        <v>342</v>
      </c>
      <c r="I302" t="s">
        <v>667</v>
      </c>
      <c r="J302">
        <v>-1</v>
      </c>
    </row>
    <row r="303" spans="1:13" x14ac:dyDescent="0.2">
      <c r="A303">
        <v>301</v>
      </c>
      <c r="B303">
        <v>0</v>
      </c>
      <c r="C303">
        <v>0</v>
      </c>
      <c r="D303" t="s">
        <v>294</v>
      </c>
      <c r="E303">
        <v>130</v>
      </c>
      <c r="F303" t="s">
        <v>452</v>
      </c>
      <c r="G303">
        <v>-1</v>
      </c>
      <c r="H303">
        <v>152</v>
      </c>
      <c r="I303" t="s">
        <v>469</v>
      </c>
      <c r="J303">
        <v>-1</v>
      </c>
      <c r="K303">
        <v>342</v>
      </c>
      <c r="L303" t="s">
        <v>667</v>
      </c>
      <c r="M303">
        <v>1</v>
      </c>
    </row>
    <row r="304" spans="1:13" x14ac:dyDescent="0.2">
      <c r="A304">
        <v>302</v>
      </c>
      <c r="B304">
        <v>0</v>
      </c>
      <c r="C304">
        <v>0</v>
      </c>
      <c r="D304" t="s">
        <v>294</v>
      </c>
      <c r="E304">
        <v>131</v>
      </c>
      <c r="F304" t="s">
        <v>454</v>
      </c>
      <c r="G304">
        <v>-1</v>
      </c>
      <c r="H304">
        <v>153</v>
      </c>
      <c r="I304" t="s">
        <v>471</v>
      </c>
      <c r="J304">
        <v>-1</v>
      </c>
      <c r="K304">
        <v>343</v>
      </c>
      <c r="L304" t="s">
        <v>670</v>
      </c>
      <c r="M304">
        <v>1</v>
      </c>
    </row>
    <row r="305" spans="1:13" x14ac:dyDescent="0.2">
      <c r="A305">
        <v>303</v>
      </c>
      <c r="B305">
        <v>0</v>
      </c>
      <c r="C305">
        <v>0</v>
      </c>
      <c r="D305" t="s">
        <v>294</v>
      </c>
      <c r="E305">
        <v>132</v>
      </c>
      <c r="F305" t="s">
        <v>456</v>
      </c>
      <c r="G305">
        <v>-1</v>
      </c>
      <c r="H305">
        <v>154</v>
      </c>
      <c r="I305" t="s">
        <v>473</v>
      </c>
      <c r="J305">
        <v>-1</v>
      </c>
      <c r="K305">
        <v>344</v>
      </c>
      <c r="L305" t="s">
        <v>676</v>
      </c>
      <c r="M305">
        <v>1</v>
      </c>
    </row>
    <row r="306" spans="1:13" x14ac:dyDescent="0.2">
      <c r="A306">
        <v>304</v>
      </c>
      <c r="B306">
        <v>0</v>
      </c>
      <c r="C306">
        <v>0</v>
      </c>
      <c r="D306" t="s">
        <v>294</v>
      </c>
      <c r="E306">
        <v>344</v>
      </c>
      <c r="F306" t="s">
        <v>676</v>
      </c>
      <c r="G306">
        <v>1</v>
      </c>
      <c r="H306">
        <v>345</v>
      </c>
      <c r="I306" t="s">
        <v>679</v>
      </c>
      <c r="J306">
        <v>-1</v>
      </c>
      <c r="K306">
        <v>346</v>
      </c>
      <c r="L306" t="s">
        <v>680</v>
      </c>
      <c r="M306">
        <v>-1</v>
      </c>
    </row>
    <row r="307" spans="1:13" x14ac:dyDescent="0.2">
      <c r="A307">
        <v>305</v>
      </c>
      <c r="B307">
        <v>0</v>
      </c>
      <c r="C307">
        <v>0</v>
      </c>
      <c r="D307" t="s">
        <v>294</v>
      </c>
      <c r="E307">
        <v>133</v>
      </c>
      <c r="F307" t="s">
        <v>458</v>
      </c>
      <c r="G307">
        <v>-1</v>
      </c>
      <c r="H307">
        <v>155</v>
      </c>
      <c r="I307" t="s">
        <v>475</v>
      </c>
      <c r="J307">
        <v>-1</v>
      </c>
      <c r="K307">
        <v>345</v>
      </c>
      <c r="L307" t="s">
        <v>679</v>
      </c>
      <c r="M307">
        <v>1</v>
      </c>
    </row>
    <row r="308" spans="1:13" x14ac:dyDescent="0.2">
      <c r="A308">
        <v>306</v>
      </c>
      <c r="B308">
        <v>0</v>
      </c>
      <c r="C308">
        <v>0</v>
      </c>
      <c r="D308" t="s">
        <v>294</v>
      </c>
      <c r="E308">
        <v>134</v>
      </c>
      <c r="F308" t="s">
        <v>460</v>
      </c>
      <c r="G308">
        <v>-1</v>
      </c>
      <c r="H308">
        <v>156</v>
      </c>
      <c r="I308" t="s">
        <v>477</v>
      </c>
      <c r="J308">
        <v>-1</v>
      </c>
      <c r="K308">
        <v>346</v>
      </c>
      <c r="L308" t="s">
        <v>680</v>
      </c>
      <c r="M308">
        <v>1</v>
      </c>
    </row>
    <row r="309" spans="1:13" x14ac:dyDescent="0.2">
      <c r="A309">
        <v>307</v>
      </c>
      <c r="B309">
        <v>0</v>
      </c>
      <c r="C309">
        <v>0</v>
      </c>
      <c r="D309" t="s">
        <v>294</v>
      </c>
      <c r="E309">
        <v>135</v>
      </c>
      <c r="F309" t="s">
        <v>462</v>
      </c>
      <c r="G309">
        <v>-1</v>
      </c>
      <c r="H309">
        <v>157</v>
      </c>
      <c r="I309" t="s">
        <v>479</v>
      </c>
      <c r="J309">
        <v>-1</v>
      </c>
      <c r="K309">
        <v>347</v>
      </c>
      <c r="L309" t="s">
        <v>682</v>
      </c>
      <c r="M309">
        <v>1</v>
      </c>
    </row>
    <row r="310" spans="1:13" x14ac:dyDescent="0.2">
      <c r="A310">
        <v>308</v>
      </c>
      <c r="B310">
        <v>0</v>
      </c>
      <c r="C310">
        <v>0</v>
      </c>
      <c r="D310" t="s">
        <v>294</v>
      </c>
      <c r="E310">
        <v>344</v>
      </c>
      <c r="F310" t="s">
        <v>676</v>
      </c>
      <c r="G310">
        <v>-1</v>
      </c>
      <c r="H310">
        <v>347</v>
      </c>
      <c r="I310" t="s">
        <v>682</v>
      </c>
      <c r="J310">
        <v>1</v>
      </c>
      <c r="K310">
        <v>874</v>
      </c>
      <c r="L310" t="s">
        <v>684</v>
      </c>
      <c r="M310">
        <v>1</v>
      </c>
    </row>
    <row r="311" spans="1:13" x14ac:dyDescent="0.2">
      <c r="A311">
        <v>309</v>
      </c>
      <c r="B311">
        <v>0</v>
      </c>
      <c r="C311">
        <v>0</v>
      </c>
      <c r="D311" t="s">
        <v>294</v>
      </c>
      <c r="E311">
        <v>105</v>
      </c>
      <c r="F311" t="s">
        <v>418</v>
      </c>
      <c r="G311">
        <v>-1</v>
      </c>
      <c r="H311">
        <v>348</v>
      </c>
      <c r="I311" t="s">
        <v>685</v>
      </c>
      <c r="J311">
        <v>1</v>
      </c>
      <c r="K311">
        <v>360</v>
      </c>
      <c r="L311" t="s">
        <v>686</v>
      </c>
      <c r="M311">
        <v>-1</v>
      </c>
    </row>
    <row r="312" spans="1:13" x14ac:dyDescent="0.2">
      <c r="A312">
        <v>310</v>
      </c>
      <c r="B312">
        <v>0</v>
      </c>
      <c r="C312">
        <v>0</v>
      </c>
      <c r="D312" t="s">
        <v>294</v>
      </c>
      <c r="E312">
        <v>348</v>
      </c>
      <c r="F312" t="s">
        <v>685</v>
      </c>
      <c r="G312">
        <v>1</v>
      </c>
      <c r="H312">
        <v>349</v>
      </c>
      <c r="I312" t="s">
        <v>687</v>
      </c>
      <c r="J312">
        <v>-1</v>
      </c>
    </row>
    <row r="313" spans="1:13" x14ac:dyDescent="0.2">
      <c r="A313">
        <v>311</v>
      </c>
      <c r="B313">
        <v>0</v>
      </c>
      <c r="C313">
        <v>0</v>
      </c>
      <c r="D313" t="s">
        <v>294</v>
      </c>
      <c r="E313">
        <v>106</v>
      </c>
      <c r="F313" t="s">
        <v>420</v>
      </c>
      <c r="G313">
        <v>-1</v>
      </c>
      <c r="H313">
        <v>349</v>
      </c>
      <c r="I313" t="s">
        <v>687</v>
      </c>
      <c r="J313">
        <v>1</v>
      </c>
      <c r="K313">
        <v>361</v>
      </c>
      <c r="L313" t="s">
        <v>688</v>
      </c>
      <c r="M313">
        <v>-1</v>
      </c>
    </row>
    <row r="314" spans="1:13" x14ac:dyDescent="0.2">
      <c r="A314">
        <v>312</v>
      </c>
      <c r="B314">
        <v>0</v>
      </c>
      <c r="C314">
        <v>0</v>
      </c>
      <c r="D314" t="s">
        <v>294</v>
      </c>
      <c r="E314">
        <v>107</v>
      </c>
      <c r="F314" t="s">
        <v>422</v>
      </c>
      <c r="G314">
        <v>-1</v>
      </c>
      <c r="H314">
        <v>350</v>
      </c>
      <c r="I314" t="s">
        <v>689</v>
      </c>
      <c r="J314">
        <v>1</v>
      </c>
    </row>
    <row r="315" spans="1:13" x14ac:dyDescent="0.2">
      <c r="A315">
        <v>313</v>
      </c>
      <c r="B315">
        <v>0</v>
      </c>
      <c r="C315">
        <v>0</v>
      </c>
      <c r="D315" t="s">
        <v>294</v>
      </c>
      <c r="E315">
        <v>108</v>
      </c>
      <c r="F315" t="s">
        <v>424</v>
      </c>
      <c r="G315">
        <v>-1</v>
      </c>
      <c r="H315">
        <v>351</v>
      </c>
      <c r="I315" t="s">
        <v>690</v>
      </c>
      <c r="J315">
        <v>1</v>
      </c>
      <c r="K315">
        <v>362</v>
      </c>
      <c r="L315" t="s">
        <v>691</v>
      </c>
      <c r="M315">
        <v>-1</v>
      </c>
    </row>
    <row r="316" spans="1:13" x14ac:dyDescent="0.2">
      <c r="A316">
        <v>314</v>
      </c>
      <c r="B316">
        <v>0</v>
      </c>
      <c r="C316">
        <v>0</v>
      </c>
      <c r="D316" t="s">
        <v>294</v>
      </c>
      <c r="E316">
        <v>109</v>
      </c>
      <c r="F316" t="s">
        <v>426</v>
      </c>
      <c r="G316">
        <v>-1</v>
      </c>
      <c r="H316">
        <v>352</v>
      </c>
      <c r="I316" t="s">
        <v>692</v>
      </c>
      <c r="J316">
        <v>1</v>
      </c>
    </row>
    <row r="317" spans="1:13" x14ac:dyDescent="0.2">
      <c r="A317">
        <v>315</v>
      </c>
      <c r="B317">
        <v>0</v>
      </c>
      <c r="C317">
        <v>0</v>
      </c>
      <c r="D317" t="s">
        <v>294</v>
      </c>
      <c r="E317">
        <v>110</v>
      </c>
      <c r="F317" t="s">
        <v>428</v>
      </c>
      <c r="G317">
        <v>-1</v>
      </c>
      <c r="H317">
        <v>353</v>
      </c>
      <c r="I317" t="s">
        <v>693</v>
      </c>
      <c r="J317">
        <v>1</v>
      </c>
    </row>
    <row r="318" spans="1:13" x14ac:dyDescent="0.2">
      <c r="A318">
        <v>316</v>
      </c>
      <c r="B318">
        <v>0</v>
      </c>
      <c r="C318">
        <v>0</v>
      </c>
      <c r="D318" t="s">
        <v>294</v>
      </c>
      <c r="E318">
        <v>353</v>
      </c>
      <c r="F318" t="s">
        <v>693</v>
      </c>
      <c r="G318">
        <v>1</v>
      </c>
      <c r="H318">
        <v>354</v>
      </c>
      <c r="I318" t="s">
        <v>694</v>
      </c>
      <c r="J318">
        <v>-1</v>
      </c>
      <c r="K318">
        <v>355</v>
      </c>
      <c r="L318" t="s">
        <v>695</v>
      </c>
      <c r="M318">
        <v>-1</v>
      </c>
    </row>
    <row r="319" spans="1:13" x14ac:dyDescent="0.2">
      <c r="A319">
        <v>317</v>
      </c>
      <c r="B319">
        <v>0</v>
      </c>
      <c r="C319">
        <v>0</v>
      </c>
      <c r="D319" t="s">
        <v>294</v>
      </c>
      <c r="E319">
        <v>111</v>
      </c>
      <c r="F319" t="s">
        <v>430</v>
      </c>
      <c r="G319">
        <v>-1</v>
      </c>
      <c r="H319">
        <v>354</v>
      </c>
      <c r="I319" t="s">
        <v>694</v>
      </c>
      <c r="J319">
        <v>1</v>
      </c>
    </row>
    <row r="320" spans="1:13" x14ac:dyDescent="0.2">
      <c r="A320">
        <v>318</v>
      </c>
      <c r="B320">
        <v>0</v>
      </c>
      <c r="C320">
        <v>0</v>
      </c>
      <c r="D320" t="s">
        <v>294</v>
      </c>
      <c r="E320">
        <v>112</v>
      </c>
      <c r="F320" t="s">
        <v>432</v>
      </c>
      <c r="G320">
        <v>-1</v>
      </c>
      <c r="H320">
        <v>355</v>
      </c>
      <c r="I320" t="s">
        <v>695</v>
      </c>
      <c r="J320">
        <v>1</v>
      </c>
    </row>
    <row r="321" spans="1:13" x14ac:dyDescent="0.2">
      <c r="A321">
        <v>319</v>
      </c>
      <c r="B321">
        <v>0</v>
      </c>
      <c r="C321">
        <v>0</v>
      </c>
      <c r="D321" t="s">
        <v>294</v>
      </c>
      <c r="E321">
        <v>356</v>
      </c>
      <c r="F321" t="s">
        <v>696</v>
      </c>
      <c r="G321">
        <v>1</v>
      </c>
      <c r="H321">
        <v>363</v>
      </c>
      <c r="I321" t="s">
        <v>697</v>
      </c>
      <c r="J321">
        <v>-1</v>
      </c>
    </row>
    <row r="322" spans="1:13" x14ac:dyDescent="0.2">
      <c r="A322">
        <v>320</v>
      </c>
      <c r="B322">
        <v>0</v>
      </c>
      <c r="C322">
        <v>0</v>
      </c>
      <c r="D322" t="s">
        <v>294</v>
      </c>
      <c r="E322">
        <v>356</v>
      </c>
      <c r="F322" t="s">
        <v>696</v>
      </c>
      <c r="G322">
        <v>1</v>
      </c>
      <c r="H322">
        <v>357</v>
      </c>
      <c r="I322" t="s">
        <v>698</v>
      </c>
      <c r="J322">
        <v>-1</v>
      </c>
      <c r="K322">
        <v>358</v>
      </c>
      <c r="L322" t="s">
        <v>699</v>
      </c>
      <c r="M322">
        <v>-1</v>
      </c>
    </row>
    <row r="323" spans="1:13" x14ac:dyDescent="0.2">
      <c r="A323">
        <v>321</v>
      </c>
      <c r="B323">
        <v>0</v>
      </c>
      <c r="C323">
        <v>0</v>
      </c>
      <c r="D323" t="s">
        <v>294</v>
      </c>
      <c r="E323">
        <v>357</v>
      </c>
      <c r="F323" t="s">
        <v>698</v>
      </c>
      <c r="G323">
        <v>1</v>
      </c>
      <c r="H323">
        <v>364</v>
      </c>
      <c r="I323" t="s">
        <v>700</v>
      </c>
      <c r="J323">
        <v>-1</v>
      </c>
    </row>
    <row r="324" spans="1:13" x14ac:dyDescent="0.2">
      <c r="A324">
        <v>322</v>
      </c>
      <c r="B324">
        <v>0</v>
      </c>
      <c r="C324">
        <v>0</v>
      </c>
      <c r="D324" t="s">
        <v>294</v>
      </c>
      <c r="E324">
        <v>358</v>
      </c>
      <c r="F324" t="s">
        <v>699</v>
      </c>
      <c r="G324">
        <v>1</v>
      </c>
      <c r="H324">
        <v>365</v>
      </c>
      <c r="I324" t="s">
        <v>701</v>
      </c>
      <c r="J324">
        <v>-1</v>
      </c>
    </row>
    <row r="325" spans="1:13" x14ac:dyDescent="0.2">
      <c r="A325">
        <v>323</v>
      </c>
      <c r="B325">
        <v>0</v>
      </c>
      <c r="C325">
        <v>0</v>
      </c>
      <c r="D325" t="s">
        <v>294</v>
      </c>
      <c r="E325">
        <v>359</v>
      </c>
      <c r="F325" t="s">
        <v>702</v>
      </c>
      <c r="G325">
        <v>1</v>
      </c>
      <c r="H325">
        <v>366</v>
      </c>
      <c r="I325" t="s">
        <v>703</v>
      </c>
      <c r="J325">
        <v>-1</v>
      </c>
    </row>
    <row r="326" spans="1:13" x14ac:dyDescent="0.2">
      <c r="A326">
        <v>324</v>
      </c>
      <c r="B326">
        <v>0</v>
      </c>
      <c r="C326">
        <v>0</v>
      </c>
      <c r="D326" t="s">
        <v>294</v>
      </c>
      <c r="E326">
        <v>356</v>
      </c>
      <c r="F326" t="s">
        <v>696</v>
      </c>
      <c r="G326">
        <v>-1</v>
      </c>
      <c r="H326">
        <v>359</v>
      </c>
      <c r="I326" t="s">
        <v>702</v>
      </c>
      <c r="J326">
        <v>1</v>
      </c>
      <c r="K326">
        <v>891</v>
      </c>
      <c r="L326" t="s">
        <v>704</v>
      </c>
      <c r="M326">
        <v>1</v>
      </c>
    </row>
    <row r="327" spans="1:13" x14ac:dyDescent="0.2">
      <c r="A327">
        <v>325</v>
      </c>
      <c r="B327">
        <v>0</v>
      </c>
      <c r="C327">
        <v>0</v>
      </c>
      <c r="D327" t="s">
        <v>294</v>
      </c>
      <c r="E327">
        <v>136</v>
      </c>
      <c r="F327" t="s">
        <v>451</v>
      </c>
      <c r="G327">
        <v>-1</v>
      </c>
      <c r="H327">
        <v>158</v>
      </c>
      <c r="I327" t="s">
        <v>468</v>
      </c>
      <c r="J327">
        <v>-1</v>
      </c>
      <c r="K327">
        <v>360</v>
      </c>
      <c r="L327" t="s">
        <v>686</v>
      </c>
      <c r="M327">
        <v>1</v>
      </c>
    </row>
    <row r="328" spans="1:13" x14ac:dyDescent="0.2">
      <c r="A328">
        <v>326</v>
      </c>
      <c r="B328">
        <v>0</v>
      </c>
      <c r="C328">
        <v>0</v>
      </c>
      <c r="D328" t="s">
        <v>294</v>
      </c>
      <c r="E328">
        <v>360</v>
      </c>
      <c r="F328" t="s">
        <v>686</v>
      </c>
      <c r="G328">
        <v>1</v>
      </c>
      <c r="H328">
        <v>361</v>
      </c>
      <c r="I328" t="s">
        <v>688</v>
      </c>
      <c r="J328">
        <v>-1</v>
      </c>
    </row>
    <row r="329" spans="1:13" x14ac:dyDescent="0.2">
      <c r="A329">
        <v>327</v>
      </c>
      <c r="B329">
        <v>0</v>
      </c>
      <c r="C329">
        <v>0</v>
      </c>
      <c r="D329" t="s">
        <v>294</v>
      </c>
      <c r="E329">
        <v>137</v>
      </c>
      <c r="F329" t="s">
        <v>453</v>
      </c>
      <c r="G329">
        <v>-1</v>
      </c>
      <c r="H329">
        <v>159</v>
      </c>
      <c r="I329" t="s">
        <v>470</v>
      </c>
      <c r="J329">
        <v>-1</v>
      </c>
      <c r="K329">
        <v>361</v>
      </c>
      <c r="L329" t="s">
        <v>688</v>
      </c>
      <c r="M329">
        <v>1</v>
      </c>
    </row>
    <row r="330" spans="1:13" x14ac:dyDescent="0.2">
      <c r="A330">
        <v>328</v>
      </c>
      <c r="B330">
        <v>0</v>
      </c>
      <c r="C330">
        <v>0</v>
      </c>
      <c r="D330" t="s">
        <v>294</v>
      </c>
      <c r="E330">
        <v>138</v>
      </c>
      <c r="F330" t="s">
        <v>455</v>
      </c>
      <c r="G330">
        <v>-1</v>
      </c>
      <c r="H330">
        <v>160</v>
      </c>
      <c r="I330" t="s">
        <v>472</v>
      </c>
      <c r="J330">
        <v>-1</v>
      </c>
      <c r="K330">
        <v>362</v>
      </c>
      <c r="L330" t="s">
        <v>691</v>
      </c>
      <c r="M330">
        <v>1</v>
      </c>
    </row>
    <row r="331" spans="1:13" x14ac:dyDescent="0.2">
      <c r="A331">
        <v>329</v>
      </c>
      <c r="B331">
        <v>0</v>
      </c>
      <c r="C331">
        <v>0</v>
      </c>
      <c r="D331" t="s">
        <v>294</v>
      </c>
      <c r="E331">
        <v>139</v>
      </c>
      <c r="F331" t="s">
        <v>457</v>
      </c>
      <c r="G331">
        <v>-1</v>
      </c>
      <c r="H331">
        <v>161</v>
      </c>
      <c r="I331" t="s">
        <v>474</v>
      </c>
      <c r="J331">
        <v>-1</v>
      </c>
      <c r="K331">
        <v>363</v>
      </c>
      <c r="L331" t="s">
        <v>697</v>
      </c>
      <c r="M331">
        <v>1</v>
      </c>
    </row>
    <row r="332" spans="1:13" x14ac:dyDescent="0.2">
      <c r="A332">
        <v>330</v>
      </c>
      <c r="B332">
        <v>0</v>
      </c>
      <c r="C332">
        <v>0</v>
      </c>
      <c r="D332" t="s">
        <v>294</v>
      </c>
      <c r="E332">
        <v>363</v>
      </c>
      <c r="F332" t="s">
        <v>697</v>
      </c>
      <c r="G332">
        <v>1</v>
      </c>
      <c r="H332">
        <v>364</v>
      </c>
      <c r="I332" t="s">
        <v>700</v>
      </c>
      <c r="J332">
        <v>-1</v>
      </c>
      <c r="K332">
        <v>365</v>
      </c>
      <c r="L332" t="s">
        <v>701</v>
      </c>
      <c r="M332">
        <v>-1</v>
      </c>
    </row>
    <row r="333" spans="1:13" x14ac:dyDescent="0.2">
      <c r="A333">
        <v>331</v>
      </c>
      <c r="B333">
        <v>0</v>
      </c>
      <c r="C333">
        <v>0</v>
      </c>
      <c r="D333" t="s">
        <v>294</v>
      </c>
      <c r="E333">
        <v>140</v>
      </c>
      <c r="F333" t="s">
        <v>459</v>
      </c>
      <c r="G333">
        <v>-1</v>
      </c>
      <c r="H333">
        <v>162</v>
      </c>
      <c r="I333" t="s">
        <v>476</v>
      </c>
      <c r="J333">
        <v>-1</v>
      </c>
      <c r="K333">
        <v>364</v>
      </c>
      <c r="L333" t="s">
        <v>700</v>
      </c>
      <c r="M333">
        <v>1</v>
      </c>
    </row>
    <row r="334" spans="1:13" x14ac:dyDescent="0.2">
      <c r="A334">
        <v>332</v>
      </c>
      <c r="B334">
        <v>0</v>
      </c>
      <c r="C334">
        <v>0</v>
      </c>
      <c r="D334" t="s">
        <v>294</v>
      </c>
      <c r="E334">
        <v>141</v>
      </c>
      <c r="F334" t="s">
        <v>461</v>
      </c>
      <c r="G334">
        <v>-1</v>
      </c>
      <c r="H334">
        <v>163</v>
      </c>
      <c r="I334" t="s">
        <v>478</v>
      </c>
      <c r="J334">
        <v>-1</v>
      </c>
      <c r="K334">
        <v>365</v>
      </c>
      <c r="L334" t="s">
        <v>701</v>
      </c>
      <c r="M334">
        <v>1</v>
      </c>
    </row>
    <row r="335" spans="1:13" x14ac:dyDescent="0.2">
      <c r="A335">
        <v>333</v>
      </c>
      <c r="B335">
        <v>0</v>
      </c>
      <c r="C335">
        <v>0</v>
      </c>
      <c r="D335" t="s">
        <v>294</v>
      </c>
      <c r="E335">
        <v>142</v>
      </c>
      <c r="F335" t="s">
        <v>463</v>
      </c>
      <c r="G335">
        <v>-1</v>
      </c>
      <c r="H335">
        <v>164</v>
      </c>
      <c r="I335" t="s">
        <v>480</v>
      </c>
      <c r="J335">
        <v>-1</v>
      </c>
      <c r="K335">
        <v>366</v>
      </c>
      <c r="L335" t="s">
        <v>703</v>
      </c>
      <c r="M335">
        <v>1</v>
      </c>
    </row>
    <row r="336" spans="1:13" x14ac:dyDescent="0.2">
      <c r="A336">
        <v>334</v>
      </c>
      <c r="B336">
        <v>0</v>
      </c>
      <c r="C336">
        <v>0</v>
      </c>
      <c r="D336" t="s">
        <v>294</v>
      </c>
      <c r="E336">
        <v>363</v>
      </c>
      <c r="F336" t="s">
        <v>697</v>
      </c>
      <c r="G336">
        <v>-1</v>
      </c>
      <c r="H336">
        <v>366</v>
      </c>
      <c r="I336" t="s">
        <v>703</v>
      </c>
      <c r="J336">
        <v>1</v>
      </c>
      <c r="K336">
        <v>907</v>
      </c>
      <c r="L336" t="s">
        <v>705</v>
      </c>
      <c r="M336">
        <v>1</v>
      </c>
    </row>
    <row r="337" spans="1:13" x14ac:dyDescent="0.2">
      <c r="A337">
        <v>335</v>
      </c>
      <c r="B337">
        <v>0</v>
      </c>
      <c r="C337">
        <v>0</v>
      </c>
      <c r="D337" t="s">
        <v>294</v>
      </c>
      <c r="E337">
        <v>367</v>
      </c>
      <c r="F337" t="s">
        <v>706</v>
      </c>
      <c r="G337">
        <v>1</v>
      </c>
      <c r="H337">
        <v>376</v>
      </c>
      <c r="I337" t="s">
        <v>707</v>
      </c>
      <c r="J337">
        <v>-1</v>
      </c>
      <c r="K337">
        <v>403</v>
      </c>
      <c r="L337" t="s">
        <v>708</v>
      </c>
      <c r="M337">
        <v>-1</v>
      </c>
    </row>
    <row r="338" spans="1:13" x14ac:dyDescent="0.2">
      <c r="A338">
        <v>336</v>
      </c>
      <c r="B338">
        <v>0</v>
      </c>
      <c r="C338">
        <v>0</v>
      </c>
      <c r="D338" t="s">
        <v>294</v>
      </c>
      <c r="E338">
        <v>368</v>
      </c>
      <c r="F338" t="s">
        <v>709</v>
      </c>
      <c r="G338">
        <v>1</v>
      </c>
      <c r="H338">
        <v>377</v>
      </c>
      <c r="I338" t="s">
        <v>710</v>
      </c>
      <c r="J338">
        <v>-1</v>
      </c>
      <c r="K338">
        <v>404</v>
      </c>
      <c r="L338" t="s">
        <v>711</v>
      </c>
      <c r="M338">
        <v>-1</v>
      </c>
    </row>
    <row r="339" spans="1:13" x14ac:dyDescent="0.2">
      <c r="A339">
        <v>337</v>
      </c>
      <c r="B339">
        <v>0</v>
      </c>
      <c r="C339">
        <v>0</v>
      </c>
      <c r="D339" t="s">
        <v>294</v>
      </c>
      <c r="E339">
        <v>369</v>
      </c>
      <c r="F339" t="s">
        <v>712</v>
      </c>
      <c r="G339">
        <v>1</v>
      </c>
      <c r="H339">
        <v>378</v>
      </c>
      <c r="I339" t="s">
        <v>713</v>
      </c>
      <c r="J339">
        <v>-1</v>
      </c>
      <c r="K339">
        <v>405</v>
      </c>
      <c r="L339" t="s">
        <v>714</v>
      </c>
      <c r="M339">
        <v>-1</v>
      </c>
    </row>
    <row r="340" spans="1:13" x14ac:dyDescent="0.2">
      <c r="A340">
        <v>338</v>
      </c>
      <c r="B340">
        <v>0</v>
      </c>
      <c r="C340">
        <v>0</v>
      </c>
      <c r="D340" t="s">
        <v>294</v>
      </c>
      <c r="E340">
        <v>370</v>
      </c>
      <c r="F340" t="s">
        <v>715</v>
      </c>
      <c r="G340">
        <v>1</v>
      </c>
      <c r="H340">
        <v>379</v>
      </c>
      <c r="I340" t="s">
        <v>716</v>
      </c>
      <c r="J340">
        <v>-1</v>
      </c>
      <c r="K340">
        <v>406</v>
      </c>
      <c r="L340" t="s">
        <v>717</v>
      </c>
      <c r="M340">
        <v>-1</v>
      </c>
    </row>
    <row r="341" spans="1:13" x14ac:dyDescent="0.2">
      <c r="A341">
        <v>339</v>
      </c>
      <c r="B341">
        <v>0</v>
      </c>
      <c r="C341">
        <v>0</v>
      </c>
      <c r="D341" t="s">
        <v>294</v>
      </c>
      <c r="E341">
        <v>371</v>
      </c>
      <c r="F341" t="s">
        <v>718</v>
      </c>
      <c r="G341">
        <v>1</v>
      </c>
      <c r="H341">
        <v>380</v>
      </c>
      <c r="I341" t="s">
        <v>719</v>
      </c>
      <c r="J341">
        <v>-1</v>
      </c>
      <c r="K341">
        <v>407</v>
      </c>
      <c r="L341" t="s">
        <v>720</v>
      </c>
      <c r="M341">
        <v>-1</v>
      </c>
    </row>
    <row r="342" spans="1:13" x14ac:dyDescent="0.2">
      <c r="A342">
        <v>340</v>
      </c>
      <c r="B342">
        <v>0</v>
      </c>
      <c r="C342">
        <v>0</v>
      </c>
      <c r="D342" t="s">
        <v>294</v>
      </c>
      <c r="E342">
        <v>371</v>
      </c>
      <c r="F342" t="s">
        <v>718</v>
      </c>
      <c r="G342">
        <v>1</v>
      </c>
      <c r="H342">
        <v>372</v>
      </c>
      <c r="I342" t="s">
        <v>721</v>
      </c>
      <c r="J342">
        <v>-1</v>
      </c>
    </row>
    <row r="343" spans="1:13" x14ac:dyDescent="0.2">
      <c r="A343">
        <v>341</v>
      </c>
      <c r="B343">
        <v>0</v>
      </c>
      <c r="C343">
        <v>0</v>
      </c>
      <c r="D343" t="s">
        <v>294</v>
      </c>
      <c r="E343">
        <v>372</v>
      </c>
      <c r="F343" t="s">
        <v>721</v>
      </c>
      <c r="G343">
        <v>1</v>
      </c>
      <c r="H343">
        <v>381</v>
      </c>
      <c r="I343" t="s">
        <v>722</v>
      </c>
      <c r="J343">
        <v>-1</v>
      </c>
      <c r="K343">
        <v>408</v>
      </c>
      <c r="L343" t="s">
        <v>723</v>
      </c>
      <c r="M343">
        <v>-1</v>
      </c>
    </row>
    <row r="344" spans="1:13" x14ac:dyDescent="0.2">
      <c r="A344">
        <v>342</v>
      </c>
      <c r="B344">
        <v>0</v>
      </c>
      <c r="C344">
        <v>0</v>
      </c>
      <c r="D344" t="s">
        <v>294</v>
      </c>
      <c r="E344">
        <v>372</v>
      </c>
      <c r="F344" t="s">
        <v>721</v>
      </c>
      <c r="G344">
        <v>1</v>
      </c>
      <c r="H344">
        <v>373</v>
      </c>
      <c r="I344" t="s">
        <v>724</v>
      </c>
      <c r="J344">
        <v>-1</v>
      </c>
    </row>
    <row r="345" spans="1:13" x14ac:dyDescent="0.2">
      <c r="A345">
        <v>343</v>
      </c>
      <c r="B345">
        <v>0</v>
      </c>
      <c r="C345">
        <v>0</v>
      </c>
      <c r="D345" t="s">
        <v>294</v>
      </c>
      <c r="E345">
        <v>373</v>
      </c>
      <c r="F345" t="s">
        <v>724</v>
      </c>
      <c r="G345">
        <v>1</v>
      </c>
      <c r="H345">
        <v>382</v>
      </c>
      <c r="I345" t="s">
        <v>725</v>
      </c>
      <c r="J345">
        <v>-1</v>
      </c>
      <c r="K345">
        <v>409</v>
      </c>
      <c r="L345" t="s">
        <v>726</v>
      </c>
      <c r="M345">
        <v>-1</v>
      </c>
    </row>
    <row r="346" spans="1:13" x14ac:dyDescent="0.2">
      <c r="A346">
        <v>344</v>
      </c>
      <c r="B346">
        <v>0</v>
      </c>
      <c r="C346">
        <v>0</v>
      </c>
      <c r="D346" t="s">
        <v>294</v>
      </c>
      <c r="E346">
        <v>374</v>
      </c>
      <c r="F346" t="s">
        <v>727</v>
      </c>
      <c r="G346">
        <v>1</v>
      </c>
      <c r="H346">
        <v>383</v>
      </c>
      <c r="I346" t="s">
        <v>728</v>
      </c>
      <c r="J346">
        <v>-1</v>
      </c>
      <c r="K346">
        <v>410</v>
      </c>
      <c r="L346" t="s">
        <v>729</v>
      </c>
      <c r="M346">
        <v>-1</v>
      </c>
    </row>
    <row r="347" spans="1:13" x14ac:dyDescent="0.2">
      <c r="A347">
        <v>345</v>
      </c>
      <c r="B347">
        <v>0</v>
      </c>
      <c r="C347">
        <v>0</v>
      </c>
      <c r="D347" t="s">
        <v>294</v>
      </c>
      <c r="E347">
        <v>370</v>
      </c>
      <c r="F347" t="s">
        <v>715</v>
      </c>
      <c r="G347">
        <v>-1</v>
      </c>
      <c r="H347">
        <v>373</v>
      </c>
      <c r="I347" t="s">
        <v>724</v>
      </c>
      <c r="J347">
        <v>-1</v>
      </c>
      <c r="K347">
        <v>374</v>
      </c>
      <c r="L347" t="s">
        <v>727</v>
      </c>
      <c r="M347">
        <v>1</v>
      </c>
    </row>
    <row r="348" spans="1:13" x14ac:dyDescent="0.2">
      <c r="A348">
        <v>346</v>
      </c>
      <c r="B348">
        <v>0</v>
      </c>
      <c r="C348">
        <v>0</v>
      </c>
      <c r="D348" t="s">
        <v>294</v>
      </c>
      <c r="E348">
        <v>375</v>
      </c>
      <c r="F348" t="s">
        <v>730</v>
      </c>
      <c r="G348">
        <v>1</v>
      </c>
      <c r="H348">
        <v>384</v>
      </c>
      <c r="I348" t="s">
        <v>731</v>
      </c>
      <c r="J348">
        <v>-1</v>
      </c>
      <c r="K348">
        <v>411</v>
      </c>
      <c r="L348" t="s">
        <v>732</v>
      </c>
      <c r="M348">
        <v>-1</v>
      </c>
    </row>
    <row r="349" spans="1:13" x14ac:dyDescent="0.2">
      <c r="A349">
        <v>347</v>
      </c>
      <c r="B349">
        <v>0</v>
      </c>
      <c r="C349">
        <v>0</v>
      </c>
      <c r="D349" t="s">
        <v>294</v>
      </c>
      <c r="E349">
        <v>1</v>
      </c>
      <c r="F349" t="s">
        <v>298</v>
      </c>
      <c r="G349">
        <v>1</v>
      </c>
      <c r="H349">
        <v>367</v>
      </c>
      <c r="I349" t="s">
        <v>706</v>
      </c>
      <c r="J349">
        <v>-1</v>
      </c>
      <c r="K349">
        <v>375</v>
      </c>
      <c r="L349" t="s">
        <v>730</v>
      </c>
      <c r="M349">
        <v>1</v>
      </c>
    </row>
    <row r="350" spans="1:13" x14ac:dyDescent="0.2">
      <c r="A350">
        <v>348</v>
      </c>
      <c r="B350">
        <v>0</v>
      </c>
      <c r="C350">
        <v>0</v>
      </c>
      <c r="D350" t="s">
        <v>294</v>
      </c>
      <c r="E350">
        <v>376</v>
      </c>
      <c r="F350" t="s">
        <v>707</v>
      </c>
      <c r="G350">
        <v>1</v>
      </c>
      <c r="H350">
        <v>385</v>
      </c>
      <c r="I350" t="s">
        <v>733</v>
      </c>
      <c r="J350">
        <v>-1</v>
      </c>
      <c r="K350">
        <v>394</v>
      </c>
      <c r="L350" t="s">
        <v>734</v>
      </c>
      <c r="M350">
        <v>-1</v>
      </c>
    </row>
    <row r="351" spans="1:13" x14ac:dyDescent="0.2">
      <c r="A351">
        <v>349</v>
      </c>
      <c r="B351">
        <v>0</v>
      </c>
      <c r="C351">
        <v>0</v>
      </c>
      <c r="D351" t="s">
        <v>294</v>
      </c>
      <c r="E351">
        <v>377</v>
      </c>
      <c r="F351" t="s">
        <v>710</v>
      </c>
      <c r="G351">
        <v>1</v>
      </c>
      <c r="H351">
        <v>386</v>
      </c>
      <c r="I351" t="s">
        <v>735</v>
      </c>
      <c r="J351">
        <v>-1</v>
      </c>
      <c r="K351">
        <v>395</v>
      </c>
      <c r="L351" t="s">
        <v>736</v>
      </c>
      <c r="M351">
        <v>-1</v>
      </c>
    </row>
    <row r="352" spans="1:13" x14ac:dyDescent="0.2">
      <c r="A352">
        <v>350</v>
      </c>
      <c r="B352">
        <v>0</v>
      </c>
      <c r="C352">
        <v>0</v>
      </c>
      <c r="D352" t="s">
        <v>294</v>
      </c>
      <c r="E352">
        <v>378</v>
      </c>
      <c r="F352" t="s">
        <v>713</v>
      </c>
      <c r="G352">
        <v>1</v>
      </c>
      <c r="H352">
        <v>387</v>
      </c>
      <c r="I352" t="s">
        <v>737</v>
      </c>
      <c r="J352">
        <v>-1</v>
      </c>
      <c r="K352">
        <v>396</v>
      </c>
      <c r="L352" t="s">
        <v>738</v>
      </c>
      <c r="M352">
        <v>-1</v>
      </c>
    </row>
    <row r="353" spans="1:13" x14ac:dyDescent="0.2">
      <c r="A353">
        <v>351</v>
      </c>
      <c r="B353">
        <v>0</v>
      </c>
      <c r="C353">
        <v>0</v>
      </c>
      <c r="D353" t="s">
        <v>294</v>
      </c>
      <c r="E353">
        <v>379</v>
      </c>
      <c r="F353" t="s">
        <v>716</v>
      </c>
      <c r="G353">
        <v>1</v>
      </c>
      <c r="H353">
        <v>388</v>
      </c>
      <c r="I353" t="s">
        <v>739</v>
      </c>
      <c r="J353">
        <v>-1</v>
      </c>
      <c r="K353">
        <v>397</v>
      </c>
      <c r="L353" t="s">
        <v>740</v>
      </c>
      <c r="M353">
        <v>-1</v>
      </c>
    </row>
    <row r="354" spans="1:13" x14ac:dyDescent="0.2">
      <c r="A354">
        <v>352</v>
      </c>
      <c r="B354">
        <v>0</v>
      </c>
      <c r="C354">
        <v>0</v>
      </c>
      <c r="D354" t="s">
        <v>294</v>
      </c>
      <c r="E354">
        <v>380</v>
      </c>
      <c r="F354" t="s">
        <v>719</v>
      </c>
      <c r="G354">
        <v>1</v>
      </c>
      <c r="H354">
        <v>389</v>
      </c>
      <c r="I354" t="s">
        <v>741</v>
      </c>
      <c r="J354">
        <v>-1</v>
      </c>
      <c r="K354">
        <v>398</v>
      </c>
      <c r="L354" t="s">
        <v>742</v>
      </c>
      <c r="M354">
        <v>-1</v>
      </c>
    </row>
    <row r="355" spans="1:13" x14ac:dyDescent="0.2">
      <c r="A355">
        <v>353</v>
      </c>
      <c r="B355">
        <v>0</v>
      </c>
      <c r="C355">
        <v>0</v>
      </c>
      <c r="D355" t="s">
        <v>294</v>
      </c>
      <c r="E355">
        <v>380</v>
      </c>
      <c r="F355" t="s">
        <v>719</v>
      </c>
      <c r="G355">
        <v>1</v>
      </c>
      <c r="H355">
        <v>381</v>
      </c>
      <c r="I355" t="s">
        <v>722</v>
      </c>
      <c r="J355">
        <v>-1</v>
      </c>
    </row>
    <row r="356" spans="1:13" x14ac:dyDescent="0.2">
      <c r="A356">
        <v>354</v>
      </c>
      <c r="B356">
        <v>0</v>
      </c>
      <c r="C356">
        <v>0</v>
      </c>
      <c r="D356" t="s">
        <v>294</v>
      </c>
      <c r="E356">
        <v>381</v>
      </c>
      <c r="F356" t="s">
        <v>722</v>
      </c>
      <c r="G356">
        <v>1</v>
      </c>
      <c r="H356">
        <v>390</v>
      </c>
      <c r="I356" t="s">
        <v>743</v>
      </c>
      <c r="J356">
        <v>-1</v>
      </c>
      <c r="K356">
        <v>399</v>
      </c>
      <c r="L356" t="s">
        <v>744</v>
      </c>
      <c r="M356">
        <v>-1</v>
      </c>
    </row>
    <row r="357" spans="1:13" x14ac:dyDescent="0.2">
      <c r="A357">
        <v>355</v>
      </c>
      <c r="B357">
        <v>0</v>
      </c>
      <c r="C357">
        <v>0</v>
      </c>
      <c r="D357" t="s">
        <v>294</v>
      </c>
      <c r="E357">
        <v>381</v>
      </c>
      <c r="F357" t="s">
        <v>722</v>
      </c>
      <c r="G357">
        <v>1</v>
      </c>
      <c r="H357">
        <v>382</v>
      </c>
      <c r="I357" t="s">
        <v>725</v>
      </c>
      <c r="J357">
        <v>-1</v>
      </c>
    </row>
    <row r="358" spans="1:13" x14ac:dyDescent="0.2">
      <c r="A358">
        <v>356</v>
      </c>
      <c r="B358">
        <v>0</v>
      </c>
      <c r="C358">
        <v>0</v>
      </c>
      <c r="D358" t="s">
        <v>294</v>
      </c>
      <c r="E358">
        <v>382</v>
      </c>
      <c r="F358" t="s">
        <v>725</v>
      </c>
      <c r="G358">
        <v>1</v>
      </c>
      <c r="H358">
        <v>391</v>
      </c>
      <c r="I358" t="s">
        <v>745</v>
      </c>
      <c r="J358">
        <v>-1</v>
      </c>
      <c r="K358">
        <v>400</v>
      </c>
      <c r="L358" t="s">
        <v>746</v>
      </c>
      <c r="M358">
        <v>-1</v>
      </c>
    </row>
    <row r="359" spans="1:13" x14ac:dyDescent="0.2">
      <c r="A359">
        <v>357</v>
      </c>
      <c r="B359">
        <v>0</v>
      </c>
      <c r="C359">
        <v>0</v>
      </c>
      <c r="D359" t="s">
        <v>294</v>
      </c>
      <c r="E359">
        <v>383</v>
      </c>
      <c r="F359" t="s">
        <v>728</v>
      </c>
      <c r="G359">
        <v>1</v>
      </c>
      <c r="H359">
        <v>392</v>
      </c>
      <c r="I359" t="s">
        <v>747</v>
      </c>
      <c r="J359">
        <v>-1</v>
      </c>
      <c r="K359">
        <v>401</v>
      </c>
      <c r="L359" t="s">
        <v>748</v>
      </c>
      <c r="M359">
        <v>-1</v>
      </c>
    </row>
    <row r="360" spans="1:13" x14ac:dyDescent="0.2">
      <c r="A360">
        <v>358</v>
      </c>
      <c r="B360">
        <v>0</v>
      </c>
      <c r="C360">
        <v>0</v>
      </c>
      <c r="D360" t="s">
        <v>294</v>
      </c>
      <c r="E360">
        <v>379</v>
      </c>
      <c r="F360" t="s">
        <v>716</v>
      </c>
      <c r="G360">
        <v>-1</v>
      </c>
      <c r="H360">
        <v>382</v>
      </c>
      <c r="I360" t="s">
        <v>725</v>
      </c>
      <c r="J360">
        <v>-1</v>
      </c>
      <c r="K360">
        <v>383</v>
      </c>
      <c r="L360" t="s">
        <v>728</v>
      </c>
      <c r="M360">
        <v>1</v>
      </c>
    </row>
    <row r="361" spans="1:13" x14ac:dyDescent="0.2">
      <c r="A361">
        <v>359</v>
      </c>
      <c r="B361">
        <v>0</v>
      </c>
      <c r="C361">
        <v>0</v>
      </c>
      <c r="D361" t="s">
        <v>294</v>
      </c>
      <c r="E361">
        <v>384</v>
      </c>
      <c r="F361" t="s">
        <v>731</v>
      </c>
      <c r="G361">
        <v>1</v>
      </c>
      <c r="H361">
        <v>393</v>
      </c>
      <c r="I361" t="s">
        <v>749</v>
      </c>
      <c r="J361">
        <v>-1</v>
      </c>
      <c r="K361">
        <v>402</v>
      </c>
      <c r="L361" t="s">
        <v>750</v>
      </c>
      <c r="M361">
        <v>-1</v>
      </c>
    </row>
    <row r="362" spans="1:13" x14ac:dyDescent="0.2">
      <c r="A362">
        <v>360</v>
      </c>
      <c r="B362">
        <v>0</v>
      </c>
      <c r="C362">
        <v>0</v>
      </c>
      <c r="D362" t="s">
        <v>294</v>
      </c>
      <c r="E362">
        <v>3</v>
      </c>
      <c r="F362" t="s">
        <v>299</v>
      </c>
      <c r="G362">
        <v>1</v>
      </c>
      <c r="H362">
        <v>376</v>
      </c>
      <c r="I362" t="s">
        <v>707</v>
      </c>
      <c r="J362">
        <v>-1</v>
      </c>
      <c r="K362">
        <v>384</v>
      </c>
      <c r="L362" t="s">
        <v>731</v>
      </c>
      <c r="M362">
        <v>1</v>
      </c>
    </row>
    <row r="363" spans="1:13" x14ac:dyDescent="0.2">
      <c r="A363">
        <v>361</v>
      </c>
      <c r="B363">
        <v>0</v>
      </c>
      <c r="C363">
        <v>0</v>
      </c>
      <c r="D363" t="s">
        <v>294</v>
      </c>
      <c r="E363">
        <v>389</v>
      </c>
      <c r="F363" t="s">
        <v>741</v>
      </c>
      <c r="G363">
        <v>1</v>
      </c>
      <c r="H363">
        <v>390</v>
      </c>
      <c r="I363" t="s">
        <v>743</v>
      </c>
      <c r="J363">
        <v>-1</v>
      </c>
    </row>
    <row r="364" spans="1:13" x14ac:dyDescent="0.2">
      <c r="A364">
        <v>362</v>
      </c>
      <c r="B364">
        <v>0</v>
      </c>
      <c r="C364">
        <v>0</v>
      </c>
      <c r="D364" t="s">
        <v>294</v>
      </c>
      <c r="E364">
        <v>390</v>
      </c>
      <c r="F364" t="s">
        <v>743</v>
      </c>
      <c r="G364">
        <v>1</v>
      </c>
      <c r="H364">
        <v>391</v>
      </c>
      <c r="I364" t="s">
        <v>745</v>
      </c>
      <c r="J364">
        <v>-1</v>
      </c>
    </row>
    <row r="365" spans="1:13" x14ac:dyDescent="0.2">
      <c r="A365">
        <v>363</v>
      </c>
      <c r="B365">
        <v>0</v>
      </c>
      <c r="C365">
        <v>0</v>
      </c>
      <c r="D365" t="s">
        <v>294</v>
      </c>
      <c r="E365">
        <v>388</v>
      </c>
      <c r="F365" t="s">
        <v>739</v>
      </c>
      <c r="G365">
        <v>-1</v>
      </c>
      <c r="H365">
        <v>391</v>
      </c>
      <c r="I365" t="s">
        <v>745</v>
      </c>
      <c r="J365">
        <v>-1</v>
      </c>
      <c r="K365">
        <v>392</v>
      </c>
      <c r="L365" t="s">
        <v>747</v>
      </c>
      <c r="M365">
        <v>1</v>
      </c>
    </row>
    <row r="366" spans="1:13" x14ac:dyDescent="0.2">
      <c r="A366">
        <v>364</v>
      </c>
      <c r="B366">
        <v>0</v>
      </c>
      <c r="C366">
        <v>0</v>
      </c>
      <c r="D366" t="s">
        <v>294</v>
      </c>
      <c r="E366">
        <v>5</v>
      </c>
      <c r="F366" t="s">
        <v>303</v>
      </c>
      <c r="G366">
        <v>1</v>
      </c>
      <c r="H366">
        <v>385</v>
      </c>
      <c r="I366" t="s">
        <v>733</v>
      </c>
      <c r="J366">
        <v>-1</v>
      </c>
      <c r="K366">
        <v>393</v>
      </c>
      <c r="L366" t="s">
        <v>749</v>
      </c>
      <c r="M366">
        <v>1</v>
      </c>
    </row>
    <row r="367" spans="1:13" x14ac:dyDescent="0.2">
      <c r="A367">
        <v>365</v>
      </c>
      <c r="B367">
        <v>0</v>
      </c>
      <c r="C367">
        <v>0</v>
      </c>
      <c r="D367" t="s">
        <v>294</v>
      </c>
      <c r="E367">
        <v>398</v>
      </c>
      <c r="F367" t="s">
        <v>742</v>
      </c>
      <c r="G367">
        <v>1</v>
      </c>
      <c r="H367">
        <v>399</v>
      </c>
      <c r="I367" t="s">
        <v>744</v>
      </c>
      <c r="J367">
        <v>-1</v>
      </c>
    </row>
    <row r="368" spans="1:13" x14ac:dyDescent="0.2">
      <c r="A368">
        <v>366</v>
      </c>
      <c r="B368">
        <v>0</v>
      </c>
      <c r="C368">
        <v>0</v>
      </c>
      <c r="D368" t="s">
        <v>294</v>
      </c>
      <c r="E368">
        <v>399</v>
      </c>
      <c r="F368" t="s">
        <v>744</v>
      </c>
      <c r="G368">
        <v>1</v>
      </c>
      <c r="H368">
        <v>400</v>
      </c>
      <c r="I368" t="s">
        <v>746</v>
      </c>
      <c r="J368">
        <v>-1</v>
      </c>
    </row>
    <row r="369" spans="1:13" x14ac:dyDescent="0.2">
      <c r="A369">
        <v>367</v>
      </c>
      <c r="B369">
        <v>0</v>
      </c>
      <c r="C369">
        <v>0</v>
      </c>
      <c r="D369" t="s">
        <v>294</v>
      </c>
      <c r="E369">
        <v>397</v>
      </c>
      <c r="F369" t="s">
        <v>740</v>
      </c>
      <c r="G369">
        <v>-1</v>
      </c>
      <c r="H369">
        <v>400</v>
      </c>
      <c r="I369" t="s">
        <v>746</v>
      </c>
      <c r="J369">
        <v>-1</v>
      </c>
      <c r="K369">
        <v>401</v>
      </c>
      <c r="L369" t="s">
        <v>748</v>
      </c>
      <c r="M369">
        <v>1</v>
      </c>
    </row>
    <row r="370" spans="1:13" x14ac:dyDescent="0.2">
      <c r="A370">
        <v>368</v>
      </c>
      <c r="B370">
        <v>0</v>
      </c>
      <c r="C370">
        <v>0</v>
      </c>
      <c r="D370" t="s">
        <v>294</v>
      </c>
      <c r="E370">
        <v>7</v>
      </c>
      <c r="F370" t="s">
        <v>304</v>
      </c>
      <c r="G370">
        <v>1</v>
      </c>
      <c r="H370">
        <v>394</v>
      </c>
      <c r="I370" t="s">
        <v>734</v>
      </c>
      <c r="J370">
        <v>-1</v>
      </c>
      <c r="K370">
        <v>402</v>
      </c>
      <c r="L370" t="s">
        <v>750</v>
      </c>
      <c r="M370">
        <v>1</v>
      </c>
    </row>
    <row r="371" spans="1:13" x14ac:dyDescent="0.2">
      <c r="A371">
        <v>369</v>
      </c>
      <c r="B371">
        <v>0</v>
      </c>
      <c r="C371">
        <v>0</v>
      </c>
      <c r="D371" t="s">
        <v>294</v>
      </c>
      <c r="E371">
        <v>407</v>
      </c>
      <c r="F371" t="s">
        <v>720</v>
      </c>
      <c r="G371">
        <v>1</v>
      </c>
      <c r="H371">
        <v>408</v>
      </c>
      <c r="I371" t="s">
        <v>723</v>
      </c>
      <c r="J371">
        <v>-1</v>
      </c>
    </row>
    <row r="372" spans="1:13" x14ac:dyDescent="0.2">
      <c r="A372">
        <v>370</v>
      </c>
      <c r="B372">
        <v>0</v>
      </c>
      <c r="C372">
        <v>0</v>
      </c>
      <c r="D372" t="s">
        <v>294</v>
      </c>
      <c r="E372">
        <v>408</v>
      </c>
      <c r="F372" t="s">
        <v>723</v>
      </c>
      <c r="G372">
        <v>1</v>
      </c>
      <c r="H372">
        <v>409</v>
      </c>
      <c r="I372" t="s">
        <v>726</v>
      </c>
      <c r="J372">
        <v>-1</v>
      </c>
    </row>
    <row r="373" spans="1:13" x14ac:dyDescent="0.2">
      <c r="A373">
        <v>371</v>
      </c>
      <c r="B373">
        <v>0</v>
      </c>
      <c r="C373">
        <v>0</v>
      </c>
      <c r="D373" t="s">
        <v>294</v>
      </c>
      <c r="E373">
        <v>406</v>
      </c>
      <c r="F373" t="s">
        <v>717</v>
      </c>
      <c r="G373">
        <v>-1</v>
      </c>
      <c r="H373">
        <v>409</v>
      </c>
      <c r="I373" t="s">
        <v>726</v>
      </c>
      <c r="J373">
        <v>-1</v>
      </c>
      <c r="K373">
        <v>410</v>
      </c>
      <c r="L373" t="s">
        <v>729</v>
      </c>
      <c r="M373">
        <v>1</v>
      </c>
    </row>
    <row r="374" spans="1:13" x14ac:dyDescent="0.2">
      <c r="A374">
        <v>372</v>
      </c>
      <c r="B374">
        <v>0</v>
      </c>
      <c r="C374">
        <v>0</v>
      </c>
      <c r="D374" t="s">
        <v>294</v>
      </c>
      <c r="E374">
        <v>9</v>
      </c>
      <c r="F374" t="s">
        <v>300</v>
      </c>
      <c r="G374">
        <v>1</v>
      </c>
      <c r="H374">
        <v>403</v>
      </c>
      <c r="I374" t="s">
        <v>708</v>
      </c>
      <c r="J374">
        <v>-1</v>
      </c>
      <c r="K374">
        <v>411</v>
      </c>
      <c r="L374" t="s">
        <v>732</v>
      </c>
      <c r="M374">
        <v>1</v>
      </c>
    </row>
    <row r="375" spans="1:13" x14ac:dyDescent="0.2">
      <c r="A375">
        <v>373</v>
      </c>
      <c r="B375">
        <v>0</v>
      </c>
      <c r="C375">
        <v>0</v>
      </c>
      <c r="D375" t="s">
        <v>294</v>
      </c>
      <c r="E375">
        <v>412</v>
      </c>
      <c r="F375" t="s">
        <v>751</v>
      </c>
      <c r="G375">
        <v>1</v>
      </c>
      <c r="H375">
        <v>429</v>
      </c>
      <c r="I375" t="s">
        <v>752</v>
      </c>
      <c r="J375">
        <v>-1</v>
      </c>
    </row>
    <row r="376" spans="1:13" x14ac:dyDescent="0.2">
      <c r="A376">
        <v>374</v>
      </c>
      <c r="B376">
        <v>0</v>
      </c>
      <c r="C376">
        <v>0</v>
      </c>
      <c r="D376" t="s">
        <v>294</v>
      </c>
      <c r="E376">
        <v>412</v>
      </c>
      <c r="F376" t="s">
        <v>751</v>
      </c>
      <c r="G376">
        <v>1</v>
      </c>
      <c r="H376">
        <v>413</v>
      </c>
      <c r="I376" t="s">
        <v>753</v>
      </c>
      <c r="J376">
        <v>-1</v>
      </c>
      <c r="K376">
        <v>414</v>
      </c>
      <c r="L376" t="s">
        <v>754</v>
      </c>
      <c r="M376">
        <v>-1</v>
      </c>
    </row>
    <row r="377" spans="1:13" x14ac:dyDescent="0.2">
      <c r="A377">
        <v>375</v>
      </c>
      <c r="B377">
        <v>0</v>
      </c>
      <c r="C377">
        <v>0</v>
      </c>
      <c r="D377" t="s">
        <v>294</v>
      </c>
      <c r="E377">
        <v>413</v>
      </c>
      <c r="F377" t="s">
        <v>753</v>
      </c>
      <c r="G377">
        <v>1</v>
      </c>
      <c r="H377">
        <v>430</v>
      </c>
      <c r="I377" t="s">
        <v>755</v>
      </c>
      <c r="J377">
        <v>-1</v>
      </c>
    </row>
    <row r="378" spans="1:13" x14ac:dyDescent="0.2">
      <c r="A378">
        <v>376</v>
      </c>
      <c r="B378">
        <v>0</v>
      </c>
      <c r="C378">
        <v>0</v>
      </c>
      <c r="D378" t="s">
        <v>294</v>
      </c>
      <c r="E378">
        <v>414</v>
      </c>
      <c r="F378" t="s">
        <v>754</v>
      </c>
      <c r="G378">
        <v>1</v>
      </c>
      <c r="H378">
        <v>431</v>
      </c>
      <c r="I378" t="s">
        <v>756</v>
      </c>
      <c r="J378">
        <v>-1</v>
      </c>
    </row>
    <row r="379" spans="1:13" x14ac:dyDescent="0.2">
      <c r="A379">
        <v>377</v>
      </c>
      <c r="B379">
        <v>0</v>
      </c>
      <c r="C379">
        <v>0</v>
      </c>
      <c r="D379" t="s">
        <v>294</v>
      </c>
      <c r="E379">
        <v>415</v>
      </c>
      <c r="F379" t="s">
        <v>757</v>
      </c>
      <c r="G379">
        <v>1</v>
      </c>
      <c r="H379">
        <v>457</v>
      </c>
      <c r="I379" t="s">
        <v>758</v>
      </c>
      <c r="J379">
        <v>-1</v>
      </c>
    </row>
    <row r="380" spans="1:13" x14ac:dyDescent="0.2">
      <c r="A380">
        <v>378</v>
      </c>
      <c r="B380">
        <v>0</v>
      </c>
      <c r="C380">
        <v>0</v>
      </c>
      <c r="D380" t="s">
        <v>294</v>
      </c>
      <c r="E380">
        <v>416</v>
      </c>
      <c r="F380" t="s">
        <v>759</v>
      </c>
      <c r="G380">
        <v>1</v>
      </c>
      <c r="H380">
        <v>432</v>
      </c>
      <c r="I380" t="s">
        <v>760</v>
      </c>
      <c r="J380">
        <v>-1</v>
      </c>
    </row>
    <row r="381" spans="1:13" x14ac:dyDescent="0.2">
      <c r="A381">
        <v>379</v>
      </c>
      <c r="B381">
        <v>0</v>
      </c>
      <c r="C381">
        <v>0</v>
      </c>
      <c r="D381" t="s">
        <v>294</v>
      </c>
      <c r="E381">
        <v>417</v>
      </c>
      <c r="F381" t="s">
        <v>761</v>
      </c>
      <c r="G381">
        <v>1</v>
      </c>
      <c r="H381">
        <v>433</v>
      </c>
      <c r="I381" t="s">
        <v>762</v>
      </c>
      <c r="J381">
        <v>-1</v>
      </c>
    </row>
    <row r="382" spans="1:13" x14ac:dyDescent="0.2">
      <c r="A382">
        <v>380</v>
      </c>
      <c r="B382">
        <v>0</v>
      </c>
      <c r="C382">
        <v>0</v>
      </c>
      <c r="D382" t="s">
        <v>294</v>
      </c>
      <c r="E382">
        <v>418</v>
      </c>
      <c r="F382" t="s">
        <v>763</v>
      </c>
      <c r="G382">
        <v>1</v>
      </c>
      <c r="H382">
        <v>458</v>
      </c>
      <c r="I382" t="s">
        <v>764</v>
      </c>
      <c r="J382">
        <v>-1</v>
      </c>
    </row>
    <row r="383" spans="1:13" x14ac:dyDescent="0.2">
      <c r="A383">
        <v>381</v>
      </c>
      <c r="B383">
        <v>0</v>
      </c>
      <c r="C383">
        <v>0</v>
      </c>
      <c r="D383" t="s">
        <v>294</v>
      </c>
      <c r="E383">
        <v>418</v>
      </c>
      <c r="F383" t="s">
        <v>763</v>
      </c>
      <c r="G383">
        <v>1</v>
      </c>
      <c r="H383">
        <v>419</v>
      </c>
      <c r="I383" t="s">
        <v>765</v>
      </c>
      <c r="J383">
        <v>-1</v>
      </c>
      <c r="K383">
        <v>420</v>
      </c>
      <c r="L383" t="s">
        <v>766</v>
      </c>
      <c r="M383">
        <v>-1</v>
      </c>
    </row>
    <row r="384" spans="1:13" x14ac:dyDescent="0.2">
      <c r="A384">
        <v>382</v>
      </c>
      <c r="B384">
        <v>0</v>
      </c>
      <c r="C384">
        <v>0</v>
      </c>
      <c r="D384" t="s">
        <v>294</v>
      </c>
      <c r="E384">
        <v>419</v>
      </c>
      <c r="F384" t="s">
        <v>765</v>
      </c>
      <c r="G384">
        <v>1</v>
      </c>
      <c r="H384">
        <v>459</v>
      </c>
      <c r="I384" t="s">
        <v>767</v>
      </c>
      <c r="J384">
        <v>-1</v>
      </c>
    </row>
    <row r="385" spans="1:16" x14ac:dyDescent="0.2">
      <c r="A385">
        <v>383</v>
      </c>
      <c r="B385">
        <v>0</v>
      </c>
      <c r="C385">
        <v>0</v>
      </c>
      <c r="D385" t="s">
        <v>294</v>
      </c>
      <c r="E385">
        <v>420</v>
      </c>
      <c r="F385" t="s">
        <v>766</v>
      </c>
      <c r="G385">
        <v>1</v>
      </c>
      <c r="H385">
        <v>460</v>
      </c>
      <c r="I385" t="s">
        <v>768</v>
      </c>
      <c r="J385">
        <v>-1</v>
      </c>
    </row>
    <row r="386" spans="1:16" x14ac:dyDescent="0.2">
      <c r="A386">
        <v>384</v>
      </c>
      <c r="B386">
        <v>0</v>
      </c>
      <c r="C386">
        <v>0</v>
      </c>
      <c r="D386" t="s">
        <v>294</v>
      </c>
      <c r="E386">
        <v>421</v>
      </c>
      <c r="F386" t="s">
        <v>769</v>
      </c>
      <c r="G386">
        <v>1</v>
      </c>
      <c r="H386">
        <v>434</v>
      </c>
      <c r="I386" t="s">
        <v>770</v>
      </c>
      <c r="J386">
        <v>-1</v>
      </c>
    </row>
    <row r="387" spans="1:16" x14ac:dyDescent="0.2">
      <c r="A387">
        <v>385</v>
      </c>
      <c r="B387">
        <v>0</v>
      </c>
      <c r="C387">
        <v>0</v>
      </c>
      <c r="D387" t="s">
        <v>294</v>
      </c>
      <c r="E387">
        <v>422</v>
      </c>
      <c r="F387" t="s">
        <v>771</v>
      </c>
      <c r="G387">
        <v>1</v>
      </c>
      <c r="H387">
        <v>481</v>
      </c>
      <c r="I387" t="s">
        <v>772</v>
      </c>
      <c r="J387">
        <v>-1</v>
      </c>
    </row>
    <row r="388" spans="1:16" x14ac:dyDescent="0.2">
      <c r="A388">
        <v>386</v>
      </c>
      <c r="B388">
        <v>0</v>
      </c>
      <c r="C388">
        <v>0</v>
      </c>
      <c r="D388" t="s">
        <v>294</v>
      </c>
      <c r="E388">
        <v>422</v>
      </c>
      <c r="F388" t="s">
        <v>771</v>
      </c>
      <c r="G388">
        <v>1</v>
      </c>
      <c r="H388">
        <v>423</v>
      </c>
      <c r="I388" t="s">
        <v>773</v>
      </c>
      <c r="J388">
        <v>-1</v>
      </c>
    </row>
    <row r="389" spans="1:16" x14ac:dyDescent="0.2">
      <c r="A389">
        <v>387</v>
      </c>
      <c r="B389">
        <v>0</v>
      </c>
      <c r="C389">
        <v>0</v>
      </c>
      <c r="D389" t="s">
        <v>294</v>
      </c>
      <c r="E389">
        <v>423</v>
      </c>
      <c r="F389" t="s">
        <v>773</v>
      </c>
      <c r="G389">
        <v>1</v>
      </c>
      <c r="H389">
        <v>482</v>
      </c>
      <c r="I389" t="s">
        <v>774</v>
      </c>
      <c r="J389">
        <v>-1</v>
      </c>
    </row>
    <row r="390" spans="1:16" x14ac:dyDescent="0.2">
      <c r="A390">
        <v>388</v>
      </c>
      <c r="B390">
        <v>0</v>
      </c>
      <c r="C390">
        <v>0</v>
      </c>
      <c r="D390" t="s">
        <v>294</v>
      </c>
      <c r="E390">
        <v>423</v>
      </c>
      <c r="F390" t="s">
        <v>773</v>
      </c>
      <c r="G390">
        <v>1</v>
      </c>
      <c r="H390">
        <v>424</v>
      </c>
      <c r="I390" t="s">
        <v>775</v>
      </c>
      <c r="J390">
        <v>-1</v>
      </c>
    </row>
    <row r="391" spans="1:16" x14ac:dyDescent="0.2">
      <c r="A391">
        <v>389</v>
      </c>
      <c r="B391">
        <v>0</v>
      </c>
      <c r="C391">
        <v>0</v>
      </c>
      <c r="D391" t="s">
        <v>294</v>
      </c>
      <c r="E391">
        <v>424</v>
      </c>
      <c r="F391" t="s">
        <v>775</v>
      </c>
      <c r="G391">
        <v>1</v>
      </c>
      <c r="H391">
        <v>483</v>
      </c>
      <c r="I391" t="s">
        <v>776</v>
      </c>
      <c r="J391">
        <v>-1</v>
      </c>
    </row>
    <row r="392" spans="1:16" x14ac:dyDescent="0.2">
      <c r="A392">
        <v>390</v>
      </c>
      <c r="B392">
        <v>0</v>
      </c>
      <c r="C392">
        <v>0</v>
      </c>
      <c r="D392" t="s">
        <v>294</v>
      </c>
      <c r="E392">
        <v>425</v>
      </c>
      <c r="F392" t="s">
        <v>329</v>
      </c>
      <c r="G392">
        <v>1</v>
      </c>
      <c r="H392">
        <v>435</v>
      </c>
      <c r="I392" t="s">
        <v>342</v>
      </c>
      <c r="J392">
        <v>-1</v>
      </c>
      <c r="K392">
        <v>461</v>
      </c>
      <c r="L392" t="s">
        <v>357</v>
      </c>
      <c r="M392">
        <v>-1</v>
      </c>
      <c r="N392">
        <v>484</v>
      </c>
      <c r="O392" t="s">
        <v>360</v>
      </c>
      <c r="P392">
        <v>-1</v>
      </c>
    </row>
    <row r="393" spans="1:16" x14ac:dyDescent="0.2">
      <c r="A393">
        <v>391</v>
      </c>
      <c r="B393">
        <v>0</v>
      </c>
      <c r="C393">
        <v>0</v>
      </c>
      <c r="D393" t="s">
        <v>294</v>
      </c>
      <c r="E393">
        <v>425</v>
      </c>
      <c r="F393" t="s">
        <v>329</v>
      </c>
      <c r="G393">
        <v>1</v>
      </c>
      <c r="H393">
        <v>426</v>
      </c>
      <c r="I393" t="s">
        <v>777</v>
      </c>
      <c r="J393">
        <v>-1</v>
      </c>
      <c r="K393">
        <v>427</v>
      </c>
      <c r="L393" t="s">
        <v>778</v>
      </c>
      <c r="M393">
        <v>-1</v>
      </c>
    </row>
    <row r="394" spans="1:16" x14ac:dyDescent="0.2">
      <c r="A394">
        <v>392</v>
      </c>
      <c r="B394">
        <v>0</v>
      </c>
      <c r="C394">
        <v>0</v>
      </c>
      <c r="D394" t="s">
        <v>294</v>
      </c>
      <c r="E394">
        <v>426</v>
      </c>
      <c r="F394" t="s">
        <v>777</v>
      </c>
      <c r="G394">
        <v>1</v>
      </c>
      <c r="H394">
        <v>436</v>
      </c>
      <c r="I394" t="s">
        <v>779</v>
      </c>
      <c r="J394">
        <v>-1</v>
      </c>
      <c r="K394">
        <v>462</v>
      </c>
      <c r="L394" t="s">
        <v>780</v>
      </c>
      <c r="M394">
        <v>-1</v>
      </c>
      <c r="N394">
        <v>485</v>
      </c>
      <c r="O394" t="s">
        <v>781</v>
      </c>
      <c r="P394">
        <v>-1</v>
      </c>
    </row>
    <row r="395" spans="1:16" x14ac:dyDescent="0.2">
      <c r="A395">
        <v>393</v>
      </c>
      <c r="B395">
        <v>0</v>
      </c>
      <c r="C395">
        <v>0</v>
      </c>
      <c r="D395" t="s">
        <v>294</v>
      </c>
      <c r="E395">
        <v>427</v>
      </c>
      <c r="F395" t="s">
        <v>778</v>
      </c>
      <c r="G395">
        <v>1</v>
      </c>
      <c r="H395">
        <v>437</v>
      </c>
      <c r="I395" t="s">
        <v>782</v>
      </c>
      <c r="J395">
        <v>-1</v>
      </c>
      <c r="K395">
        <v>463</v>
      </c>
      <c r="L395" t="s">
        <v>783</v>
      </c>
      <c r="M395">
        <v>-1</v>
      </c>
      <c r="N395">
        <v>486</v>
      </c>
      <c r="O395" t="s">
        <v>784</v>
      </c>
      <c r="P395">
        <v>-1</v>
      </c>
    </row>
    <row r="396" spans="1:16" x14ac:dyDescent="0.2">
      <c r="A396">
        <v>394</v>
      </c>
      <c r="B396">
        <v>0</v>
      </c>
      <c r="C396">
        <v>0</v>
      </c>
      <c r="D396" t="s">
        <v>294</v>
      </c>
      <c r="E396">
        <v>428</v>
      </c>
      <c r="F396" t="s">
        <v>785</v>
      </c>
      <c r="G396">
        <v>1</v>
      </c>
      <c r="H396">
        <v>438</v>
      </c>
      <c r="I396" t="s">
        <v>786</v>
      </c>
      <c r="J396">
        <v>-1</v>
      </c>
      <c r="K396">
        <v>464</v>
      </c>
      <c r="L396" t="s">
        <v>787</v>
      </c>
      <c r="M396">
        <v>-1</v>
      </c>
      <c r="N396">
        <v>487</v>
      </c>
      <c r="O396" t="s">
        <v>788</v>
      </c>
      <c r="P396">
        <v>-1</v>
      </c>
    </row>
    <row r="397" spans="1:16" x14ac:dyDescent="0.2">
      <c r="A397">
        <v>395</v>
      </c>
      <c r="B397">
        <v>0</v>
      </c>
      <c r="C397">
        <v>0</v>
      </c>
      <c r="D397" t="s">
        <v>294</v>
      </c>
      <c r="E397">
        <v>12</v>
      </c>
      <c r="F397" t="s">
        <v>313</v>
      </c>
      <c r="G397">
        <v>1</v>
      </c>
      <c r="H397">
        <v>425</v>
      </c>
      <c r="I397" t="s">
        <v>329</v>
      </c>
      <c r="J397">
        <v>-1</v>
      </c>
      <c r="K397">
        <v>428</v>
      </c>
      <c r="L397" t="s">
        <v>785</v>
      </c>
      <c r="M397">
        <v>1</v>
      </c>
    </row>
    <row r="398" spans="1:16" x14ac:dyDescent="0.2">
      <c r="A398">
        <v>396</v>
      </c>
      <c r="B398">
        <v>0</v>
      </c>
      <c r="C398">
        <v>0</v>
      </c>
      <c r="D398" t="s">
        <v>294</v>
      </c>
      <c r="E398">
        <v>429</v>
      </c>
      <c r="F398" t="s">
        <v>752</v>
      </c>
      <c r="G398">
        <v>1</v>
      </c>
      <c r="H398">
        <v>439</v>
      </c>
      <c r="I398" t="s">
        <v>789</v>
      </c>
      <c r="J398">
        <v>-1</v>
      </c>
      <c r="K398">
        <v>448</v>
      </c>
      <c r="L398" t="s">
        <v>790</v>
      </c>
      <c r="M398">
        <v>-1</v>
      </c>
    </row>
    <row r="399" spans="1:16" x14ac:dyDescent="0.2">
      <c r="A399">
        <v>397</v>
      </c>
      <c r="B399">
        <v>0</v>
      </c>
      <c r="C399">
        <v>0</v>
      </c>
      <c r="D399" t="s">
        <v>294</v>
      </c>
      <c r="E399">
        <v>429</v>
      </c>
      <c r="F399" t="s">
        <v>752</v>
      </c>
      <c r="G399">
        <v>1</v>
      </c>
      <c r="H399">
        <v>430</v>
      </c>
      <c r="I399" t="s">
        <v>755</v>
      </c>
      <c r="J399">
        <v>-1</v>
      </c>
      <c r="K399">
        <v>431</v>
      </c>
      <c r="L399" t="s">
        <v>756</v>
      </c>
      <c r="M399">
        <v>-1</v>
      </c>
    </row>
    <row r="400" spans="1:16" x14ac:dyDescent="0.2">
      <c r="A400">
        <v>398</v>
      </c>
      <c r="B400">
        <v>0</v>
      </c>
      <c r="C400">
        <v>0</v>
      </c>
      <c r="D400" t="s">
        <v>294</v>
      </c>
      <c r="E400">
        <v>430</v>
      </c>
      <c r="F400" t="s">
        <v>755</v>
      </c>
      <c r="G400">
        <v>1</v>
      </c>
      <c r="H400">
        <v>440</v>
      </c>
      <c r="I400" t="s">
        <v>791</v>
      </c>
      <c r="J400">
        <v>-1</v>
      </c>
    </row>
    <row r="401" spans="1:13" x14ac:dyDescent="0.2">
      <c r="A401">
        <v>399</v>
      </c>
      <c r="B401">
        <v>0</v>
      </c>
      <c r="C401">
        <v>0</v>
      </c>
      <c r="D401" t="s">
        <v>294</v>
      </c>
      <c r="E401">
        <v>431</v>
      </c>
      <c r="F401" t="s">
        <v>756</v>
      </c>
      <c r="G401">
        <v>1</v>
      </c>
      <c r="H401">
        <v>449</v>
      </c>
      <c r="I401" t="s">
        <v>792</v>
      </c>
      <c r="J401">
        <v>-1</v>
      </c>
    </row>
    <row r="402" spans="1:13" x14ac:dyDescent="0.2">
      <c r="A402">
        <v>400</v>
      </c>
      <c r="B402">
        <v>0</v>
      </c>
      <c r="C402">
        <v>0</v>
      </c>
      <c r="D402" t="s">
        <v>294</v>
      </c>
      <c r="E402">
        <v>432</v>
      </c>
      <c r="F402" t="s">
        <v>760</v>
      </c>
      <c r="G402">
        <v>1</v>
      </c>
      <c r="H402">
        <v>441</v>
      </c>
      <c r="I402" t="s">
        <v>793</v>
      </c>
      <c r="J402">
        <v>-1</v>
      </c>
      <c r="K402">
        <v>450</v>
      </c>
      <c r="L402" t="s">
        <v>794</v>
      </c>
      <c r="M402">
        <v>-1</v>
      </c>
    </row>
    <row r="403" spans="1:13" x14ac:dyDescent="0.2">
      <c r="A403">
        <v>401</v>
      </c>
      <c r="B403">
        <v>0</v>
      </c>
      <c r="C403">
        <v>0</v>
      </c>
      <c r="D403" t="s">
        <v>294</v>
      </c>
      <c r="E403">
        <v>433</v>
      </c>
      <c r="F403" t="s">
        <v>762</v>
      </c>
      <c r="G403">
        <v>1</v>
      </c>
      <c r="H403">
        <v>442</v>
      </c>
      <c r="I403" t="s">
        <v>795</v>
      </c>
      <c r="J403">
        <v>-1</v>
      </c>
      <c r="K403">
        <v>451</v>
      </c>
      <c r="L403" t="s">
        <v>796</v>
      </c>
      <c r="M403">
        <v>-1</v>
      </c>
    </row>
    <row r="404" spans="1:13" x14ac:dyDescent="0.2">
      <c r="A404">
        <v>402</v>
      </c>
      <c r="B404">
        <v>0</v>
      </c>
      <c r="C404">
        <v>0</v>
      </c>
      <c r="D404" t="s">
        <v>294</v>
      </c>
      <c r="E404">
        <v>434</v>
      </c>
      <c r="F404" t="s">
        <v>770</v>
      </c>
      <c r="G404">
        <v>1</v>
      </c>
      <c r="H404">
        <v>443</v>
      </c>
      <c r="I404" t="s">
        <v>797</v>
      </c>
      <c r="J404">
        <v>-1</v>
      </c>
      <c r="K404">
        <v>452</v>
      </c>
      <c r="L404" t="s">
        <v>798</v>
      </c>
      <c r="M404">
        <v>-1</v>
      </c>
    </row>
    <row r="405" spans="1:13" x14ac:dyDescent="0.2">
      <c r="A405">
        <v>403</v>
      </c>
      <c r="B405">
        <v>0</v>
      </c>
      <c r="C405">
        <v>0</v>
      </c>
      <c r="D405" t="s">
        <v>294</v>
      </c>
      <c r="E405">
        <v>435</v>
      </c>
      <c r="F405" t="s">
        <v>342</v>
      </c>
      <c r="G405">
        <v>1</v>
      </c>
      <c r="H405">
        <v>444</v>
      </c>
      <c r="I405" t="s">
        <v>343</v>
      </c>
      <c r="J405">
        <v>-1</v>
      </c>
      <c r="K405">
        <v>453</v>
      </c>
      <c r="L405" t="s">
        <v>344</v>
      </c>
      <c r="M405">
        <v>-1</v>
      </c>
    </row>
    <row r="406" spans="1:13" x14ac:dyDescent="0.2">
      <c r="A406">
        <v>404</v>
      </c>
      <c r="B406">
        <v>0</v>
      </c>
      <c r="C406">
        <v>0</v>
      </c>
      <c r="D406" t="s">
        <v>294</v>
      </c>
      <c r="E406">
        <v>435</v>
      </c>
      <c r="F406" t="s">
        <v>342</v>
      </c>
      <c r="G406">
        <v>1</v>
      </c>
      <c r="H406">
        <v>436</v>
      </c>
      <c r="I406" t="s">
        <v>779</v>
      </c>
      <c r="J406">
        <v>-1</v>
      </c>
      <c r="K406">
        <v>437</v>
      </c>
      <c r="L406" t="s">
        <v>782</v>
      </c>
      <c r="M406">
        <v>-1</v>
      </c>
    </row>
    <row r="407" spans="1:13" x14ac:dyDescent="0.2">
      <c r="A407">
        <v>405</v>
      </c>
      <c r="B407">
        <v>0</v>
      </c>
      <c r="C407">
        <v>0</v>
      </c>
      <c r="D407" t="s">
        <v>294</v>
      </c>
      <c r="E407">
        <v>436</v>
      </c>
      <c r="F407" t="s">
        <v>779</v>
      </c>
      <c r="G407">
        <v>1</v>
      </c>
      <c r="H407">
        <v>445</v>
      </c>
      <c r="I407" t="s">
        <v>799</v>
      </c>
      <c r="J407">
        <v>-1</v>
      </c>
      <c r="K407">
        <v>454</v>
      </c>
      <c r="L407" t="s">
        <v>800</v>
      </c>
      <c r="M407">
        <v>-1</v>
      </c>
    </row>
    <row r="408" spans="1:13" x14ac:dyDescent="0.2">
      <c r="A408">
        <v>406</v>
      </c>
      <c r="B408">
        <v>0</v>
      </c>
      <c r="C408">
        <v>0</v>
      </c>
      <c r="D408" t="s">
        <v>294</v>
      </c>
      <c r="E408">
        <v>437</v>
      </c>
      <c r="F408" t="s">
        <v>782</v>
      </c>
      <c r="G408">
        <v>1</v>
      </c>
      <c r="H408">
        <v>446</v>
      </c>
      <c r="I408" t="s">
        <v>801</v>
      </c>
      <c r="J408">
        <v>-1</v>
      </c>
      <c r="K408">
        <v>455</v>
      </c>
      <c r="L408" t="s">
        <v>802</v>
      </c>
      <c r="M408">
        <v>-1</v>
      </c>
    </row>
    <row r="409" spans="1:13" x14ac:dyDescent="0.2">
      <c r="A409">
        <v>407</v>
      </c>
      <c r="B409">
        <v>0</v>
      </c>
      <c r="C409">
        <v>0</v>
      </c>
      <c r="D409" t="s">
        <v>294</v>
      </c>
      <c r="E409">
        <v>438</v>
      </c>
      <c r="F409" t="s">
        <v>786</v>
      </c>
      <c r="G409">
        <v>1</v>
      </c>
      <c r="H409">
        <v>447</v>
      </c>
      <c r="I409" t="s">
        <v>803</v>
      </c>
      <c r="J409">
        <v>-1</v>
      </c>
      <c r="K409">
        <v>456</v>
      </c>
      <c r="L409" t="s">
        <v>804</v>
      </c>
      <c r="M409">
        <v>-1</v>
      </c>
    </row>
    <row r="410" spans="1:13" x14ac:dyDescent="0.2">
      <c r="A410">
        <v>408</v>
      </c>
      <c r="B410">
        <v>0</v>
      </c>
      <c r="C410">
        <v>0</v>
      </c>
      <c r="D410" t="s">
        <v>294</v>
      </c>
      <c r="E410">
        <v>18</v>
      </c>
      <c r="F410" t="s">
        <v>314</v>
      </c>
      <c r="G410">
        <v>1</v>
      </c>
      <c r="H410">
        <v>435</v>
      </c>
      <c r="I410" t="s">
        <v>342</v>
      </c>
      <c r="J410">
        <v>-1</v>
      </c>
      <c r="K410">
        <v>438</v>
      </c>
      <c r="L410" t="s">
        <v>786</v>
      </c>
      <c r="M410">
        <v>1</v>
      </c>
    </row>
    <row r="411" spans="1:13" x14ac:dyDescent="0.2">
      <c r="A411">
        <v>409</v>
      </c>
      <c r="B411">
        <v>0</v>
      </c>
      <c r="C411">
        <v>0</v>
      </c>
      <c r="D411" t="s">
        <v>294</v>
      </c>
      <c r="E411">
        <v>439</v>
      </c>
      <c r="F411" t="s">
        <v>789</v>
      </c>
      <c r="G411">
        <v>1</v>
      </c>
      <c r="H411">
        <v>440</v>
      </c>
      <c r="I411" t="s">
        <v>791</v>
      </c>
      <c r="J411">
        <v>-1</v>
      </c>
    </row>
    <row r="412" spans="1:13" x14ac:dyDescent="0.2">
      <c r="A412">
        <v>410</v>
      </c>
      <c r="B412">
        <v>0</v>
      </c>
      <c r="C412">
        <v>0</v>
      </c>
      <c r="D412" t="s">
        <v>294</v>
      </c>
      <c r="E412">
        <v>444</v>
      </c>
      <c r="F412" t="s">
        <v>343</v>
      </c>
      <c r="G412">
        <v>1</v>
      </c>
      <c r="H412">
        <v>445</v>
      </c>
      <c r="I412" t="s">
        <v>799</v>
      </c>
      <c r="J412">
        <v>-1</v>
      </c>
      <c r="K412">
        <v>446</v>
      </c>
      <c r="L412" t="s">
        <v>801</v>
      </c>
      <c r="M412">
        <v>-1</v>
      </c>
    </row>
    <row r="413" spans="1:13" x14ac:dyDescent="0.2">
      <c r="A413">
        <v>411</v>
      </c>
      <c r="B413">
        <v>0</v>
      </c>
      <c r="C413">
        <v>0</v>
      </c>
      <c r="D413" t="s">
        <v>294</v>
      </c>
      <c r="E413">
        <v>24</v>
      </c>
      <c r="F413" t="s">
        <v>334</v>
      </c>
      <c r="G413">
        <v>1</v>
      </c>
      <c r="H413">
        <v>444</v>
      </c>
      <c r="I413" t="s">
        <v>343</v>
      </c>
      <c r="J413">
        <v>-1</v>
      </c>
      <c r="K413">
        <v>447</v>
      </c>
      <c r="L413" t="s">
        <v>803</v>
      </c>
      <c r="M413">
        <v>1</v>
      </c>
    </row>
    <row r="414" spans="1:13" x14ac:dyDescent="0.2">
      <c r="A414">
        <v>412</v>
      </c>
      <c r="B414">
        <v>0</v>
      </c>
      <c r="C414">
        <v>0</v>
      </c>
      <c r="D414" t="s">
        <v>294</v>
      </c>
      <c r="E414">
        <v>448</v>
      </c>
      <c r="F414" t="s">
        <v>790</v>
      </c>
      <c r="G414">
        <v>1</v>
      </c>
      <c r="H414">
        <v>449</v>
      </c>
      <c r="I414" t="s">
        <v>792</v>
      </c>
      <c r="J414">
        <v>-1</v>
      </c>
    </row>
    <row r="415" spans="1:13" x14ac:dyDescent="0.2">
      <c r="A415">
        <v>413</v>
      </c>
      <c r="B415">
        <v>0</v>
      </c>
      <c r="C415">
        <v>0</v>
      </c>
      <c r="D415" t="s">
        <v>294</v>
      </c>
      <c r="E415">
        <v>453</v>
      </c>
      <c r="F415" t="s">
        <v>344</v>
      </c>
      <c r="G415">
        <v>1</v>
      </c>
      <c r="H415">
        <v>454</v>
      </c>
      <c r="I415" t="s">
        <v>800</v>
      </c>
      <c r="J415">
        <v>-1</v>
      </c>
      <c r="K415">
        <v>455</v>
      </c>
      <c r="L415" t="s">
        <v>802</v>
      </c>
      <c r="M415">
        <v>-1</v>
      </c>
    </row>
    <row r="416" spans="1:13" x14ac:dyDescent="0.2">
      <c r="A416">
        <v>414</v>
      </c>
      <c r="B416">
        <v>0</v>
      </c>
      <c r="C416">
        <v>0</v>
      </c>
      <c r="D416" t="s">
        <v>294</v>
      </c>
      <c r="E416">
        <v>30</v>
      </c>
      <c r="F416" t="s">
        <v>335</v>
      </c>
      <c r="G416">
        <v>1</v>
      </c>
      <c r="H416">
        <v>453</v>
      </c>
      <c r="I416" t="s">
        <v>344</v>
      </c>
      <c r="J416">
        <v>-1</v>
      </c>
      <c r="K416">
        <v>456</v>
      </c>
      <c r="L416" t="s">
        <v>804</v>
      </c>
      <c r="M416">
        <v>1</v>
      </c>
    </row>
    <row r="417" spans="1:13" x14ac:dyDescent="0.2">
      <c r="A417">
        <v>415</v>
      </c>
      <c r="B417">
        <v>0</v>
      </c>
      <c r="C417">
        <v>0</v>
      </c>
      <c r="D417" t="s">
        <v>294</v>
      </c>
      <c r="E417">
        <v>457</v>
      </c>
      <c r="F417" t="s">
        <v>758</v>
      </c>
      <c r="G417">
        <v>1</v>
      </c>
      <c r="H417">
        <v>465</v>
      </c>
      <c r="I417" t="s">
        <v>805</v>
      </c>
      <c r="J417">
        <v>-1</v>
      </c>
      <c r="K417">
        <v>473</v>
      </c>
      <c r="L417" t="s">
        <v>806</v>
      </c>
      <c r="M417">
        <v>-1</v>
      </c>
    </row>
    <row r="418" spans="1:13" x14ac:dyDescent="0.2">
      <c r="A418">
        <v>416</v>
      </c>
      <c r="B418">
        <v>0</v>
      </c>
      <c r="C418">
        <v>0</v>
      </c>
      <c r="D418" t="s">
        <v>294</v>
      </c>
      <c r="E418">
        <v>458</v>
      </c>
      <c r="F418" t="s">
        <v>764</v>
      </c>
      <c r="G418">
        <v>1</v>
      </c>
      <c r="H418">
        <v>466</v>
      </c>
      <c r="I418" t="s">
        <v>807</v>
      </c>
      <c r="J418">
        <v>-1</v>
      </c>
      <c r="K418">
        <v>474</v>
      </c>
      <c r="L418" t="s">
        <v>808</v>
      </c>
      <c r="M418">
        <v>-1</v>
      </c>
    </row>
    <row r="419" spans="1:13" x14ac:dyDescent="0.2">
      <c r="A419">
        <v>417</v>
      </c>
      <c r="B419">
        <v>0</v>
      </c>
      <c r="C419">
        <v>0</v>
      </c>
      <c r="D419" t="s">
        <v>294</v>
      </c>
      <c r="E419">
        <v>458</v>
      </c>
      <c r="F419" t="s">
        <v>764</v>
      </c>
      <c r="G419">
        <v>1</v>
      </c>
      <c r="H419">
        <v>459</v>
      </c>
      <c r="I419" t="s">
        <v>767</v>
      </c>
      <c r="J419">
        <v>-1</v>
      </c>
      <c r="K419">
        <v>460</v>
      </c>
      <c r="L419" t="s">
        <v>768</v>
      </c>
      <c r="M419">
        <v>-1</v>
      </c>
    </row>
    <row r="420" spans="1:13" x14ac:dyDescent="0.2">
      <c r="A420">
        <v>418</v>
      </c>
      <c r="B420">
        <v>0</v>
      </c>
      <c r="C420">
        <v>0</v>
      </c>
      <c r="D420" t="s">
        <v>294</v>
      </c>
      <c r="E420">
        <v>459</v>
      </c>
      <c r="F420" t="s">
        <v>767</v>
      </c>
      <c r="G420">
        <v>1</v>
      </c>
      <c r="H420">
        <v>467</v>
      </c>
      <c r="I420" t="s">
        <v>809</v>
      </c>
      <c r="J420">
        <v>-1</v>
      </c>
      <c r="K420">
        <v>475</v>
      </c>
      <c r="L420" t="s">
        <v>810</v>
      </c>
      <c r="M420">
        <v>-1</v>
      </c>
    </row>
    <row r="421" spans="1:13" x14ac:dyDescent="0.2">
      <c r="A421">
        <v>419</v>
      </c>
      <c r="B421">
        <v>0</v>
      </c>
      <c r="C421">
        <v>0</v>
      </c>
      <c r="D421" t="s">
        <v>294</v>
      </c>
      <c r="E421">
        <v>460</v>
      </c>
      <c r="F421" t="s">
        <v>768</v>
      </c>
      <c r="G421">
        <v>1</v>
      </c>
      <c r="H421">
        <v>468</v>
      </c>
      <c r="I421" t="s">
        <v>811</v>
      </c>
      <c r="J421">
        <v>-1</v>
      </c>
      <c r="K421">
        <v>476</v>
      </c>
      <c r="L421" t="s">
        <v>812</v>
      </c>
      <c r="M421">
        <v>-1</v>
      </c>
    </row>
    <row r="422" spans="1:13" x14ac:dyDescent="0.2">
      <c r="A422">
        <v>420</v>
      </c>
      <c r="B422">
        <v>0</v>
      </c>
      <c r="C422">
        <v>0</v>
      </c>
      <c r="D422" t="s">
        <v>294</v>
      </c>
      <c r="E422">
        <v>461</v>
      </c>
      <c r="F422" t="s">
        <v>357</v>
      </c>
      <c r="G422">
        <v>1</v>
      </c>
      <c r="H422">
        <v>469</v>
      </c>
      <c r="I422" t="s">
        <v>358</v>
      </c>
      <c r="J422">
        <v>-1</v>
      </c>
      <c r="K422">
        <v>477</v>
      </c>
      <c r="L422" t="s">
        <v>359</v>
      </c>
      <c r="M422">
        <v>-1</v>
      </c>
    </row>
    <row r="423" spans="1:13" x14ac:dyDescent="0.2">
      <c r="A423">
        <v>421</v>
      </c>
      <c r="B423">
        <v>0</v>
      </c>
      <c r="C423">
        <v>0</v>
      </c>
      <c r="D423" t="s">
        <v>294</v>
      </c>
      <c r="E423">
        <v>461</v>
      </c>
      <c r="F423" t="s">
        <v>357</v>
      </c>
      <c r="G423">
        <v>1</v>
      </c>
      <c r="H423">
        <v>462</v>
      </c>
      <c r="I423" t="s">
        <v>780</v>
      </c>
      <c r="J423">
        <v>-1</v>
      </c>
      <c r="K423">
        <v>463</v>
      </c>
      <c r="L423" t="s">
        <v>783</v>
      </c>
      <c r="M423">
        <v>-1</v>
      </c>
    </row>
    <row r="424" spans="1:13" x14ac:dyDescent="0.2">
      <c r="A424">
        <v>422</v>
      </c>
      <c r="B424">
        <v>0</v>
      </c>
      <c r="C424">
        <v>0</v>
      </c>
      <c r="D424" t="s">
        <v>294</v>
      </c>
      <c r="E424">
        <v>462</v>
      </c>
      <c r="F424" t="s">
        <v>780</v>
      </c>
      <c r="G424">
        <v>1</v>
      </c>
      <c r="H424">
        <v>470</v>
      </c>
      <c r="I424" t="s">
        <v>813</v>
      </c>
      <c r="J424">
        <v>-1</v>
      </c>
      <c r="K424">
        <v>478</v>
      </c>
      <c r="L424" t="s">
        <v>814</v>
      </c>
      <c r="M424">
        <v>-1</v>
      </c>
    </row>
    <row r="425" spans="1:13" x14ac:dyDescent="0.2">
      <c r="A425">
        <v>423</v>
      </c>
      <c r="B425">
        <v>0</v>
      </c>
      <c r="C425">
        <v>0</v>
      </c>
      <c r="D425" t="s">
        <v>294</v>
      </c>
      <c r="E425">
        <v>463</v>
      </c>
      <c r="F425" t="s">
        <v>783</v>
      </c>
      <c r="G425">
        <v>1</v>
      </c>
      <c r="H425">
        <v>471</v>
      </c>
      <c r="I425" t="s">
        <v>815</v>
      </c>
      <c r="J425">
        <v>-1</v>
      </c>
      <c r="K425">
        <v>479</v>
      </c>
      <c r="L425" t="s">
        <v>816</v>
      </c>
      <c r="M425">
        <v>-1</v>
      </c>
    </row>
    <row r="426" spans="1:13" x14ac:dyDescent="0.2">
      <c r="A426">
        <v>424</v>
      </c>
      <c r="B426">
        <v>0</v>
      </c>
      <c r="C426">
        <v>0</v>
      </c>
      <c r="D426" t="s">
        <v>294</v>
      </c>
      <c r="E426">
        <v>464</v>
      </c>
      <c r="F426" t="s">
        <v>787</v>
      </c>
      <c r="G426">
        <v>1</v>
      </c>
      <c r="H426">
        <v>472</v>
      </c>
      <c r="I426" t="s">
        <v>817</v>
      </c>
      <c r="J426">
        <v>-1</v>
      </c>
      <c r="K426">
        <v>480</v>
      </c>
      <c r="L426" t="s">
        <v>818</v>
      </c>
      <c r="M426">
        <v>-1</v>
      </c>
    </row>
    <row r="427" spans="1:13" x14ac:dyDescent="0.2">
      <c r="A427">
        <v>425</v>
      </c>
      <c r="B427">
        <v>0</v>
      </c>
      <c r="C427">
        <v>0</v>
      </c>
      <c r="D427" t="s">
        <v>294</v>
      </c>
      <c r="E427">
        <v>36</v>
      </c>
      <c r="F427" t="s">
        <v>315</v>
      </c>
      <c r="G427">
        <v>1</v>
      </c>
      <c r="H427">
        <v>461</v>
      </c>
      <c r="I427" t="s">
        <v>357</v>
      </c>
      <c r="J427">
        <v>-1</v>
      </c>
      <c r="K427">
        <v>464</v>
      </c>
      <c r="L427" t="s">
        <v>787</v>
      </c>
      <c r="M427">
        <v>1</v>
      </c>
    </row>
    <row r="428" spans="1:13" x14ac:dyDescent="0.2">
      <c r="A428">
        <v>426</v>
      </c>
      <c r="B428">
        <v>0</v>
      </c>
      <c r="C428">
        <v>0</v>
      </c>
      <c r="D428" t="s">
        <v>294</v>
      </c>
      <c r="E428">
        <v>466</v>
      </c>
      <c r="F428" t="s">
        <v>807</v>
      </c>
      <c r="G428">
        <v>1</v>
      </c>
      <c r="H428">
        <v>467</v>
      </c>
      <c r="I428" t="s">
        <v>809</v>
      </c>
      <c r="J428">
        <v>-1</v>
      </c>
      <c r="K428">
        <v>468</v>
      </c>
      <c r="L428" t="s">
        <v>811</v>
      </c>
      <c r="M428">
        <v>-1</v>
      </c>
    </row>
    <row r="429" spans="1:13" x14ac:dyDescent="0.2">
      <c r="A429">
        <v>427</v>
      </c>
      <c r="B429">
        <v>0</v>
      </c>
      <c r="C429">
        <v>0</v>
      </c>
      <c r="D429" t="s">
        <v>294</v>
      </c>
      <c r="E429">
        <v>469</v>
      </c>
      <c r="F429" t="s">
        <v>358</v>
      </c>
      <c r="G429">
        <v>1</v>
      </c>
      <c r="H429">
        <v>470</v>
      </c>
      <c r="I429" t="s">
        <v>813</v>
      </c>
      <c r="J429">
        <v>-1</v>
      </c>
      <c r="K429">
        <v>471</v>
      </c>
      <c r="L429" t="s">
        <v>815</v>
      </c>
      <c r="M429">
        <v>-1</v>
      </c>
    </row>
    <row r="430" spans="1:13" x14ac:dyDescent="0.2">
      <c r="A430">
        <v>428</v>
      </c>
      <c r="B430">
        <v>0</v>
      </c>
      <c r="C430">
        <v>0</v>
      </c>
      <c r="D430" t="s">
        <v>294</v>
      </c>
      <c r="E430">
        <v>42</v>
      </c>
      <c r="F430" t="s">
        <v>349</v>
      </c>
      <c r="G430">
        <v>1</v>
      </c>
      <c r="H430">
        <v>469</v>
      </c>
      <c r="I430" t="s">
        <v>358</v>
      </c>
      <c r="J430">
        <v>-1</v>
      </c>
      <c r="K430">
        <v>472</v>
      </c>
      <c r="L430" t="s">
        <v>817</v>
      </c>
      <c r="M430">
        <v>1</v>
      </c>
    </row>
    <row r="431" spans="1:13" x14ac:dyDescent="0.2">
      <c r="A431">
        <v>429</v>
      </c>
      <c r="B431">
        <v>0</v>
      </c>
      <c r="C431">
        <v>0</v>
      </c>
      <c r="D431" t="s">
        <v>294</v>
      </c>
      <c r="E431">
        <v>474</v>
      </c>
      <c r="F431" t="s">
        <v>808</v>
      </c>
      <c r="G431">
        <v>1</v>
      </c>
      <c r="H431">
        <v>475</v>
      </c>
      <c r="I431" t="s">
        <v>810</v>
      </c>
      <c r="J431">
        <v>-1</v>
      </c>
      <c r="K431">
        <v>476</v>
      </c>
      <c r="L431" t="s">
        <v>812</v>
      </c>
      <c r="M431">
        <v>-1</v>
      </c>
    </row>
    <row r="432" spans="1:13" x14ac:dyDescent="0.2">
      <c r="A432">
        <v>430</v>
      </c>
      <c r="B432">
        <v>0</v>
      </c>
      <c r="C432">
        <v>0</v>
      </c>
      <c r="D432" t="s">
        <v>294</v>
      </c>
      <c r="E432">
        <v>477</v>
      </c>
      <c r="F432" t="s">
        <v>359</v>
      </c>
      <c r="G432">
        <v>1</v>
      </c>
      <c r="H432">
        <v>478</v>
      </c>
      <c r="I432" t="s">
        <v>814</v>
      </c>
      <c r="J432">
        <v>-1</v>
      </c>
      <c r="K432">
        <v>479</v>
      </c>
      <c r="L432" t="s">
        <v>816</v>
      </c>
      <c r="M432">
        <v>-1</v>
      </c>
    </row>
    <row r="433" spans="1:16" x14ac:dyDescent="0.2">
      <c r="A433">
        <v>431</v>
      </c>
      <c r="B433">
        <v>0</v>
      </c>
      <c r="C433">
        <v>0</v>
      </c>
      <c r="D433" t="s">
        <v>294</v>
      </c>
      <c r="E433">
        <v>48</v>
      </c>
      <c r="F433" t="s">
        <v>350</v>
      </c>
      <c r="G433">
        <v>1</v>
      </c>
      <c r="H433">
        <v>477</v>
      </c>
      <c r="I433" t="s">
        <v>359</v>
      </c>
      <c r="J433">
        <v>-1</v>
      </c>
      <c r="K433">
        <v>480</v>
      </c>
      <c r="L433" t="s">
        <v>818</v>
      </c>
      <c r="M433">
        <v>1</v>
      </c>
    </row>
    <row r="434" spans="1:16" x14ac:dyDescent="0.2">
      <c r="A434">
        <v>432</v>
      </c>
      <c r="B434">
        <v>0</v>
      </c>
      <c r="C434">
        <v>0</v>
      </c>
      <c r="D434" t="s">
        <v>294</v>
      </c>
      <c r="E434">
        <v>481</v>
      </c>
      <c r="F434" t="s">
        <v>772</v>
      </c>
      <c r="G434">
        <v>1</v>
      </c>
      <c r="H434">
        <v>482</v>
      </c>
      <c r="I434" t="s">
        <v>774</v>
      </c>
      <c r="J434">
        <v>-1</v>
      </c>
    </row>
    <row r="435" spans="1:16" x14ac:dyDescent="0.2">
      <c r="A435">
        <v>433</v>
      </c>
      <c r="B435">
        <v>0</v>
      </c>
      <c r="C435">
        <v>0</v>
      </c>
      <c r="D435" t="s">
        <v>294</v>
      </c>
      <c r="E435">
        <v>482</v>
      </c>
      <c r="F435" t="s">
        <v>774</v>
      </c>
      <c r="G435">
        <v>1</v>
      </c>
      <c r="H435">
        <v>483</v>
      </c>
      <c r="I435" t="s">
        <v>776</v>
      </c>
      <c r="J435">
        <v>-1</v>
      </c>
    </row>
    <row r="436" spans="1:16" x14ac:dyDescent="0.2">
      <c r="A436">
        <v>434</v>
      </c>
      <c r="B436">
        <v>0</v>
      </c>
      <c r="C436">
        <v>0</v>
      </c>
      <c r="D436" t="s">
        <v>294</v>
      </c>
      <c r="E436">
        <v>484</v>
      </c>
      <c r="F436" t="s">
        <v>360</v>
      </c>
      <c r="G436">
        <v>1</v>
      </c>
      <c r="H436">
        <v>485</v>
      </c>
      <c r="I436" t="s">
        <v>781</v>
      </c>
      <c r="J436">
        <v>-1</v>
      </c>
      <c r="K436">
        <v>486</v>
      </c>
      <c r="L436" t="s">
        <v>784</v>
      </c>
      <c r="M436">
        <v>-1</v>
      </c>
    </row>
    <row r="437" spans="1:16" x14ac:dyDescent="0.2">
      <c r="A437">
        <v>435</v>
      </c>
      <c r="B437">
        <v>0</v>
      </c>
      <c r="C437">
        <v>0</v>
      </c>
      <c r="D437" t="s">
        <v>294</v>
      </c>
      <c r="E437">
        <v>54</v>
      </c>
      <c r="F437" t="s">
        <v>316</v>
      </c>
      <c r="G437">
        <v>1</v>
      </c>
      <c r="H437">
        <v>484</v>
      </c>
      <c r="I437" t="s">
        <v>360</v>
      </c>
      <c r="J437">
        <v>-1</v>
      </c>
      <c r="K437">
        <v>487</v>
      </c>
      <c r="L437" t="s">
        <v>788</v>
      </c>
      <c r="M437">
        <v>1</v>
      </c>
    </row>
    <row r="438" spans="1:16" x14ac:dyDescent="0.2">
      <c r="A438">
        <v>436</v>
      </c>
      <c r="B438">
        <v>0</v>
      </c>
      <c r="C438">
        <v>0</v>
      </c>
      <c r="D438" t="s">
        <v>294</v>
      </c>
      <c r="E438">
        <v>488</v>
      </c>
      <c r="F438" t="s">
        <v>819</v>
      </c>
      <c r="G438">
        <v>1</v>
      </c>
      <c r="H438">
        <v>506</v>
      </c>
      <c r="I438" t="s">
        <v>820</v>
      </c>
      <c r="J438">
        <v>-1</v>
      </c>
    </row>
    <row r="439" spans="1:16" x14ac:dyDescent="0.2">
      <c r="A439">
        <v>437</v>
      </c>
      <c r="B439">
        <v>0</v>
      </c>
      <c r="C439">
        <v>0</v>
      </c>
      <c r="D439" t="s">
        <v>294</v>
      </c>
      <c r="E439">
        <v>489</v>
      </c>
      <c r="F439" t="s">
        <v>821</v>
      </c>
      <c r="G439">
        <v>1</v>
      </c>
      <c r="H439">
        <v>507</v>
      </c>
      <c r="I439" t="s">
        <v>822</v>
      </c>
      <c r="J439">
        <v>-1</v>
      </c>
      <c r="K439">
        <v>646</v>
      </c>
      <c r="L439" t="s">
        <v>823</v>
      </c>
      <c r="M439">
        <v>-1</v>
      </c>
    </row>
    <row r="440" spans="1:16" x14ac:dyDescent="0.2">
      <c r="A440">
        <v>438</v>
      </c>
      <c r="B440">
        <v>0</v>
      </c>
      <c r="C440">
        <v>0</v>
      </c>
      <c r="D440" t="s">
        <v>294</v>
      </c>
      <c r="E440">
        <v>490</v>
      </c>
      <c r="F440" t="s">
        <v>824</v>
      </c>
      <c r="G440">
        <v>1</v>
      </c>
      <c r="H440">
        <v>508</v>
      </c>
      <c r="I440" t="s">
        <v>825</v>
      </c>
      <c r="J440">
        <v>-1</v>
      </c>
    </row>
    <row r="441" spans="1:16" x14ac:dyDescent="0.2">
      <c r="A441">
        <v>439</v>
      </c>
      <c r="B441">
        <v>0</v>
      </c>
      <c r="C441">
        <v>0</v>
      </c>
      <c r="D441" t="s">
        <v>294</v>
      </c>
      <c r="E441">
        <v>490</v>
      </c>
      <c r="F441" t="s">
        <v>824</v>
      </c>
      <c r="G441">
        <v>1</v>
      </c>
      <c r="H441">
        <v>491</v>
      </c>
      <c r="I441" t="s">
        <v>826</v>
      </c>
      <c r="J441">
        <v>-1</v>
      </c>
      <c r="K441">
        <v>492</v>
      </c>
      <c r="L441" t="s">
        <v>827</v>
      </c>
      <c r="M441">
        <v>-1</v>
      </c>
    </row>
    <row r="442" spans="1:16" x14ac:dyDescent="0.2">
      <c r="A442">
        <v>440</v>
      </c>
      <c r="B442">
        <v>0</v>
      </c>
      <c r="C442">
        <v>0</v>
      </c>
      <c r="D442" t="s">
        <v>294</v>
      </c>
      <c r="E442">
        <v>491</v>
      </c>
      <c r="F442" t="s">
        <v>826</v>
      </c>
      <c r="G442">
        <v>1</v>
      </c>
      <c r="H442">
        <v>509</v>
      </c>
      <c r="I442" t="s">
        <v>828</v>
      </c>
      <c r="J442">
        <v>-1</v>
      </c>
    </row>
    <row r="443" spans="1:16" x14ac:dyDescent="0.2">
      <c r="A443">
        <v>441</v>
      </c>
      <c r="B443">
        <v>0</v>
      </c>
      <c r="C443">
        <v>0</v>
      </c>
      <c r="D443" t="s">
        <v>294</v>
      </c>
      <c r="E443">
        <v>492</v>
      </c>
      <c r="F443" t="s">
        <v>827</v>
      </c>
      <c r="G443">
        <v>1</v>
      </c>
      <c r="H443">
        <v>510</v>
      </c>
      <c r="I443" t="s">
        <v>829</v>
      </c>
      <c r="J443">
        <v>-1</v>
      </c>
    </row>
    <row r="444" spans="1:16" x14ac:dyDescent="0.2">
      <c r="A444">
        <v>442</v>
      </c>
      <c r="B444">
        <v>0</v>
      </c>
      <c r="C444">
        <v>0</v>
      </c>
      <c r="D444" t="s">
        <v>294</v>
      </c>
      <c r="E444">
        <v>493</v>
      </c>
      <c r="F444" t="s">
        <v>830</v>
      </c>
      <c r="G444">
        <v>1</v>
      </c>
      <c r="H444">
        <v>647</v>
      </c>
      <c r="I444" t="s">
        <v>831</v>
      </c>
      <c r="J444">
        <v>-1</v>
      </c>
    </row>
    <row r="445" spans="1:16" x14ac:dyDescent="0.2">
      <c r="A445">
        <v>443</v>
      </c>
      <c r="B445">
        <v>0</v>
      </c>
      <c r="C445">
        <v>0</v>
      </c>
      <c r="D445" t="s">
        <v>294</v>
      </c>
      <c r="E445">
        <v>494</v>
      </c>
      <c r="F445" t="s">
        <v>832</v>
      </c>
      <c r="G445">
        <v>1</v>
      </c>
      <c r="H445">
        <v>511</v>
      </c>
      <c r="I445" t="s">
        <v>833</v>
      </c>
      <c r="J445">
        <v>-1</v>
      </c>
      <c r="K445">
        <v>638</v>
      </c>
      <c r="L445" t="s">
        <v>834</v>
      </c>
      <c r="M445">
        <v>-1</v>
      </c>
      <c r="N445">
        <v>648</v>
      </c>
      <c r="O445" t="s">
        <v>835</v>
      </c>
      <c r="P445">
        <v>-1</v>
      </c>
    </row>
    <row r="446" spans="1:16" x14ac:dyDescent="0.2">
      <c r="A446">
        <v>444</v>
      </c>
      <c r="B446">
        <v>0</v>
      </c>
      <c r="C446">
        <v>0</v>
      </c>
      <c r="D446" t="s">
        <v>294</v>
      </c>
      <c r="E446">
        <v>494</v>
      </c>
      <c r="F446" t="s">
        <v>832</v>
      </c>
      <c r="G446">
        <v>1</v>
      </c>
      <c r="H446">
        <v>495</v>
      </c>
      <c r="I446" t="s">
        <v>836</v>
      </c>
      <c r="J446">
        <v>-1</v>
      </c>
    </row>
    <row r="447" spans="1:16" x14ac:dyDescent="0.2">
      <c r="A447">
        <v>445</v>
      </c>
      <c r="B447">
        <v>0</v>
      </c>
      <c r="C447">
        <v>0</v>
      </c>
      <c r="D447" t="s">
        <v>294</v>
      </c>
      <c r="E447">
        <v>495</v>
      </c>
      <c r="F447" t="s">
        <v>836</v>
      </c>
      <c r="G447">
        <v>1</v>
      </c>
      <c r="H447">
        <v>512</v>
      </c>
      <c r="I447" t="s">
        <v>837</v>
      </c>
      <c r="J447">
        <v>-1</v>
      </c>
      <c r="K447">
        <v>639</v>
      </c>
      <c r="L447" t="s">
        <v>838</v>
      </c>
      <c r="M447">
        <v>-1</v>
      </c>
      <c r="N447">
        <v>649</v>
      </c>
      <c r="O447" t="s">
        <v>839</v>
      </c>
      <c r="P447">
        <v>-1</v>
      </c>
    </row>
    <row r="448" spans="1:16" x14ac:dyDescent="0.2">
      <c r="A448">
        <v>446</v>
      </c>
      <c r="B448">
        <v>0</v>
      </c>
      <c r="C448">
        <v>0</v>
      </c>
      <c r="D448" t="s">
        <v>294</v>
      </c>
      <c r="E448">
        <v>495</v>
      </c>
      <c r="F448" t="s">
        <v>836</v>
      </c>
      <c r="G448">
        <v>1</v>
      </c>
      <c r="H448">
        <v>496</v>
      </c>
      <c r="I448" t="s">
        <v>840</v>
      </c>
      <c r="J448">
        <v>-1</v>
      </c>
      <c r="K448">
        <v>497</v>
      </c>
      <c r="L448" t="s">
        <v>841</v>
      </c>
      <c r="M448">
        <v>-1</v>
      </c>
    </row>
    <row r="449" spans="1:16" x14ac:dyDescent="0.2">
      <c r="A449">
        <v>447</v>
      </c>
      <c r="B449">
        <v>0</v>
      </c>
      <c r="C449">
        <v>0</v>
      </c>
      <c r="D449" t="s">
        <v>294</v>
      </c>
      <c r="E449">
        <v>496</v>
      </c>
      <c r="F449" t="s">
        <v>840</v>
      </c>
      <c r="G449">
        <v>1</v>
      </c>
      <c r="H449">
        <v>513</v>
      </c>
      <c r="I449" t="s">
        <v>842</v>
      </c>
      <c r="J449">
        <v>-1</v>
      </c>
      <c r="K449">
        <v>640</v>
      </c>
      <c r="L449" t="s">
        <v>843</v>
      </c>
      <c r="M449">
        <v>-1</v>
      </c>
      <c r="N449">
        <v>650</v>
      </c>
      <c r="O449" t="s">
        <v>844</v>
      </c>
      <c r="P449">
        <v>-1</v>
      </c>
    </row>
    <row r="450" spans="1:16" x14ac:dyDescent="0.2">
      <c r="A450">
        <v>448</v>
      </c>
      <c r="B450">
        <v>0</v>
      </c>
      <c r="C450">
        <v>0</v>
      </c>
      <c r="D450" t="s">
        <v>294</v>
      </c>
      <c r="E450">
        <v>497</v>
      </c>
      <c r="F450" t="s">
        <v>841</v>
      </c>
      <c r="G450">
        <v>1</v>
      </c>
      <c r="H450">
        <v>514</v>
      </c>
      <c r="I450" t="s">
        <v>845</v>
      </c>
      <c r="J450">
        <v>-1</v>
      </c>
      <c r="K450">
        <v>641</v>
      </c>
      <c r="L450" t="s">
        <v>846</v>
      </c>
      <c r="M450">
        <v>-1</v>
      </c>
      <c r="N450">
        <v>651</v>
      </c>
      <c r="O450" t="s">
        <v>847</v>
      </c>
      <c r="P450">
        <v>-1</v>
      </c>
    </row>
    <row r="451" spans="1:16" x14ac:dyDescent="0.2">
      <c r="A451">
        <v>449</v>
      </c>
      <c r="B451">
        <v>0</v>
      </c>
      <c r="C451">
        <v>0</v>
      </c>
      <c r="D451" t="s">
        <v>294</v>
      </c>
      <c r="E451">
        <v>497</v>
      </c>
      <c r="F451" t="s">
        <v>841</v>
      </c>
      <c r="G451">
        <v>1</v>
      </c>
      <c r="H451">
        <v>498</v>
      </c>
      <c r="I451" t="s">
        <v>848</v>
      </c>
      <c r="J451">
        <v>-1</v>
      </c>
      <c r="K451">
        <v>499</v>
      </c>
      <c r="L451" t="s">
        <v>849</v>
      </c>
      <c r="M451">
        <v>-1</v>
      </c>
    </row>
    <row r="452" spans="1:16" x14ac:dyDescent="0.2">
      <c r="A452">
        <v>450</v>
      </c>
      <c r="B452">
        <v>0</v>
      </c>
      <c r="C452">
        <v>0</v>
      </c>
      <c r="D452" t="s">
        <v>294</v>
      </c>
      <c r="E452">
        <v>498</v>
      </c>
      <c r="F452" t="s">
        <v>848</v>
      </c>
      <c r="G452">
        <v>1</v>
      </c>
      <c r="H452">
        <v>515</v>
      </c>
      <c r="I452" t="s">
        <v>850</v>
      </c>
      <c r="J452">
        <v>-1</v>
      </c>
    </row>
    <row r="453" spans="1:16" x14ac:dyDescent="0.2">
      <c r="A453">
        <v>451</v>
      </c>
      <c r="B453">
        <v>0</v>
      </c>
      <c r="C453">
        <v>0</v>
      </c>
      <c r="D453" t="s">
        <v>294</v>
      </c>
      <c r="E453">
        <v>499</v>
      </c>
      <c r="F453" t="s">
        <v>849</v>
      </c>
      <c r="G453">
        <v>1</v>
      </c>
      <c r="H453">
        <v>516</v>
      </c>
      <c r="I453" t="s">
        <v>851</v>
      </c>
      <c r="J453">
        <v>-1</v>
      </c>
      <c r="K453">
        <v>642</v>
      </c>
      <c r="L453" t="s">
        <v>852</v>
      </c>
      <c r="M453">
        <v>-1</v>
      </c>
      <c r="N453">
        <v>652</v>
      </c>
      <c r="O453" t="s">
        <v>853</v>
      </c>
      <c r="P453">
        <v>-1</v>
      </c>
    </row>
    <row r="454" spans="1:16" x14ac:dyDescent="0.2">
      <c r="A454">
        <v>452</v>
      </c>
      <c r="B454">
        <v>0</v>
      </c>
      <c r="C454">
        <v>0</v>
      </c>
      <c r="D454" t="s">
        <v>294</v>
      </c>
      <c r="E454">
        <v>500</v>
      </c>
      <c r="F454" t="s">
        <v>854</v>
      </c>
      <c r="G454">
        <v>1</v>
      </c>
      <c r="H454">
        <v>517</v>
      </c>
      <c r="I454" t="s">
        <v>855</v>
      </c>
      <c r="J454">
        <v>-1</v>
      </c>
    </row>
    <row r="455" spans="1:16" x14ac:dyDescent="0.2">
      <c r="A455">
        <v>453</v>
      </c>
      <c r="B455">
        <v>0</v>
      </c>
      <c r="C455">
        <v>0</v>
      </c>
      <c r="D455" t="s">
        <v>294</v>
      </c>
      <c r="E455">
        <v>500</v>
      </c>
      <c r="F455" t="s">
        <v>854</v>
      </c>
      <c r="G455">
        <v>1</v>
      </c>
      <c r="H455">
        <v>501</v>
      </c>
      <c r="I455" t="s">
        <v>856</v>
      </c>
      <c r="J455">
        <v>-1</v>
      </c>
    </row>
    <row r="456" spans="1:16" x14ac:dyDescent="0.2">
      <c r="A456">
        <v>454</v>
      </c>
      <c r="B456">
        <v>0</v>
      </c>
      <c r="C456">
        <v>0</v>
      </c>
      <c r="D456" t="s">
        <v>294</v>
      </c>
      <c r="E456">
        <v>501</v>
      </c>
      <c r="F456" t="s">
        <v>856</v>
      </c>
      <c r="G456">
        <v>1</v>
      </c>
      <c r="H456">
        <v>518</v>
      </c>
      <c r="I456" t="s">
        <v>857</v>
      </c>
      <c r="J456">
        <v>-1</v>
      </c>
    </row>
    <row r="457" spans="1:16" x14ac:dyDescent="0.2">
      <c r="A457">
        <v>455</v>
      </c>
      <c r="B457">
        <v>0</v>
      </c>
      <c r="C457">
        <v>0</v>
      </c>
      <c r="D457" t="s">
        <v>294</v>
      </c>
      <c r="E457">
        <v>502</v>
      </c>
      <c r="F457" t="s">
        <v>398</v>
      </c>
      <c r="G457">
        <v>1</v>
      </c>
      <c r="H457">
        <v>519</v>
      </c>
      <c r="I457" t="s">
        <v>416</v>
      </c>
      <c r="J457">
        <v>-1</v>
      </c>
      <c r="K457">
        <v>643</v>
      </c>
      <c r="L457" t="s">
        <v>484</v>
      </c>
      <c r="M457">
        <v>-1</v>
      </c>
    </row>
    <row r="458" spans="1:16" x14ac:dyDescent="0.2">
      <c r="A458">
        <v>456</v>
      </c>
      <c r="B458">
        <v>0</v>
      </c>
      <c r="C458">
        <v>0</v>
      </c>
      <c r="D458" t="s">
        <v>294</v>
      </c>
      <c r="E458">
        <v>502</v>
      </c>
      <c r="F458" t="s">
        <v>398</v>
      </c>
      <c r="G458">
        <v>1</v>
      </c>
      <c r="H458">
        <v>503</v>
      </c>
      <c r="I458" t="s">
        <v>858</v>
      </c>
      <c r="J458">
        <v>-1</v>
      </c>
      <c r="K458">
        <v>504</v>
      </c>
      <c r="L458" t="s">
        <v>859</v>
      </c>
      <c r="M458">
        <v>-1</v>
      </c>
    </row>
    <row r="459" spans="1:16" x14ac:dyDescent="0.2">
      <c r="A459">
        <v>457</v>
      </c>
      <c r="B459">
        <v>0</v>
      </c>
      <c r="C459">
        <v>0</v>
      </c>
      <c r="D459" t="s">
        <v>294</v>
      </c>
      <c r="E459">
        <v>503</v>
      </c>
      <c r="F459" t="s">
        <v>858</v>
      </c>
      <c r="G459">
        <v>1</v>
      </c>
      <c r="H459">
        <v>520</v>
      </c>
      <c r="I459" t="s">
        <v>860</v>
      </c>
      <c r="J459">
        <v>-1</v>
      </c>
    </row>
    <row r="460" spans="1:16" x14ac:dyDescent="0.2">
      <c r="A460">
        <v>458</v>
      </c>
      <c r="B460">
        <v>0</v>
      </c>
      <c r="C460">
        <v>0</v>
      </c>
      <c r="D460" t="s">
        <v>294</v>
      </c>
      <c r="E460">
        <v>504</v>
      </c>
      <c r="F460" t="s">
        <v>859</v>
      </c>
      <c r="G460">
        <v>1</v>
      </c>
      <c r="H460">
        <v>521</v>
      </c>
      <c r="I460" t="s">
        <v>861</v>
      </c>
      <c r="J460">
        <v>-1</v>
      </c>
      <c r="K460">
        <v>644</v>
      </c>
      <c r="L460" t="s">
        <v>862</v>
      </c>
      <c r="M460">
        <v>-1</v>
      </c>
    </row>
    <row r="461" spans="1:16" x14ac:dyDescent="0.2">
      <c r="A461">
        <v>459</v>
      </c>
      <c r="B461">
        <v>0</v>
      </c>
      <c r="C461">
        <v>0</v>
      </c>
      <c r="D461" t="s">
        <v>294</v>
      </c>
      <c r="E461">
        <v>505</v>
      </c>
      <c r="F461" t="s">
        <v>863</v>
      </c>
      <c r="G461">
        <v>1</v>
      </c>
      <c r="H461">
        <v>522</v>
      </c>
      <c r="I461" t="s">
        <v>864</v>
      </c>
      <c r="J461">
        <v>-1</v>
      </c>
      <c r="K461">
        <v>645</v>
      </c>
      <c r="L461" t="s">
        <v>865</v>
      </c>
      <c r="M461">
        <v>-1</v>
      </c>
    </row>
    <row r="462" spans="1:16" x14ac:dyDescent="0.2">
      <c r="A462">
        <v>460</v>
      </c>
      <c r="B462">
        <v>0</v>
      </c>
      <c r="C462">
        <v>0</v>
      </c>
      <c r="D462" t="s">
        <v>294</v>
      </c>
      <c r="E462">
        <v>71</v>
      </c>
      <c r="F462" t="s">
        <v>387</v>
      </c>
      <c r="G462">
        <v>1</v>
      </c>
      <c r="H462">
        <v>502</v>
      </c>
      <c r="I462" t="s">
        <v>398</v>
      </c>
      <c r="J462">
        <v>-1</v>
      </c>
      <c r="K462">
        <v>505</v>
      </c>
      <c r="L462" t="s">
        <v>863</v>
      </c>
      <c r="M462">
        <v>1</v>
      </c>
    </row>
    <row r="463" spans="1:16" x14ac:dyDescent="0.2">
      <c r="A463">
        <v>461</v>
      </c>
      <c r="B463">
        <v>0</v>
      </c>
      <c r="C463">
        <v>0</v>
      </c>
      <c r="D463" t="s">
        <v>294</v>
      </c>
      <c r="E463">
        <v>506</v>
      </c>
      <c r="F463" t="s">
        <v>820</v>
      </c>
      <c r="G463">
        <v>1</v>
      </c>
      <c r="H463">
        <v>544</v>
      </c>
      <c r="I463" t="s">
        <v>866</v>
      </c>
      <c r="J463">
        <v>-1</v>
      </c>
    </row>
    <row r="464" spans="1:16" x14ac:dyDescent="0.2">
      <c r="A464">
        <v>462</v>
      </c>
      <c r="B464">
        <v>0</v>
      </c>
      <c r="C464">
        <v>0</v>
      </c>
      <c r="D464" t="s">
        <v>294</v>
      </c>
      <c r="E464">
        <v>507</v>
      </c>
      <c r="F464" t="s">
        <v>822</v>
      </c>
      <c r="G464">
        <v>1</v>
      </c>
      <c r="H464">
        <v>523</v>
      </c>
      <c r="I464" t="s">
        <v>867</v>
      </c>
      <c r="J464">
        <v>-1</v>
      </c>
      <c r="K464">
        <v>545</v>
      </c>
      <c r="L464" t="s">
        <v>868</v>
      </c>
      <c r="M464">
        <v>-1</v>
      </c>
    </row>
    <row r="465" spans="1:13" x14ac:dyDescent="0.2">
      <c r="A465">
        <v>463</v>
      </c>
      <c r="B465">
        <v>0</v>
      </c>
      <c r="C465">
        <v>0</v>
      </c>
      <c r="D465" t="s">
        <v>294</v>
      </c>
      <c r="E465">
        <v>508</v>
      </c>
      <c r="F465" t="s">
        <v>825</v>
      </c>
      <c r="G465">
        <v>1</v>
      </c>
      <c r="H465">
        <v>546</v>
      </c>
      <c r="I465" t="s">
        <v>869</v>
      </c>
      <c r="J465">
        <v>-1</v>
      </c>
    </row>
    <row r="466" spans="1:13" x14ac:dyDescent="0.2">
      <c r="A466">
        <v>464</v>
      </c>
      <c r="B466">
        <v>0</v>
      </c>
      <c r="C466">
        <v>0</v>
      </c>
      <c r="D466" t="s">
        <v>294</v>
      </c>
      <c r="E466">
        <v>508</v>
      </c>
      <c r="F466" t="s">
        <v>825</v>
      </c>
      <c r="G466">
        <v>1</v>
      </c>
      <c r="H466">
        <v>509</v>
      </c>
      <c r="I466" t="s">
        <v>828</v>
      </c>
      <c r="J466">
        <v>-1</v>
      </c>
      <c r="K466">
        <v>510</v>
      </c>
      <c r="L466" t="s">
        <v>829</v>
      </c>
      <c r="M466">
        <v>-1</v>
      </c>
    </row>
    <row r="467" spans="1:13" x14ac:dyDescent="0.2">
      <c r="A467">
        <v>465</v>
      </c>
      <c r="B467">
        <v>0</v>
      </c>
      <c r="C467">
        <v>0</v>
      </c>
      <c r="D467" t="s">
        <v>294</v>
      </c>
      <c r="E467">
        <v>509</v>
      </c>
      <c r="F467" t="s">
        <v>828</v>
      </c>
      <c r="G467">
        <v>1</v>
      </c>
      <c r="H467">
        <v>547</v>
      </c>
      <c r="I467" t="s">
        <v>870</v>
      </c>
      <c r="J467">
        <v>-1</v>
      </c>
    </row>
    <row r="468" spans="1:13" x14ac:dyDescent="0.2">
      <c r="A468">
        <v>466</v>
      </c>
      <c r="B468">
        <v>0</v>
      </c>
      <c r="C468">
        <v>0</v>
      </c>
      <c r="D468" t="s">
        <v>294</v>
      </c>
      <c r="E468">
        <v>510</v>
      </c>
      <c r="F468" t="s">
        <v>829</v>
      </c>
      <c r="G468">
        <v>1</v>
      </c>
      <c r="H468">
        <v>548</v>
      </c>
      <c r="I468" t="s">
        <v>871</v>
      </c>
      <c r="J468">
        <v>-1</v>
      </c>
    </row>
    <row r="469" spans="1:13" x14ac:dyDescent="0.2">
      <c r="A469">
        <v>467</v>
      </c>
      <c r="B469">
        <v>0</v>
      </c>
      <c r="C469">
        <v>0</v>
      </c>
      <c r="D469" t="s">
        <v>294</v>
      </c>
      <c r="E469">
        <v>511</v>
      </c>
      <c r="F469" t="s">
        <v>833</v>
      </c>
      <c r="G469">
        <v>1</v>
      </c>
      <c r="H469">
        <v>524</v>
      </c>
      <c r="I469" t="s">
        <v>872</v>
      </c>
      <c r="J469">
        <v>-1</v>
      </c>
      <c r="K469">
        <v>549</v>
      </c>
      <c r="L469" t="s">
        <v>873</v>
      </c>
      <c r="M469">
        <v>-1</v>
      </c>
    </row>
    <row r="470" spans="1:13" x14ac:dyDescent="0.2">
      <c r="A470">
        <v>468</v>
      </c>
      <c r="B470">
        <v>0</v>
      </c>
      <c r="C470">
        <v>0</v>
      </c>
      <c r="D470" t="s">
        <v>294</v>
      </c>
      <c r="E470">
        <v>511</v>
      </c>
      <c r="F470" t="s">
        <v>833</v>
      </c>
      <c r="G470">
        <v>1</v>
      </c>
      <c r="H470">
        <v>512</v>
      </c>
      <c r="I470" t="s">
        <v>837</v>
      </c>
      <c r="J470">
        <v>-1</v>
      </c>
    </row>
    <row r="471" spans="1:13" x14ac:dyDescent="0.2">
      <c r="A471">
        <v>469</v>
      </c>
      <c r="B471">
        <v>0</v>
      </c>
      <c r="C471">
        <v>0</v>
      </c>
      <c r="D471" t="s">
        <v>294</v>
      </c>
      <c r="E471">
        <v>512</v>
      </c>
      <c r="F471" t="s">
        <v>837</v>
      </c>
      <c r="G471">
        <v>1</v>
      </c>
      <c r="H471">
        <v>525</v>
      </c>
      <c r="I471" t="s">
        <v>874</v>
      </c>
      <c r="J471">
        <v>-1</v>
      </c>
      <c r="K471">
        <v>550</v>
      </c>
      <c r="L471" t="s">
        <v>875</v>
      </c>
      <c r="M471">
        <v>-1</v>
      </c>
    </row>
    <row r="472" spans="1:13" x14ac:dyDescent="0.2">
      <c r="A472">
        <v>470</v>
      </c>
      <c r="B472">
        <v>0</v>
      </c>
      <c r="C472">
        <v>0</v>
      </c>
      <c r="D472" t="s">
        <v>294</v>
      </c>
      <c r="E472">
        <v>512</v>
      </c>
      <c r="F472" t="s">
        <v>837</v>
      </c>
      <c r="G472">
        <v>1</v>
      </c>
      <c r="H472">
        <v>513</v>
      </c>
      <c r="I472" t="s">
        <v>842</v>
      </c>
      <c r="J472">
        <v>-1</v>
      </c>
      <c r="K472">
        <v>514</v>
      </c>
      <c r="L472" t="s">
        <v>845</v>
      </c>
      <c r="M472">
        <v>-1</v>
      </c>
    </row>
    <row r="473" spans="1:13" x14ac:dyDescent="0.2">
      <c r="A473">
        <v>471</v>
      </c>
      <c r="B473">
        <v>0</v>
      </c>
      <c r="C473">
        <v>0</v>
      </c>
      <c r="D473" t="s">
        <v>294</v>
      </c>
      <c r="E473">
        <v>513</v>
      </c>
      <c r="F473" t="s">
        <v>842</v>
      </c>
      <c r="G473">
        <v>1</v>
      </c>
      <c r="H473">
        <v>551</v>
      </c>
      <c r="I473" t="s">
        <v>876</v>
      </c>
      <c r="J473">
        <v>-1</v>
      </c>
    </row>
    <row r="474" spans="1:13" x14ac:dyDescent="0.2">
      <c r="A474">
        <v>472</v>
      </c>
      <c r="B474">
        <v>0</v>
      </c>
      <c r="C474">
        <v>0</v>
      </c>
      <c r="D474" t="s">
        <v>294</v>
      </c>
      <c r="E474">
        <v>514</v>
      </c>
      <c r="F474" t="s">
        <v>845</v>
      </c>
      <c r="G474">
        <v>1</v>
      </c>
      <c r="H474">
        <v>526</v>
      </c>
      <c r="I474" t="s">
        <v>877</v>
      </c>
      <c r="J474">
        <v>-1</v>
      </c>
      <c r="K474">
        <v>552</v>
      </c>
      <c r="L474" t="s">
        <v>878</v>
      </c>
      <c r="M474">
        <v>-1</v>
      </c>
    </row>
    <row r="475" spans="1:13" x14ac:dyDescent="0.2">
      <c r="A475">
        <v>473</v>
      </c>
      <c r="B475">
        <v>0</v>
      </c>
      <c r="C475">
        <v>0</v>
      </c>
      <c r="D475" t="s">
        <v>294</v>
      </c>
      <c r="E475">
        <v>514</v>
      </c>
      <c r="F475" t="s">
        <v>845</v>
      </c>
      <c r="G475">
        <v>1</v>
      </c>
      <c r="H475">
        <v>515</v>
      </c>
      <c r="I475" t="s">
        <v>850</v>
      </c>
      <c r="J475">
        <v>-1</v>
      </c>
      <c r="K475">
        <v>516</v>
      </c>
      <c r="L475" t="s">
        <v>851</v>
      </c>
      <c r="M475">
        <v>-1</v>
      </c>
    </row>
    <row r="476" spans="1:13" x14ac:dyDescent="0.2">
      <c r="A476">
        <v>474</v>
      </c>
      <c r="B476">
        <v>0</v>
      </c>
      <c r="C476">
        <v>0</v>
      </c>
      <c r="D476" t="s">
        <v>294</v>
      </c>
      <c r="E476">
        <v>515</v>
      </c>
      <c r="F476" t="s">
        <v>850</v>
      </c>
      <c r="G476">
        <v>1</v>
      </c>
      <c r="H476">
        <v>527</v>
      </c>
      <c r="I476" t="s">
        <v>879</v>
      </c>
      <c r="J476">
        <v>-1</v>
      </c>
    </row>
    <row r="477" spans="1:13" x14ac:dyDescent="0.2">
      <c r="A477">
        <v>475</v>
      </c>
      <c r="B477">
        <v>0</v>
      </c>
      <c r="C477">
        <v>0</v>
      </c>
      <c r="D477" t="s">
        <v>294</v>
      </c>
      <c r="E477">
        <v>516</v>
      </c>
      <c r="F477" t="s">
        <v>851</v>
      </c>
      <c r="G477">
        <v>1</v>
      </c>
      <c r="H477">
        <v>553</v>
      </c>
      <c r="I477" t="s">
        <v>880</v>
      </c>
      <c r="J477">
        <v>-1</v>
      </c>
    </row>
    <row r="478" spans="1:13" x14ac:dyDescent="0.2">
      <c r="A478">
        <v>476</v>
      </c>
      <c r="B478">
        <v>0</v>
      </c>
      <c r="C478">
        <v>0</v>
      </c>
      <c r="D478" t="s">
        <v>294</v>
      </c>
      <c r="E478">
        <v>517</v>
      </c>
      <c r="F478" t="s">
        <v>855</v>
      </c>
      <c r="G478">
        <v>1</v>
      </c>
      <c r="H478">
        <v>528</v>
      </c>
      <c r="I478" t="s">
        <v>881</v>
      </c>
      <c r="J478">
        <v>-1</v>
      </c>
      <c r="K478">
        <v>554</v>
      </c>
      <c r="L478" t="s">
        <v>882</v>
      </c>
      <c r="M478">
        <v>-1</v>
      </c>
    </row>
    <row r="479" spans="1:13" x14ac:dyDescent="0.2">
      <c r="A479">
        <v>477</v>
      </c>
      <c r="B479">
        <v>0</v>
      </c>
      <c r="C479">
        <v>0</v>
      </c>
      <c r="D479" t="s">
        <v>294</v>
      </c>
      <c r="E479">
        <v>517</v>
      </c>
      <c r="F479" t="s">
        <v>855</v>
      </c>
      <c r="G479">
        <v>1</v>
      </c>
      <c r="H479">
        <v>518</v>
      </c>
      <c r="I479" t="s">
        <v>857</v>
      </c>
      <c r="J479">
        <v>-1</v>
      </c>
    </row>
    <row r="480" spans="1:13" x14ac:dyDescent="0.2">
      <c r="A480">
        <v>478</v>
      </c>
      <c r="B480">
        <v>0</v>
      </c>
      <c r="C480">
        <v>0</v>
      </c>
      <c r="D480" t="s">
        <v>294</v>
      </c>
      <c r="E480">
        <v>518</v>
      </c>
      <c r="F480" t="s">
        <v>857</v>
      </c>
      <c r="G480">
        <v>1</v>
      </c>
      <c r="H480">
        <v>529</v>
      </c>
      <c r="I480" t="s">
        <v>883</v>
      </c>
      <c r="J480">
        <v>-1</v>
      </c>
      <c r="K480">
        <v>555</v>
      </c>
      <c r="L480" t="s">
        <v>884</v>
      </c>
      <c r="M480">
        <v>-1</v>
      </c>
    </row>
    <row r="481" spans="1:13" x14ac:dyDescent="0.2">
      <c r="A481">
        <v>479</v>
      </c>
      <c r="B481">
        <v>0</v>
      </c>
      <c r="C481">
        <v>0</v>
      </c>
      <c r="D481" t="s">
        <v>294</v>
      </c>
      <c r="E481">
        <v>519</v>
      </c>
      <c r="F481" t="s">
        <v>416</v>
      </c>
      <c r="G481">
        <v>1</v>
      </c>
      <c r="H481">
        <v>556</v>
      </c>
      <c r="I481" t="s">
        <v>449</v>
      </c>
      <c r="J481">
        <v>-1</v>
      </c>
    </row>
    <row r="482" spans="1:13" x14ac:dyDescent="0.2">
      <c r="A482">
        <v>480</v>
      </c>
      <c r="B482">
        <v>0</v>
      </c>
      <c r="C482">
        <v>0</v>
      </c>
      <c r="D482" t="s">
        <v>294</v>
      </c>
      <c r="E482">
        <v>519</v>
      </c>
      <c r="F482" t="s">
        <v>416</v>
      </c>
      <c r="G482">
        <v>1</v>
      </c>
      <c r="H482">
        <v>520</v>
      </c>
      <c r="I482" t="s">
        <v>860</v>
      </c>
      <c r="J482">
        <v>-1</v>
      </c>
      <c r="K482">
        <v>521</v>
      </c>
      <c r="L482" t="s">
        <v>861</v>
      </c>
      <c r="M482">
        <v>-1</v>
      </c>
    </row>
    <row r="483" spans="1:13" x14ac:dyDescent="0.2">
      <c r="A483">
        <v>481</v>
      </c>
      <c r="B483">
        <v>0</v>
      </c>
      <c r="C483">
        <v>0</v>
      </c>
      <c r="D483" t="s">
        <v>294</v>
      </c>
      <c r="E483">
        <v>520</v>
      </c>
      <c r="F483" t="s">
        <v>860</v>
      </c>
      <c r="G483">
        <v>1</v>
      </c>
      <c r="H483">
        <v>557</v>
      </c>
      <c r="I483" t="s">
        <v>885</v>
      </c>
      <c r="J483">
        <v>-1</v>
      </c>
    </row>
    <row r="484" spans="1:13" x14ac:dyDescent="0.2">
      <c r="A484">
        <v>482</v>
      </c>
      <c r="B484">
        <v>0</v>
      </c>
      <c r="C484">
        <v>0</v>
      </c>
      <c r="D484" t="s">
        <v>294</v>
      </c>
      <c r="E484">
        <v>521</v>
      </c>
      <c r="F484" t="s">
        <v>861</v>
      </c>
      <c r="G484">
        <v>1</v>
      </c>
      <c r="H484">
        <v>558</v>
      </c>
      <c r="I484" t="s">
        <v>886</v>
      </c>
      <c r="J484">
        <v>-1</v>
      </c>
    </row>
    <row r="485" spans="1:13" x14ac:dyDescent="0.2">
      <c r="A485">
        <v>483</v>
      </c>
      <c r="B485">
        <v>0</v>
      </c>
      <c r="C485">
        <v>0</v>
      </c>
      <c r="D485" t="s">
        <v>294</v>
      </c>
      <c r="E485">
        <v>522</v>
      </c>
      <c r="F485" t="s">
        <v>864</v>
      </c>
      <c r="G485">
        <v>1</v>
      </c>
      <c r="H485">
        <v>559</v>
      </c>
      <c r="I485" t="s">
        <v>887</v>
      </c>
      <c r="J485">
        <v>-1</v>
      </c>
    </row>
    <row r="486" spans="1:13" x14ac:dyDescent="0.2">
      <c r="A486">
        <v>484</v>
      </c>
      <c r="B486">
        <v>0</v>
      </c>
      <c r="C486">
        <v>0</v>
      </c>
      <c r="D486" t="s">
        <v>294</v>
      </c>
      <c r="E486">
        <v>84</v>
      </c>
      <c r="F486" t="s">
        <v>388</v>
      </c>
      <c r="G486">
        <v>1</v>
      </c>
      <c r="H486">
        <v>519</v>
      </c>
      <c r="I486" t="s">
        <v>416</v>
      </c>
      <c r="J486">
        <v>-1</v>
      </c>
      <c r="K486">
        <v>522</v>
      </c>
      <c r="L486" t="s">
        <v>864</v>
      </c>
      <c r="M486">
        <v>1</v>
      </c>
    </row>
    <row r="487" spans="1:13" x14ac:dyDescent="0.2">
      <c r="A487">
        <v>485</v>
      </c>
      <c r="B487">
        <v>0</v>
      </c>
      <c r="C487">
        <v>0</v>
      </c>
      <c r="D487" t="s">
        <v>294</v>
      </c>
      <c r="E487">
        <v>523</v>
      </c>
      <c r="F487" t="s">
        <v>867</v>
      </c>
      <c r="G487">
        <v>1</v>
      </c>
      <c r="H487">
        <v>530</v>
      </c>
      <c r="I487" t="s">
        <v>888</v>
      </c>
      <c r="J487">
        <v>-1</v>
      </c>
      <c r="K487">
        <v>537</v>
      </c>
      <c r="L487" t="s">
        <v>889</v>
      </c>
      <c r="M487">
        <v>-1</v>
      </c>
    </row>
    <row r="488" spans="1:13" x14ac:dyDescent="0.2">
      <c r="A488">
        <v>486</v>
      </c>
      <c r="B488">
        <v>0</v>
      </c>
      <c r="C488">
        <v>0</v>
      </c>
      <c r="D488" t="s">
        <v>294</v>
      </c>
      <c r="E488">
        <v>524</v>
      </c>
      <c r="F488" t="s">
        <v>872</v>
      </c>
      <c r="G488">
        <v>1</v>
      </c>
      <c r="H488">
        <v>531</v>
      </c>
      <c r="I488" t="s">
        <v>890</v>
      </c>
      <c r="J488">
        <v>-1</v>
      </c>
      <c r="K488">
        <v>538</v>
      </c>
      <c r="L488" t="s">
        <v>891</v>
      </c>
      <c r="M488">
        <v>-1</v>
      </c>
    </row>
    <row r="489" spans="1:13" x14ac:dyDescent="0.2">
      <c r="A489">
        <v>487</v>
      </c>
      <c r="B489">
        <v>0</v>
      </c>
      <c r="C489">
        <v>0</v>
      </c>
      <c r="D489" t="s">
        <v>294</v>
      </c>
      <c r="E489">
        <v>524</v>
      </c>
      <c r="F489" t="s">
        <v>872</v>
      </c>
      <c r="G489">
        <v>1</v>
      </c>
      <c r="H489">
        <v>525</v>
      </c>
      <c r="I489" t="s">
        <v>874</v>
      </c>
      <c r="J489">
        <v>-1</v>
      </c>
    </row>
    <row r="490" spans="1:13" x14ac:dyDescent="0.2">
      <c r="A490">
        <v>488</v>
      </c>
      <c r="B490">
        <v>0</v>
      </c>
      <c r="C490">
        <v>0</v>
      </c>
      <c r="D490" t="s">
        <v>294</v>
      </c>
      <c r="E490">
        <v>525</v>
      </c>
      <c r="F490" t="s">
        <v>874</v>
      </c>
      <c r="G490">
        <v>1</v>
      </c>
      <c r="H490">
        <v>532</v>
      </c>
      <c r="I490" t="s">
        <v>892</v>
      </c>
      <c r="J490">
        <v>-1</v>
      </c>
      <c r="K490">
        <v>539</v>
      </c>
      <c r="L490" t="s">
        <v>893</v>
      </c>
      <c r="M490">
        <v>-1</v>
      </c>
    </row>
    <row r="491" spans="1:13" x14ac:dyDescent="0.2">
      <c r="A491">
        <v>489</v>
      </c>
      <c r="B491">
        <v>0</v>
      </c>
      <c r="C491">
        <v>0</v>
      </c>
      <c r="D491" t="s">
        <v>294</v>
      </c>
      <c r="E491">
        <v>525</v>
      </c>
      <c r="F491" t="s">
        <v>874</v>
      </c>
      <c r="G491">
        <v>1</v>
      </c>
      <c r="H491">
        <v>526</v>
      </c>
      <c r="I491" t="s">
        <v>877</v>
      </c>
      <c r="J491">
        <v>-1</v>
      </c>
    </row>
    <row r="492" spans="1:13" x14ac:dyDescent="0.2">
      <c r="A492">
        <v>490</v>
      </c>
      <c r="B492">
        <v>0</v>
      </c>
      <c r="C492">
        <v>0</v>
      </c>
      <c r="D492" t="s">
        <v>294</v>
      </c>
      <c r="E492">
        <v>526</v>
      </c>
      <c r="F492" t="s">
        <v>877</v>
      </c>
      <c r="G492">
        <v>1</v>
      </c>
      <c r="H492">
        <v>533</v>
      </c>
      <c r="I492" t="s">
        <v>894</v>
      </c>
      <c r="J492">
        <v>-1</v>
      </c>
      <c r="K492">
        <v>540</v>
      </c>
      <c r="L492" t="s">
        <v>895</v>
      </c>
      <c r="M492">
        <v>-1</v>
      </c>
    </row>
    <row r="493" spans="1:13" x14ac:dyDescent="0.2">
      <c r="A493">
        <v>491</v>
      </c>
      <c r="B493">
        <v>0</v>
      </c>
      <c r="C493">
        <v>0</v>
      </c>
      <c r="D493" t="s">
        <v>294</v>
      </c>
      <c r="E493">
        <v>526</v>
      </c>
      <c r="F493" t="s">
        <v>877</v>
      </c>
      <c r="G493">
        <v>1</v>
      </c>
      <c r="H493">
        <v>527</v>
      </c>
      <c r="I493" t="s">
        <v>879</v>
      </c>
      <c r="J493">
        <v>-1</v>
      </c>
    </row>
    <row r="494" spans="1:13" x14ac:dyDescent="0.2">
      <c r="A494">
        <v>492</v>
      </c>
      <c r="B494">
        <v>0</v>
      </c>
      <c r="C494">
        <v>0</v>
      </c>
      <c r="D494" t="s">
        <v>294</v>
      </c>
      <c r="E494">
        <v>527</v>
      </c>
      <c r="F494" t="s">
        <v>879</v>
      </c>
      <c r="G494">
        <v>1</v>
      </c>
      <c r="H494">
        <v>534</v>
      </c>
      <c r="I494" t="s">
        <v>896</v>
      </c>
      <c r="J494">
        <v>-1</v>
      </c>
      <c r="K494">
        <v>541</v>
      </c>
      <c r="L494" t="s">
        <v>897</v>
      </c>
      <c r="M494">
        <v>-1</v>
      </c>
    </row>
    <row r="495" spans="1:13" x14ac:dyDescent="0.2">
      <c r="A495">
        <v>493</v>
      </c>
      <c r="B495">
        <v>0</v>
      </c>
      <c r="C495">
        <v>0</v>
      </c>
      <c r="D495" t="s">
        <v>294</v>
      </c>
      <c r="E495">
        <v>528</v>
      </c>
      <c r="F495" t="s">
        <v>881</v>
      </c>
      <c r="G495">
        <v>1</v>
      </c>
      <c r="H495">
        <v>535</v>
      </c>
      <c r="I495" t="s">
        <v>898</v>
      </c>
      <c r="J495">
        <v>-1</v>
      </c>
      <c r="K495">
        <v>542</v>
      </c>
      <c r="L495" t="s">
        <v>899</v>
      </c>
      <c r="M495">
        <v>-1</v>
      </c>
    </row>
    <row r="496" spans="1:13" x14ac:dyDescent="0.2">
      <c r="A496">
        <v>494</v>
      </c>
      <c r="B496">
        <v>0</v>
      </c>
      <c r="C496">
        <v>0</v>
      </c>
      <c r="D496" t="s">
        <v>294</v>
      </c>
      <c r="E496">
        <v>528</v>
      </c>
      <c r="F496" t="s">
        <v>881</v>
      </c>
      <c r="G496">
        <v>1</v>
      </c>
      <c r="H496">
        <v>529</v>
      </c>
      <c r="I496" t="s">
        <v>883</v>
      </c>
      <c r="J496">
        <v>-1</v>
      </c>
    </row>
    <row r="497" spans="1:13" x14ac:dyDescent="0.2">
      <c r="A497">
        <v>495</v>
      </c>
      <c r="B497">
        <v>0</v>
      </c>
      <c r="C497">
        <v>0</v>
      </c>
      <c r="D497" t="s">
        <v>294</v>
      </c>
      <c r="E497">
        <v>529</v>
      </c>
      <c r="F497" t="s">
        <v>883</v>
      </c>
      <c r="G497">
        <v>1</v>
      </c>
      <c r="H497">
        <v>536</v>
      </c>
      <c r="I497" t="s">
        <v>900</v>
      </c>
      <c r="J497">
        <v>-1</v>
      </c>
      <c r="K497">
        <v>543</v>
      </c>
      <c r="L497" t="s">
        <v>901</v>
      </c>
      <c r="M497">
        <v>-1</v>
      </c>
    </row>
    <row r="498" spans="1:13" x14ac:dyDescent="0.2">
      <c r="A498">
        <v>496</v>
      </c>
      <c r="B498">
        <v>0</v>
      </c>
      <c r="C498">
        <v>0</v>
      </c>
      <c r="D498" t="s">
        <v>294</v>
      </c>
      <c r="E498">
        <v>531</v>
      </c>
      <c r="F498" t="s">
        <v>890</v>
      </c>
      <c r="G498">
        <v>1</v>
      </c>
      <c r="H498">
        <v>532</v>
      </c>
      <c r="I498" t="s">
        <v>892</v>
      </c>
      <c r="J498">
        <v>-1</v>
      </c>
    </row>
    <row r="499" spans="1:13" x14ac:dyDescent="0.2">
      <c r="A499">
        <v>497</v>
      </c>
      <c r="B499">
        <v>0</v>
      </c>
      <c r="C499">
        <v>0</v>
      </c>
      <c r="D499" t="s">
        <v>294</v>
      </c>
      <c r="E499">
        <v>532</v>
      </c>
      <c r="F499" t="s">
        <v>892</v>
      </c>
      <c r="G499">
        <v>1</v>
      </c>
      <c r="H499">
        <v>533</v>
      </c>
      <c r="I499" t="s">
        <v>894</v>
      </c>
      <c r="J499">
        <v>-1</v>
      </c>
    </row>
    <row r="500" spans="1:13" x14ac:dyDescent="0.2">
      <c r="A500">
        <v>498</v>
      </c>
      <c r="B500">
        <v>0</v>
      </c>
      <c r="C500">
        <v>0</v>
      </c>
      <c r="D500" t="s">
        <v>294</v>
      </c>
      <c r="E500">
        <v>533</v>
      </c>
      <c r="F500" t="s">
        <v>894</v>
      </c>
      <c r="G500">
        <v>1</v>
      </c>
      <c r="H500">
        <v>534</v>
      </c>
      <c r="I500" t="s">
        <v>896</v>
      </c>
      <c r="J500">
        <v>-1</v>
      </c>
    </row>
    <row r="501" spans="1:13" x14ac:dyDescent="0.2">
      <c r="A501">
        <v>499</v>
      </c>
      <c r="B501">
        <v>0</v>
      </c>
      <c r="C501">
        <v>0</v>
      </c>
      <c r="D501" t="s">
        <v>294</v>
      </c>
      <c r="E501">
        <v>535</v>
      </c>
      <c r="F501" t="s">
        <v>898</v>
      </c>
      <c r="G501">
        <v>1</v>
      </c>
      <c r="H501">
        <v>536</v>
      </c>
      <c r="I501" t="s">
        <v>900</v>
      </c>
      <c r="J501">
        <v>-1</v>
      </c>
    </row>
    <row r="502" spans="1:13" x14ac:dyDescent="0.2">
      <c r="A502">
        <v>500</v>
      </c>
      <c r="B502">
        <v>0</v>
      </c>
      <c r="C502">
        <v>0</v>
      </c>
      <c r="D502" t="s">
        <v>294</v>
      </c>
      <c r="E502">
        <v>538</v>
      </c>
      <c r="F502" t="s">
        <v>891</v>
      </c>
      <c r="G502">
        <v>1</v>
      </c>
      <c r="H502">
        <v>539</v>
      </c>
      <c r="I502" t="s">
        <v>893</v>
      </c>
      <c r="J502">
        <v>-1</v>
      </c>
    </row>
    <row r="503" spans="1:13" x14ac:dyDescent="0.2">
      <c r="A503">
        <v>501</v>
      </c>
      <c r="B503">
        <v>0</v>
      </c>
      <c r="C503">
        <v>0</v>
      </c>
      <c r="D503" t="s">
        <v>294</v>
      </c>
      <c r="E503">
        <v>539</v>
      </c>
      <c r="F503" t="s">
        <v>893</v>
      </c>
      <c r="G503">
        <v>1</v>
      </c>
      <c r="H503">
        <v>540</v>
      </c>
      <c r="I503" t="s">
        <v>895</v>
      </c>
      <c r="J503">
        <v>-1</v>
      </c>
    </row>
    <row r="504" spans="1:13" x14ac:dyDescent="0.2">
      <c r="A504">
        <v>502</v>
      </c>
      <c r="B504">
        <v>0</v>
      </c>
      <c r="C504">
        <v>0</v>
      </c>
      <c r="D504" t="s">
        <v>294</v>
      </c>
      <c r="E504">
        <v>540</v>
      </c>
      <c r="F504" t="s">
        <v>895</v>
      </c>
      <c r="G504">
        <v>1</v>
      </c>
      <c r="H504">
        <v>541</v>
      </c>
      <c r="I504" t="s">
        <v>897</v>
      </c>
      <c r="J504">
        <v>-1</v>
      </c>
    </row>
    <row r="505" spans="1:13" x14ac:dyDescent="0.2">
      <c r="A505">
        <v>503</v>
      </c>
      <c r="B505">
        <v>0</v>
      </c>
      <c r="C505">
        <v>0</v>
      </c>
      <c r="D505" t="s">
        <v>294</v>
      </c>
      <c r="E505">
        <v>542</v>
      </c>
      <c r="F505" t="s">
        <v>899</v>
      </c>
      <c r="G505">
        <v>1</v>
      </c>
      <c r="H505">
        <v>543</v>
      </c>
      <c r="I505" t="s">
        <v>901</v>
      </c>
      <c r="J505">
        <v>-1</v>
      </c>
    </row>
    <row r="506" spans="1:13" x14ac:dyDescent="0.2">
      <c r="A506">
        <v>504</v>
      </c>
      <c r="B506">
        <v>0</v>
      </c>
      <c r="C506">
        <v>0</v>
      </c>
      <c r="D506" t="s">
        <v>294</v>
      </c>
      <c r="E506">
        <v>544</v>
      </c>
      <c r="F506" t="s">
        <v>866</v>
      </c>
      <c r="G506">
        <v>1</v>
      </c>
      <c r="H506">
        <v>560</v>
      </c>
      <c r="I506" t="s">
        <v>902</v>
      </c>
      <c r="J506">
        <v>-1</v>
      </c>
    </row>
    <row r="507" spans="1:13" x14ac:dyDescent="0.2">
      <c r="A507">
        <v>505</v>
      </c>
      <c r="B507">
        <v>0</v>
      </c>
      <c r="C507">
        <v>0</v>
      </c>
      <c r="D507" t="s">
        <v>294</v>
      </c>
      <c r="E507">
        <v>545</v>
      </c>
      <c r="F507" t="s">
        <v>868</v>
      </c>
      <c r="G507">
        <v>1</v>
      </c>
      <c r="H507">
        <v>561</v>
      </c>
      <c r="I507" t="s">
        <v>903</v>
      </c>
      <c r="J507">
        <v>-1</v>
      </c>
      <c r="K507">
        <v>593</v>
      </c>
      <c r="L507" t="s">
        <v>904</v>
      </c>
      <c r="M507">
        <v>-1</v>
      </c>
    </row>
    <row r="508" spans="1:13" x14ac:dyDescent="0.2">
      <c r="A508">
        <v>506</v>
      </c>
      <c r="B508">
        <v>0</v>
      </c>
      <c r="C508">
        <v>0</v>
      </c>
      <c r="D508" t="s">
        <v>294</v>
      </c>
      <c r="E508">
        <v>546</v>
      </c>
      <c r="F508" t="s">
        <v>869</v>
      </c>
      <c r="G508">
        <v>1</v>
      </c>
      <c r="H508">
        <v>562</v>
      </c>
      <c r="I508" t="s">
        <v>905</v>
      </c>
      <c r="J508">
        <v>-1</v>
      </c>
      <c r="K508">
        <v>594</v>
      </c>
      <c r="L508" t="s">
        <v>906</v>
      </c>
      <c r="M508">
        <v>-1</v>
      </c>
    </row>
    <row r="509" spans="1:13" x14ac:dyDescent="0.2">
      <c r="A509">
        <v>507</v>
      </c>
      <c r="B509">
        <v>0</v>
      </c>
      <c r="C509">
        <v>0</v>
      </c>
      <c r="D509" t="s">
        <v>294</v>
      </c>
      <c r="E509">
        <v>546</v>
      </c>
      <c r="F509" t="s">
        <v>869</v>
      </c>
      <c r="G509">
        <v>1</v>
      </c>
      <c r="H509">
        <v>547</v>
      </c>
      <c r="I509" t="s">
        <v>870</v>
      </c>
      <c r="J509">
        <v>-1</v>
      </c>
      <c r="K509">
        <v>548</v>
      </c>
      <c r="L509" t="s">
        <v>871</v>
      </c>
      <c r="M509">
        <v>-1</v>
      </c>
    </row>
    <row r="510" spans="1:13" x14ac:dyDescent="0.2">
      <c r="A510">
        <v>508</v>
      </c>
      <c r="B510">
        <v>0</v>
      </c>
      <c r="C510">
        <v>0</v>
      </c>
      <c r="D510" t="s">
        <v>294</v>
      </c>
      <c r="E510">
        <v>547</v>
      </c>
      <c r="F510" t="s">
        <v>870</v>
      </c>
      <c r="G510">
        <v>1</v>
      </c>
      <c r="H510">
        <v>563</v>
      </c>
      <c r="I510" t="s">
        <v>907</v>
      </c>
      <c r="J510">
        <v>-1</v>
      </c>
      <c r="K510">
        <v>595</v>
      </c>
      <c r="L510" t="s">
        <v>908</v>
      </c>
      <c r="M510">
        <v>-1</v>
      </c>
    </row>
    <row r="511" spans="1:13" x14ac:dyDescent="0.2">
      <c r="A511">
        <v>509</v>
      </c>
      <c r="B511">
        <v>0</v>
      </c>
      <c r="C511">
        <v>0</v>
      </c>
      <c r="D511" t="s">
        <v>294</v>
      </c>
      <c r="E511">
        <v>548</v>
      </c>
      <c r="F511" t="s">
        <v>871</v>
      </c>
      <c r="G511">
        <v>1</v>
      </c>
      <c r="H511">
        <v>564</v>
      </c>
      <c r="I511" t="s">
        <v>909</v>
      </c>
      <c r="J511">
        <v>-1</v>
      </c>
      <c r="K511">
        <v>596</v>
      </c>
      <c r="L511" t="s">
        <v>910</v>
      </c>
      <c r="M511">
        <v>-1</v>
      </c>
    </row>
    <row r="512" spans="1:13" x14ac:dyDescent="0.2">
      <c r="A512">
        <v>510</v>
      </c>
      <c r="B512">
        <v>0</v>
      </c>
      <c r="C512">
        <v>0</v>
      </c>
      <c r="D512" t="s">
        <v>294</v>
      </c>
      <c r="E512">
        <v>549</v>
      </c>
      <c r="F512" t="s">
        <v>873</v>
      </c>
      <c r="G512">
        <v>1</v>
      </c>
      <c r="H512">
        <v>597</v>
      </c>
      <c r="I512" t="s">
        <v>911</v>
      </c>
      <c r="J512">
        <v>-1</v>
      </c>
    </row>
    <row r="513" spans="1:13" x14ac:dyDescent="0.2">
      <c r="A513">
        <v>511</v>
      </c>
      <c r="B513">
        <v>0</v>
      </c>
      <c r="C513">
        <v>0</v>
      </c>
      <c r="D513" t="s">
        <v>294</v>
      </c>
      <c r="E513">
        <v>549</v>
      </c>
      <c r="F513" t="s">
        <v>873</v>
      </c>
      <c r="G513">
        <v>1</v>
      </c>
      <c r="H513">
        <v>550</v>
      </c>
      <c r="I513" t="s">
        <v>875</v>
      </c>
      <c r="J513">
        <v>-1</v>
      </c>
    </row>
    <row r="514" spans="1:13" x14ac:dyDescent="0.2">
      <c r="A514">
        <v>512</v>
      </c>
      <c r="B514">
        <v>0</v>
      </c>
      <c r="C514">
        <v>0</v>
      </c>
      <c r="D514" t="s">
        <v>294</v>
      </c>
      <c r="E514">
        <v>550</v>
      </c>
      <c r="F514" t="s">
        <v>875</v>
      </c>
      <c r="G514">
        <v>1</v>
      </c>
      <c r="H514">
        <v>598</v>
      </c>
      <c r="I514" t="s">
        <v>912</v>
      </c>
      <c r="J514">
        <v>-1</v>
      </c>
    </row>
    <row r="515" spans="1:13" x14ac:dyDescent="0.2">
      <c r="A515">
        <v>513</v>
      </c>
      <c r="B515">
        <v>0</v>
      </c>
      <c r="C515">
        <v>0</v>
      </c>
      <c r="D515" t="s">
        <v>294</v>
      </c>
      <c r="E515">
        <v>550</v>
      </c>
      <c r="F515" t="s">
        <v>875</v>
      </c>
      <c r="G515">
        <v>1</v>
      </c>
      <c r="H515">
        <v>551</v>
      </c>
      <c r="I515" t="s">
        <v>876</v>
      </c>
      <c r="J515">
        <v>-1</v>
      </c>
      <c r="K515">
        <v>552</v>
      </c>
      <c r="L515" t="s">
        <v>878</v>
      </c>
      <c r="M515">
        <v>-1</v>
      </c>
    </row>
    <row r="516" spans="1:13" x14ac:dyDescent="0.2">
      <c r="A516">
        <v>514</v>
      </c>
      <c r="B516">
        <v>0</v>
      </c>
      <c r="C516">
        <v>0</v>
      </c>
      <c r="D516" t="s">
        <v>294</v>
      </c>
      <c r="E516">
        <v>551</v>
      </c>
      <c r="F516" t="s">
        <v>876</v>
      </c>
      <c r="G516">
        <v>1</v>
      </c>
      <c r="H516">
        <v>599</v>
      </c>
      <c r="I516" t="s">
        <v>913</v>
      </c>
      <c r="J516">
        <v>-1</v>
      </c>
    </row>
    <row r="517" spans="1:13" x14ac:dyDescent="0.2">
      <c r="A517">
        <v>515</v>
      </c>
      <c r="B517">
        <v>0</v>
      </c>
      <c r="C517">
        <v>0</v>
      </c>
      <c r="D517" t="s">
        <v>294</v>
      </c>
      <c r="E517">
        <v>552</v>
      </c>
      <c r="F517" t="s">
        <v>878</v>
      </c>
      <c r="G517">
        <v>1</v>
      </c>
      <c r="H517">
        <v>600</v>
      </c>
      <c r="I517" t="s">
        <v>914</v>
      </c>
      <c r="J517">
        <v>-1</v>
      </c>
    </row>
    <row r="518" spans="1:13" x14ac:dyDescent="0.2">
      <c r="A518">
        <v>516</v>
      </c>
      <c r="B518">
        <v>0</v>
      </c>
      <c r="C518">
        <v>0</v>
      </c>
      <c r="D518" t="s">
        <v>294</v>
      </c>
      <c r="E518">
        <v>552</v>
      </c>
      <c r="F518" t="s">
        <v>878</v>
      </c>
      <c r="G518">
        <v>1</v>
      </c>
      <c r="H518">
        <v>553</v>
      </c>
      <c r="I518" t="s">
        <v>880</v>
      </c>
      <c r="J518">
        <v>-1</v>
      </c>
    </row>
    <row r="519" spans="1:13" x14ac:dyDescent="0.2">
      <c r="A519">
        <v>517</v>
      </c>
      <c r="B519">
        <v>0</v>
      </c>
      <c r="C519">
        <v>0</v>
      </c>
      <c r="D519" t="s">
        <v>294</v>
      </c>
      <c r="E519">
        <v>553</v>
      </c>
      <c r="F519" t="s">
        <v>880</v>
      </c>
      <c r="G519">
        <v>1</v>
      </c>
      <c r="H519">
        <v>601</v>
      </c>
      <c r="I519" t="s">
        <v>915</v>
      </c>
      <c r="J519">
        <v>-1</v>
      </c>
    </row>
    <row r="520" spans="1:13" x14ac:dyDescent="0.2">
      <c r="A520">
        <v>518</v>
      </c>
      <c r="B520">
        <v>0</v>
      </c>
      <c r="C520">
        <v>0</v>
      </c>
      <c r="D520" t="s">
        <v>294</v>
      </c>
      <c r="E520">
        <v>554</v>
      </c>
      <c r="F520" t="s">
        <v>882</v>
      </c>
      <c r="G520">
        <v>1</v>
      </c>
      <c r="H520">
        <v>565</v>
      </c>
      <c r="I520" t="s">
        <v>916</v>
      </c>
      <c r="J520">
        <v>-1</v>
      </c>
      <c r="K520">
        <v>602</v>
      </c>
      <c r="L520" t="s">
        <v>917</v>
      </c>
      <c r="M520">
        <v>-1</v>
      </c>
    </row>
    <row r="521" spans="1:13" x14ac:dyDescent="0.2">
      <c r="A521">
        <v>519</v>
      </c>
      <c r="B521">
        <v>0</v>
      </c>
      <c r="C521">
        <v>0</v>
      </c>
      <c r="D521" t="s">
        <v>294</v>
      </c>
      <c r="E521">
        <v>554</v>
      </c>
      <c r="F521" t="s">
        <v>882</v>
      </c>
      <c r="G521">
        <v>1</v>
      </c>
      <c r="H521">
        <v>555</v>
      </c>
      <c r="I521" t="s">
        <v>884</v>
      </c>
      <c r="J521">
        <v>-1</v>
      </c>
    </row>
    <row r="522" spans="1:13" x14ac:dyDescent="0.2">
      <c r="A522">
        <v>520</v>
      </c>
      <c r="B522">
        <v>0</v>
      </c>
      <c r="C522">
        <v>0</v>
      </c>
      <c r="D522" t="s">
        <v>294</v>
      </c>
      <c r="E522">
        <v>555</v>
      </c>
      <c r="F522" t="s">
        <v>884</v>
      </c>
      <c r="G522">
        <v>1</v>
      </c>
      <c r="H522">
        <v>566</v>
      </c>
      <c r="I522" t="s">
        <v>918</v>
      </c>
      <c r="J522">
        <v>-1</v>
      </c>
      <c r="K522">
        <v>603</v>
      </c>
      <c r="L522" t="s">
        <v>919</v>
      </c>
      <c r="M522">
        <v>-1</v>
      </c>
    </row>
    <row r="523" spans="1:13" x14ac:dyDescent="0.2">
      <c r="A523">
        <v>521</v>
      </c>
      <c r="B523">
        <v>0</v>
      </c>
      <c r="C523">
        <v>0</v>
      </c>
      <c r="D523" t="s">
        <v>294</v>
      </c>
      <c r="E523">
        <v>556</v>
      </c>
      <c r="F523" t="s">
        <v>449</v>
      </c>
      <c r="G523">
        <v>1</v>
      </c>
      <c r="H523">
        <v>567</v>
      </c>
      <c r="I523" t="s">
        <v>464</v>
      </c>
      <c r="J523">
        <v>-1</v>
      </c>
      <c r="K523">
        <v>604</v>
      </c>
      <c r="L523" t="s">
        <v>481</v>
      </c>
      <c r="M523">
        <v>-1</v>
      </c>
    </row>
    <row r="524" spans="1:13" x14ac:dyDescent="0.2">
      <c r="A524">
        <v>522</v>
      </c>
      <c r="B524">
        <v>0</v>
      </c>
      <c r="C524">
        <v>0</v>
      </c>
      <c r="D524" t="s">
        <v>294</v>
      </c>
      <c r="E524">
        <v>556</v>
      </c>
      <c r="F524" t="s">
        <v>449</v>
      </c>
      <c r="G524">
        <v>1</v>
      </c>
      <c r="H524">
        <v>557</v>
      </c>
      <c r="I524" t="s">
        <v>885</v>
      </c>
      <c r="J524">
        <v>-1</v>
      </c>
      <c r="K524">
        <v>558</v>
      </c>
      <c r="L524" t="s">
        <v>886</v>
      </c>
      <c r="M524">
        <v>-1</v>
      </c>
    </row>
    <row r="525" spans="1:13" x14ac:dyDescent="0.2">
      <c r="A525">
        <v>523</v>
      </c>
      <c r="B525">
        <v>0</v>
      </c>
      <c r="C525">
        <v>0</v>
      </c>
      <c r="D525" t="s">
        <v>294</v>
      </c>
      <c r="E525">
        <v>557</v>
      </c>
      <c r="F525" t="s">
        <v>885</v>
      </c>
      <c r="G525">
        <v>1</v>
      </c>
      <c r="H525">
        <v>568</v>
      </c>
      <c r="I525" t="s">
        <v>920</v>
      </c>
      <c r="J525">
        <v>-1</v>
      </c>
      <c r="K525">
        <v>605</v>
      </c>
      <c r="L525" t="s">
        <v>921</v>
      </c>
      <c r="M525">
        <v>-1</v>
      </c>
    </row>
    <row r="526" spans="1:13" x14ac:dyDescent="0.2">
      <c r="A526">
        <v>524</v>
      </c>
      <c r="B526">
        <v>0</v>
      </c>
      <c r="C526">
        <v>0</v>
      </c>
      <c r="D526" t="s">
        <v>294</v>
      </c>
      <c r="E526">
        <v>558</v>
      </c>
      <c r="F526" t="s">
        <v>886</v>
      </c>
      <c r="G526">
        <v>1</v>
      </c>
      <c r="H526">
        <v>569</v>
      </c>
      <c r="I526" t="s">
        <v>922</v>
      </c>
      <c r="J526">
        <v>-1</v>
      </c>
      <c r="K526">
        <v>606</v>
      </c>
      <c r="L526" t="s">
        <v>923</v>
      </c>
      <c r="M526">
        <v>-1</v>
      </c>
    </row>
    <row r="527" spans="1:13" x14ac:dyDescent="0.2">
      <c r="A527">
        <v>525</v>
      </c>
      <c r="B527">
        <v>0</v>
      </c>
      <c r="C527">
        <v>0</v>
      </c>
      <c r="D527" t="s">
        <v>294</v>
      </c>
      <c r="E527">
        <v>559</v>
      </c>
      <c r="F527" t="s">
        <v>887</v>
      </c>
      <c r="G527">
        <v>1</v>
      </c>
      <c r="H527">
        <v>570</v>
      </c>
      <c r="I527" t="s">
        <v>924</v>
      </c>
      <c r="J527">
        <v>-1</v>
      </c>
      <c r="K527">
        <v>607</v>
      </c>
      <c r="L527" t="s">
        <v>925</v>
      </c>
      <c r="M527">
        <v>-1</v>
      </c>
    </row>
    <row r="528" spans="1:13" x14ac:dyDescent="0.2">
      <c r="A528">
        <v>526</v>
      </c>
      <c r="B528">
        <v>0</v>
      </c>
      <c r="C528">
        <v>0</v>
      </c>
      <c r="D528" t="s">
        <v>294</v>
      </c>
      <c r="E528">
        <v>117</v>
      </c>
      <c r="F528" t="s">
        <v>412</v>
      </c>
      <c r="G528">
        <v>1</v>
      </c>
      <c r="H528">
        <v>556</v>
      </c>
      <c r="I528" t="s">
        <v>449</v>
      </c>
      <c r="J528">
        <v>-1</v>
      </c>
      <c r="K528">
        <v>559</v>
      </c>
      <c r="L528" t="s">
        <v>887</v>
      </c>
      <c r="M528">
        <v>1</v>
      </c>
    </row>
    <row r="529" spans="1:13" x14ac:dyDescent="0.2">
      <c r="A529">
        <v>527</v>
      </c>
      <c r="B529">
        <v>0</v>
      </c>
      <c r="C529">
        <v>0</v>
      </c>
      <c r="D529" t="s">
        <v>294</v>
      </c>
      <c r="E529">
        <v>560</v>
      </c>
      <c r="F529" t="s">
        <v>902</v>
      </c>
      <c r="G529">
        <v>1</v>
      </c>
      <c r="H529">
        <v>571</v>
      </c>
      <c r="I529" t="s">
        <v>926</v>
      </c>
      <c r="J529">
        <v>-1</v>
      </c>
      <c r="K529">
        <v>582</v>
      </c>
      <c r="L529" t="s">
        <v>927</v>
      </c>
      <c r="M529">
        <v>-1</v>
      </c>
    </row>
    <row r="530" spans="1:13" x14ac:dyDescent="0.2">
      <c r="A530">
        <v>528</v>
      </c>
      <c r="B530">
        <v>0</v>
      </c>
      <c r="C530">
        <v>0</v>
      </c>
      <c r="D530" t="s">
        <v>294</v>
      </c>
      <c r="E530">
        <v>561</v>
      </c>
      <c r="F530" t="s">
        <v>903</v>
      </c>
      <c r="G530">
        <v>1</v>
      </c>
      <c r="H530">
        <v>572</v>
      </c>
      <c r="I530" t="s">
        <v>928</v>
      </c>
      <c r="J530">
        <v>-1</v>
      </c>
      <c r="K530">
        <v>583</v>
      </c>
      <c r="L530" t="s">
        <v>929</v>
      </c>
      <c r="M530">
        <v>-1</v>
      </c>
    </row>
    <row r="531" spans="1:13" x14ac:dyDescent="0.2">
      <c r="A531">
        <v>529</v>
      </c>
      <c r="B531">
        <v>0</v>
      </c>
      <c r="C531">
        <v>0</v>
      </c>
      <c r="D531" t="s">
        <v>294</v>
      </c>
      <c r="E531">
        <v>562</v>
      </c>
      <c r="F531" t="s">
        <v>905</v>
      </c>
      <c r="G531">
        <v>1</v>
      </c>
      <c r="H531">
        <v>573</v>
      </c>
      <c r="I531" t="s">
        <v>930</v>
      </c>
      <c r="J531">
        <v>-1</v>
      </c>
      <c r="K531">
        <v>584</v>
      </c>
      <c r="L531" t="s">
        <v>931</v>
      </c>
      <c r="M531">
        <v>-1</v>
      </c>
    </row>
    <row r="532" spans="1:13" x14ac:dyDescent="0.2">
      <c r="A532">
        <v>530</v>
      </c>
      <c r="B532">
        <v>0</v>
      </c>
      <c r="C532">
        <v>0</v>
      </c>
      <c r="D532" t="s">
        <v>294</v>
      </c>
      <c r="E532">
        <v>562</v>
      </c>
      <c r="F532" t="s">
        <v>905</v>
      </c>
      <c r="G532">
        <v>1</v>
      </c>
      <c r="H532">
        <v>563</v>
      </c>
      <c r="I532" t="s">
        <v>907</v>
      </c>
      <c r="J532">
        <v>-1</v>
      </c>
      <c r="K532">
        <v>564</v>
      </c>
      <c r="L532" t="s">
        <v>909</v>
      </c>
      <c r="M532">
        <v>-1</v>
      </c>
    </row>
    <row r="533" spans="1:13" x14ac:dyDescent="0.2">
      <c r="A533">
        <v>531</v>
      </c>
      <c r="B533">
        <v>0</v>
      </c>
      <c r="C533">
        <v>0</v>
      </c>
      <c r="D533" t="s">
        <v>294</v>
      </c>
      <c r="E533">
        <v>563</v>
      </c>
      <c r="F533" t="s">
        <v>907</v>
      </c>
      <c r="G533">
        <v>1</v>
      </c>
      <c r="H533">
        <v>574</v>
      </c>
      <c r="I533" t="s">
        <v>932</v>
      </c>
      <c r="J533">
        <v>-1</v>
      </c>
      <c r="K533">
        <v>585</v>
      </c>
      <c r="L533" t="s">
        <v>933</v>
      </c>
      <c r="M533">
        <v>-1</v>
      </c>
    </row>
    <row r="534" spans="1:13" x14ac:dyDescent="0.2">
      <c r="A534">
        <v>532</v>
      </c>
      <c r="B534">
        <v>0</v>
      </c>
      <c r="C534">
        <v>0</v>
      </c>
      <c r="D534" t="s">
        <v>294</v>
      </c>
      <c r="E534">
        <v>564</v>
      </c>
      <c r="F534" t="s">
        <v>909</v>
      </c>
      <c r="G534">
        <v>1</v>
      </c>
      <c r="H534">
        <v>575</v>
      </c>
      <c r="I534" t="s">
        <v>934</v>
      </c>
      <c r="J534">
        <v>-1</v>
      </c>
      <c r="K534">
        <v>586</v>
      </c>
      <c r="L534" t="s">
        <v>935</v>
      </c>
      <c r="M534">
        <v>-1</v>
      </c>
    </row>
    <row r="535" spans="1:13" x14ac:dyDescent="0.2">
      <c r="A535">
        <v>533</v>
      </c>
      <c r="B535">
        <v>0</v>
      </c>
      <c r="C535">
        <v>0</v>
      </c>
      <c r="D535" t="s">
        <v>294</v>
      </c>
      <c r="E535">
        <v>565</v>
      </c>
      <c r="F535" t="s">
        <v>916</v>
      </c>
      <c r="G535">
        <v>1</v>
      </c>
      <c r="H535">
        <v>576</v>
      </c>
      <c r="I535" t="s">
        <v>936</v>
      </c>
      <c r="J535">
        <v>-1</v>
      </c>
      <c r="K535">
        <v>587</v>
      </c>
      <c r="L535" t="s">
        <v>937</v>
      </c>
      <c r="M535">
        <v>-1</v>
      </c>
    </row>
    <row r="536" spans="1:13" x14ac:dyDescent="0.2">
      <c r="A536">
        <v>534</v>
      </c>
      <c r="B536">
        <v>0</v>
      </c>
      <c r="C536">
        <v>0</v>
      </c>
      <c r="D536" t="s">
        <v>294</v>
      </c>
      <c r="E536">
        <v>565</v>
      </c>
      <c r="F536" t="s">
        <v>916</v>
      </c>
      <c r="G536">
        <v>1</v>
      </c>
      <c r="H536">
        <v>566</v>
      </c>
      <c r="I536" t="s">
        <v>918</v>
      </c>
      <c r="J536">
        <v>-1</v>
      </c>
    </row>
    <row r="537" spans="1:13" x14ac:dyDescent="0.2">
      <c r="A537">
        <v>535</v>
      </c>
      <c r="B537">
        <v>0</v>
      </c>
      <c r="C537">
        <v>0</v>
      </c>
      <c r="D537" t="s">
        <v>294</v>
      </c>
      <c r="E537">
        <v>566</v>
      </c>
      <c r="F537" t="s">
        <v>918</v>
      </c>
      <c r="G537">
        <v>1</v>
      </c>
      <c r="H537">
        <v>577</v>
      </c>
      <c r="I537" t="s">
        <v>938</v>
      </c>
      <c r="J537">
        <v>-1</v>
      </c>
      <c r="K537">
        <v>588</v>
      </c>
      <c r="L537" t="s">
        <v>939</v>
      </c>
      <c r="M537">
        <v>-1</v>
      </c>
    </row>
    <row r="538" spans="1:13" x14ac:dyDescent="0.2">
      <c r="A538">
        <v>536</v>
      </c>
      <c r="B538">
        <v>0</v>
      </c>
      <c r="C538">
        <v>0</v>
      </c>
      <c r="D538" t="s">
        <v>294</v>
      </c>
      <c r="E538">
        <v>567</v>
      </c>
      <c r="F538" t="s">
        <v>464</v>
      </c>
      <c r="G538">
        <v>1</v>
      </c>
      <c r="H538">
        <v>578</v>
      </c>
      <c r="I538" t="s">
        <v>465</v>
      </c>
      <c r="J538">
        <v>-1</v>
      </c>
      <c r="K538">
        <v>589</v>
      </c>
      <c r="L538" t="s">
        <v>466</v>
      </c>
      <c r="M538">
        <v>-1</v>
      </c>
    </row>
    <row r="539" spans="1:13" x14ac:dyDescent="0.2">
      <c r="A539">
        <v>537</v>
      </c>
      <c r="B539">
        <v>0</v>
      </c>
      <c r="C539">
        <v>0</v>
      </c>
      <c r="D539" t="s">
        <v>294</v>
      </c>
      <c r="E539">
        <v>567</v>
      </c>
      <c r="F539" t="s">
        <v>464</v>
      </c>
      <c r="G539">
        <v>1</v>
      </c>
      <c r="H539">
        <v>568</v>
      </c>
      <c r="I539" t="s">
        <v>920</v>
      </c>
      <c r="J539">
        <v>-1</v>
      </c>
      <c r="K539">
        <v>569</v>
      </c>
      <c r="L539" t="s">
        <v>922</v>
      </c>
      <c r="M539">
        <v>-1</v>
      </c>
    </row>
    <row r="540" spans="1:13" x14ac:dyDescent="0.2">
      <c r="A540">
        <v>538</v>
      </c>
      <c r="B540">
        <v>0</v>
      </c>
      <c r="C540">
        <v>0</v>
      </c>
      <c r="D540" t="s">
        <v>294</v>
      </c>
      <c r="E540">
        <v>568</v>
      </c>
      <c r="F540" t="s">
        <v>920</v>
      </c>
      <c r="G540">
        <v>1</v>
      </c>
      <c r="H540">
        <v>579</v>
      </c>
      <c r="I540" t="s">
        <v>940</v>
      </c>
      <c r="J540">
        <v>-1</v>
      </c>
      <c r="K540">
        <v>590</v>
      </c>
      <c r="L540" t="s">
        <v>941</v>
      </c>
      <c r="M540">
        <v>-1</v>
      </c>
    </row>
    <row r="541" spans="1:13" x14ac:dyDescent="0.2">
      <c r="A541">
        <v>539</v>
      </c>
      <c r="B541">
        <v>0</v>
      </c>
      <c r="C541">
        <v>0</v>
      </c>
      <c r="D541" t="s">
        <v>294</v>
      </c>
      <c r="E541">
        <v>569</v>
      </c>
      <c r="F541" t="s">
        <v>922</v>
      </c>
      <c r="G541">
        <v>1</v>
      </c>
      <c r="H541">
        <v>580</v>
      </c>
      <c r="I541" t="s">
        <v>942</v>
      </c>
      <c r="J541">
        <v>-1</v>
      </c>
      <c r="K541">
        <v>591</v>
      </c>
      <c r="L541" t="s">
        <v>943</v>
      </c>
      <c r="M541">
        <v>-1</v>
      </c>
    </row>
    <row r="542" spans="1:13" x14ac:dyDescent="0.2">
      <c r="A542">
        <v>540</v>
      </c>
      <c r="B542">
        <v>0</v>
      </c>
      <c r="C542">
        <v>0</v>
      </c>
      <c r="D542" t="s">
        <v>294</v>
      </c>
      <c r="E542">
        <v>570</v>
      </c>
      <c r="F542" t="s">
        <v>924</v>
      </c>
      <c r="G542">
        <v>1</v>
      </c>
      <c r="H542">
        <v>581</v>
      </c>
      <c r="I542" t="s">
        <v>944</v>
      </c>
      <c r="J542">
        <v>-1</v>
      </c>
      <c r="K542">
        <v>592</v>
      </c>
      <c r="L542" t="s">
        <v>945</v>
      </c>
      <c r="M542">
        <v>-1</v>
      </c>
    </row>
    <row r="543" spans="1:13" x14ac:dyDescent="0.2">
      <c r="A543">
        <v>541</v>
      </c>
      <c r="B543">
        <v>0</v>
      </c>
      <c r="C543">
        <v>0</v>
      </c>
      <c r="D543" t="s">
        <v>294</v>
      </c>
      <c r="E543">
        <v>125</v>
      </c>
      <c r="F543" t="s">
        <v>441</v>
      </c>
      <c r="G543">
        <v>1</v>
      </c>
      <c r="H543">
        <v>567</v>
      </c>
      <c r="I543" t="s">
        <v>464</v>
      </c>
      <c r="J543">
        <v>-1</v>
      </c>
      <c r="K543">
        <v>570</v>
      </c>
      <c r="L543" t="s">
        <v>924</v>
      </c>
      <c r="M543">
        <v>1</v>
      </c>
    </row>
    <row r="544" spans="1:13" x14ac:dyDescent="0.2">
      <c r="A544">
        <v>542</v>
      </c>
      <c r="B544">
        <v>0</v>
      </c>
      <c r="C544">
        <v>0</v>
      </c>
      <c r="D544" t="s">
        <v>294</v>
      </c>
      <c r="E544">
        <v>573</v>
      </c>
      <c r="F544" t="s">
        <v>930</v>
      </c>
      <c r="G544">
        <v>1</v>
      </c>
      <c r="H544">
        <v>574</v>
      </c>
      <c r="I544" t="s">
        <v>932</v>
      </c>
      <c r="J544">
        <v>-1</v>
      </c>
      <c r="K544">
        <v>575</v>
      </c>
      <c r="L544" t="s">
        <v>934</v>
      </c>
      <c r="M544">
        <v>-1</v>
      </c>
    </row>
    <row r="545" spans="1:13" x14ac:dyDescent="0.2">
      <c r="A545">
        <v>543</v>
      </c>
      <c r="B545">
        <v>0</v>
      </c>
      <c r="C545">
        <v>0</v>
      </c>
      <c r="D545" t="s">
        <v>294</v>
      </c>
      <c r="E545">
        <v>576</v>
      </c>
      <c r="F545" t="s">
        <v>936</v>
      </c>
      <c r="G545">
        <v>1</v>
      </c>
      <c r="H545">
        <v>577</v>
      </c>
      <c r="I545" t="s">
        <v>938</v>
      </c>
      <c r="J545">
        <v>-1</v>
      </c>
    </row>
    <row r="546" spans="1:13" x14ac:dyDescent="0.2">
      <c r="A546">
        <v>544</v>
      </c>
      <c r="B546">
        <v>0</v>
      </c>
      <c r="C546">
        <v>0</v>
      </c>
      <c r="D546" t="s">
        <v>294</v>
      </c>
      <c r="E546">
        <v>578</v>
      </c>
      <c r="F546" t="s">
        <v>465</v>
      </c>
      <c r="G546">
        <v>1</v>
      </c>
      <c r="H546">
        <v>579</v>
      </c>
      <c r="I546" t="s">
        <v>940</v>
      </c>
      <c r="J546">
        <v>-1</v>
      </c>
      <c r="K546">
        <v>580</v>
      </c>
      <c r="L546" t="s">
        <v>942</v>
      </c>
      <c r="M546">
        <v>-1</v>
      </c>
    </row>
    <row r="547" spans="1:13" x14ac:dyDescent="0.2">
      <c r="A547">
        <v>545</v>
      </c>
      <c r="B547">
        <v>0</v>
      </c>
      <c r="C547">
        <v>0</v>
      </c>
      <c r="D547" t="s">
        <v>294</v>
      </c>
      <c r="E547">
        <v>132</v>
      </c>
      <c r="F547" t="s">
        <v>456</v>
      </c>
      <c r="G547">
        <v>1</v>
      </c>
      <c r="H547">
        <v>578</v>
      </c>
      <c r="I547" t="s">
        <v>465</v>
      </c>
      <c r="J547">
        <v>-1</v>
      </c>
      <c r="K547">
        <v>581</v>
      </c>
      <c r="L547" t="s">
        <v>944</v>
      </c>
      <c r="M547">
        <v>1</v>
      </c>
    </row>
    <row r="548" spans="1:13" x14ac:dyDescent="0.2">
      <c r="A548">
        <v>546</v>
      </c>
      <c r="B548">
        <v>0</v>
      </c>
      <c r="C548">
        <v>0</v>
      </c>
      <c r="D548" t="s">
        <v>294</v>
      </c>
      <c r="E548">
        <v>584</v>
      </c>
      <c r="F548" t="s">
        <v>931</v>
      </c>
      <c r="G548">
        <v>1</v>
      </c>
      <c r="H548">
        <v>585</v>
      </c>
      <c r="I548" t="s">
        <v>933</v>
      </c>
      <c r="J548">
        <v>-1</v>
      </c>
      <c r="K548">
        <v>586</v>
      </c>
      <c r="L548" t="s">
        <v>935</v>
      </c>
      <c r="M548">
        <v>-1</v>
      </c>
    </row>
    <row r="549" spans="1:13" x14ac:dyDescent="0.2">
      <c r="A549">
        <v>547</v>
      </c>
      <c r="B549">
        <v>0</v>
      </c>
      <c r="C549">
        <v>0</v>
      </c>
      <c r="D549" t="s">
        <v>294</v>
      </c>
      <c r="E549">
        <v>587</v>
      </c>
      <c r="F549" t="s">
        <v>937</v>
      </c>
      <c r="G549">
        <v>1</v>
      </c>
      <c r="H549">
        <v>588</v>
      </c>
      <c r="I549" t="s">
        <v>939</v>
      </c>
      <c r="J549">
        <v>-1</v>
      </c>
    </row>
    <row r="550" spans="1:13" x14ac:dyDescent="0.2">
      <c r="A550">
        <v>548</v>
      </c>
      <c r="B550">
        <v>0</v>
      </c>
      <c r="C550">
        <v>0</v>
      </c>
      <c r="D550" t="s">
        <v>294</v>
      </c>
      <c r="E550">
        <v>589</v>
      </c>
      <c r="F550" t="s">
        <v>466</v>
      </c>
      <c r="G550">
        <v>1</v>
      </c>
      <c r="H550">
        <v>590</v>
      </c>
      <c r="I550" t="s">
        <v>941</v>
      </c>
      <c r="J550">
        <v>-1</v>
      </c>
      <c r="K550">
        <v>591</v>
      </c>
      <c r="L550" t="s">
        <v>943</v>
      </c>
      <c r="M550">
        <v>-1</v>
      </c>
    </row>
    <row r="551" spans="1:13" x14ac:dyDescent="0.2">
      <c r="A551">
        <v>549</v>
      </c>
      <c r="B551">
        <v>0</v>
      </c>
      <c r="C551">
        <v>0</v>
      </c>
      <c r="D551" t="s">
        <v>294</v>
      </c>
      <c r="E551">
        <v>139</v>
      </c>
      <c r="F551" t="s">
        <v>457</v>
      </c>
      <c r="G551">
        <v>1</v>
      </c>
      <c r="H551">
        <v>589</v>
      </c>
      <c r="I551" t="s">
        <v>466</v>
      </c>
      <c r="J551">
        <v>-1</v>
      </c>
      <c r="K551">
        <v>592</v>
      </c>
      <c r="L551" t="s">
        <v>945</v>
      </c>
      <c r="M551">
        <v>1</v>
      </c>
    </row>
    <row r="552" spans="1:13" x14ac:dyDescent="0.2">
      <c r="A552">
        <v>550</v>
      </c>
      <c r="B552">
        <v>0</v>
      </c>
      <c r="C552">
        <v>0</v>
      </c>
      <c r="D552" t="s">
        <v>294</v>
      </c>
      <c r="E552">
        <v>593</v>
      </c>
      <c r="F552" t="s">
        <v>904</v>
      </c>
      <c r="G552">
        <v>1</v>
      </c>
      <c r="H552">
        <v>608</v>
      </c>
      <c r="I552" t="s">
        <v>946</v>
      </c>
      <c r="J552">
        <v>-1</v>
      </c>
      <c r="K552">
        <v>623</v>
      </c>
      <c r="L552" t="s">
        <v>947</v>
      </c>
      <c r="M552">
        <v>-1</v>
      </c>
    </row>
    <row r="553" spans="1:13" x14ac:dyDescent="0.2">
      <c r="A553">
        <v>551</v>
      </c>
      <c r="B553">
        <v>0</v>
      </c>
      <c r="C553">
        <v>0</v>
      </c>
      <c r="D553" t="s">
        <v>294</v>
      </c>
      <c r="E553">
        <v>594</v>
      </c>
      <c r="F553" t="s">
        <v>906</v>
      </c>
      <c r="G553">
        <v>1</v>
      </c>
      <c r="H553">
        <v>609</v>
      </c>
      <c r="I553" t="s">
        <v>948</v>
      </c>
      <c r="J553">
        <v>-1</v>
      </c>
      <c r="K553">
        <v>624</v>
      </c>
      <c r="L553" t="s">
        <v>949</v>
      </c>
      <c r="M553">
        <v>-1</v>
      </c>
    </row>
    <row r="554" spans="1:13" x14ac:dyDescent="0.2">
      <c r="A554">
        <v>552</v>
      </c>
      <c r="B554">
        <v>0</v>
      </c>
      <c r="C554">
        <v>0</v>
      </c>
      <c r="D554" t="s">
        <v>294</v>
      </c>
      <c r="E554">
        <v>594</v>
      </c>
      <c r="F554" t="s">
        <v>906</v>
      </c>
      <c r="G554">
        <v>1</v>
      </c>
      <c r="H554">
        <v>595</v>
      </c>
      <c r="I554" t="s">
        <v>908</v>
      </c>
      <c r="J554">
        <v>-1</v>
      </c>
      <c r="K554">
        <v>596</v>
      </c>
      <c r="L554" t="s">
        <v>910</v>
      </c>
      <c r="M554">
        <v>-1</v>
      </c>
    </row>
    <row r="555" spans="1:13" x14ac:dyDescent="0.2">
      <c r="A555">
        <v>553</v>
      </c>
      <c r="B555">
        <v>0</v>
      </c>
      <c r="C555">
        <v>0</v>
      </c>
      <c r="D555" t="s">
        <v>294</v>
      </c>
      <c r="E555">
        <v>595</v>
      </c>
      <c r="F555" t="s">
        <v>908</v>
      </c>
      <c r="G555">
        <v>1</v>
      </c>
      <c r="H555">
        <v>610</v>
      </c>
      <c r="I555" t="s">
        <v>950</v>
      </c>
      <c r="J555">
        <v>-1</v>
      </c>
      <c r="K555">
        <v>625</v>
      </c>
      <c r="L555" t="s">
        <v>951</v>
      </c>
      <c r="M555">
        <v>-1</v>
      </c>
    </row>
    <row r="556" spans="1:13" x14ac:dyDescent="0.2">
      <c r="A556">
        <v>554</v>
      </c>
      <c r="B556">
        <v>0</v>
      </c>
      <c r="C556">
        <v>0</v>
      </c>
      <c r="D556" t="s">
        <v>294</v>
      </c>
      <c r="E556">
        <v>596</v>
      </c>
      <c r="F556" t="s">
        <v>910</v>
      </c>
      <c r="G556">
        <v>1</v>
      </c>
      <c r="H556">
        <v>611</v>
      </c>
      <c r="I556" t="s">
        <v>952</v>
      </c>
      <c r="J556">
        <v>-1</v>
      </c>
      <c r="K556">
        <v>626</v>
      </c>
      <c r="L556" t="s">
        <v>953</v>
      </c>
      <c r="M556">
        <v>-1</v>
      </c>
    </row>
    <row r="557" spans="1:13" x14ac:dyDescent="0.2">
      <c r="A557">
        <v>555</v>
      </c>
      <c r="B557">
        <v>0</v>
      </c>
      <c r="C557">
        <v>0</v>
      </c>
      <c r="D557" t="s">
        <v>294</v>
      </c>
      <c r="E557">
        <v>597</v>
      </c>
      <c r="F557" t="s">
        <v>911</v>
      </c>
      <c r="G557">
        <v>1</v>
      </c>
      <c r="H557">
        <v>612</v>
      </c>
      <c r="I557" t="s">
        <v>954</v>
      </c>
      <c r="J557">
        <v>-1</v>
      </c>
      <c r="K557">
        <v>627</v>
      </c>
      <c r="L557" t="s">
        <v>955</v>
      </c>
      <c r="M557">
        <v>-1</v>
      </c>
    </row>
    <row r="558" spans="1:13" x14ac:dyDescent="0.2">
      <c r="A558">
        <v>556</v>
      </c>
      <c r="B558">
        <v>0</v>
      </c>
      <c r="C558">
        <v>0</v>
      </c>
      <c r="D558" t="s">
        <v>294</v>
      </c>
      <c r="E558">
        <v>597</v>
      </c>
      <c r="F558" t="s">
        <v>911</v>
      </c>
      <c r="G558">
        <v>1</v>
      </c>
      <c r="H558">
        <v>598</v>
      </c>
      <c r="I558" t="s">
        <v>912</v>
      </c>
      <c r="J558">
        <v>-1</v>
      </c>
    </row>
    <row r="559" spans="1:13" x14ac:dyDescent="0.2">
      <c r="A559">
        <v>557</v>
      </c>
      <c r="B559">
        <v>0</v>
      </c>
      <c r="C559">
        <v>0</v>
      </c>
      <c r="D559" t="s">
        <v>294</v>
      </c>
      <c r="E559">
        <v>598</v>
      </c>
      <c r="F559" t="s">
        <v>912</v>
      </c>
      <c r="G559">
        <v>1</v>
      </c>
      <c r="H559">
        <v>613</v>
      </c>
      <c r="I559" t="s">
        <v>956</v>
      </c>
      <c r="J559">
        <v>-1</v>
      </c>
      <c r="K559">
        <v>628</v>
      </c>
      <c r="L559" t="s">
        <v>957</v>
      </c>
      <c r="M559">
        <v>-1</v>
      </c>
    </row>
    <row r="560" spans="1:13" x14ac:dyDescent="0.2">
      <c r="A560">
        <v>558</v>
      </c>
      <c r="B560">
        <v>0</v>
      </c>
      <c r="C560">
        <v>0</v>
      </c>
      <c r="D560" t="s">
        <v>294</v>
      </c>
      <c r="E560">
        <v>598</v>
      </c>
      <c r="F560" t="s">
        <v>912</v>
      </c>
      <c r="G560">
        <v>1</v>
      </c>
      <c r="H560">
        <v>599</v>
      </c>
      <c r="I560" t="s">
        <v>913</v>
      </c>
      <c r="J560">
        <v>-1</v>
      </c>
      <c r="K560">
        <v>600</v>
      </c>
      <c r="L560" t="s">
        <v>914</v>
      </c>
      <c r="M560">
        <v>-1</v>
      </c>
    </row>
    <row r="561" spans="1:13" x14ac:dyDescent="0.2">
      <c r="A561">
        <v>559</v>
      </c>
      <c r="B561">
        <v>0</v>
      </c>
      <c r="C561">
        <v>0</v>
      </c>
      <c r="D561" t="s">
        <v>294</v>
      </c>
      <c r="E561">
        <v>599</v>
      </c>
      <c r="F561" t="s">
        <v>913</v>
      </c>
      <c r="G561">
        <v>1</v>
      </c>
      <c r="H561">
        <v>614</v>
      </c>
      <c r="I561" t="s">
        <v>958</v>
      </c>
      <c r="J561">
        <v>-1</v>
      </c>
      <c r="K561">
        <v>629</v>
      </c>
      <c r="L561" t="s">
        <v>959</v>
      </c>
      <c r="M561">
        <v>-1</v>
      </c>
    </row>
    <row r="562" spans="1:13" x14ac:dyDescent="0.2">
      <c r="A562">
        <v>560</v>
      </c>
      <c r="B562">
        <v>0</v>
      </c>
      <c r="C562">
        <v>0</v>
      </c>
      <c r="D562" t="s">
        <v>294</v>
      </c>
      <c r="E562">
        <v>600</v>
      </c>
      <c r="F562" t="s">
        <v>914</v>
      </c>
      <c r="G562">
        <v>1</v>
      </c>
      <c r="H562">
        <v>615</v>
      </c>
      <c r="I562" t="s">
        <v>960</v>
      </c>
      <c r="J562">
        <v>-1</v>
      </c>
      <c r="K562">
        <v>630</v>
      </c>
      <c r="L562" t="s">
        <v>961</v>
      </c>
      <c r="M562">
        <v>-1</v>
      </c>
    </row>
    <row r="563" spans="1:13" x14ac:dyDescent="0.2">
      <c r="A563">
        <v>561</v>
      </c>
      <c r="B563">
        <v>0</v>
      </c>
      <c r="C563">
        <v>0</v>
      </c>
      <c r="D563" t="s">
        <v>294</v>
      </c>
      <c r="E563">
        <v>600</v>
      </c>
      <c r="F563" t="s">
        <v>914</v>
      </c>
      <c r="G563">
        <v>1</v>
      </c>
      <c r="H563">
        <v>601</v>
      </c>
      <c r="I563" t="s">
        <v>915</v>
      </c>
      <c r="J563">
        <v>-1</v>
      </c>
    </row>
    <row r="564" spans="1:13" x14ac:dyDescent="0.2">
      <c r="A564">
        <v>562</v>
      </c>
      <c r="B564">
        <v>0</v>
      </c>
      <c r="C564">
        <v>0</v>
      </c>
      <c r="D564" t="s">
        <v>294</v>
      </c>
      <c r="E564">
        <v>601</v>
      </c>
      <c r="F564" t="s">
        <v>915</v>
      </c>
      <c r="G564">
        <v>1</v>
      </c>
      <c r="H564">
        <v>616</v>
      </c>
      <c r="I564" t="s">
        <v>962</v>
      </c>
      <c r="J564">
        <v>-1</v>
      </c>
      <c r="K564">
        <v>631</v>
      </c>
      <c r="L564" t="s">
        <v>963</v>
      </c>
      <c r="M564">
        <v>-1</v>
      </c>
    </row>
    <row r="565" spans="1:13" x14ac:dyDescent="0.2">
      <c r="A565">
        <v>563</v>
      </c>
      <c r="B565">
        <v>0</v>
      </c>
      <c r="C565">
        <v>0</v>
      </c>
      <c r="D565" t="s">
        <v>294</v>
      </c>
      <c r="E565">
        <v>602</v>
      </c>
      <c r="F565" t="s">
        <v>917</v>
      </c>
      <c r="G565">
        <v>1</v>
      </c>
      <c r="H565">
        <v>617</v>
      </c>
      <c r="I565" t="s">
        <v>964</v>
      </c>
      <c r="J565">
        <v>-1</v>
      </c>
      <c r="K565">
        <v>632</v>
      </c>
      <c r="L565" t="s">
        <v>965</v>
      </c>
      <c r="M565">
        <v>-1</v>
      </c>
    </row>
    <row r="566" spans="1:13" x14ac:dyDescent="0.2">
      <c r="A566">
        <v>564</v>
      </c>
      <c r="B566">
        <v>0</v>
      </c>
      <c r="C566">
        <v>0</v>
      </c>
      <c r="D566" t="s">
        <v>294</v>
      </c>
      <c r="E566">
        <v>602</v>
      </c>
      <c r="F566" t="s">
        <v>917</v>
      </c>
      <c r="G566">
        <v>1</v>
      </c>
      <c r="H566">
        <v>603</v>
      </c>
      <c r="I566" t="s">
        <v>919</v>
      </c>
      <c r="J566">
        <v>-1</v>
      </c>
    </row>
    <row r="567" spans="1:13" x14ac:dyDescent="0.2">
      <c r="A567">
        <v>565</v>
      </c>
      <c r="B567">
        <v>0</v>
      </c>
      <c r="C567">
        <v>0</v>
      </c>
      <c r="D567" t="s">
        <v>294</v>
      </c>
      <c r="E567">
        <v>603</v>
      </c>
      <c r="F567" t="s">
        <v>919</v>
      </c>
      <c r="G567">
        <v>1</v>
      </c>
      <c r="H567">
        <v>618</v>
      </c>
      <c r="I567" t="s">
        <v>966</v>
      </c>
      <c r="J567">
        <v>-1</v>
      </c>
      <c r="K567">
        <v>633</v>
      </c>
      <c r="L567" t="s">
        <v>967</v>
      </c>
      <c r="M567">
        <v>-1</v>
      </c>
    </row>
    <row r="568" spans="1:13" x14ac:dyDescent="0.2">
      <c r="A568">
        <v>566</v>
      </c>
      <c r="B568">
        <v>0</v>
      </c>
      <c r="C568">
        <v>0</v>
      </c>
      <c r="D568" t="s">
        <v>294</v>
      </c>
      <c r="E568">
        <v>604</v>
      </c>
      <c r="F568" t="s">
        <v>481</v>
      </c>
      <c r="G568">
        <v>1</v>
      </c>
      <c r="H568">
        <v>619</v>
      </c>
      <c r="I568" t="s">
        <v>482</v>
      </c>
      <c r="J568">
        <v>-1</v>
      </c>
      <c r="K568">
        <v>634</v>
      </c>
      <c r="L568" t="s">
        <v>483</v>
      </c>
      <c r="M568">
        <v>-1</v>
      </c>
    </row>
    <row r="569" spans="1:13" x14ac:dyDescent="0.2">
      <c r="A569">
        <v>567</v>
      </c>
      <c r="B569">
        <v>0</v>
      </c>
      <c r="C569">
        <v>0</v>
      </c>
      <c r="D569" t="s">
        <v>294</v>
      </c>
      <c r="E569">
        <v>604</v>
      </c>
      <c r="F569" t="s">
        <v>481</v>
      </c>
      <c r="G569">
        <v>1</v>
      </c>
      <c r="H569">
        <v>605</v>
      </c>
      <c r="I569" t="s">
        <v>921</v>
      </c>
      <c r="J569">
        <v>-1</v>
      </c>
      <c r="K569">
        <v>606</v>
      </c>
      <c r="L569" t="s">
        <v>923</v>
      </c>
      <c r="M569">
        <v>-1</v>
      </c>
    </row>
    <row r="570" spans="1:13" x14ac:dyDescent="0.2">
      <c r="A570">
        <v>568</v>
      </c>
      <c r="B570">
        <v>0</v>
      </c>
      <c r="C570">
        <v>0</v>
      </c>
      <c r="D570" t="s">
        <v>294</v>
      </c>
      <c r="E570">
        <v>605</v>
      </c>
      <c r="F570" t="s">
        <v>921</v>
      </c>
      <c r="G570">
        <v>1</v>
      </c>
      <c r="H570">
        <v>620</v>
      </c>
      <c r="I570" t="s">
        <v>968</v>
      </c>
      <c r="J570">
        <v>-1</v>
      </c>
      <c r="K570">
        <v>635</v>
      </c>
      <c r="L570" t="s">
        <v>969</v>
      </c>
      <c r="M570">
        <v>-1</v>
      </c>
    </row>
    <row r="571" spans="1:13" x14ac:dyDescent="0.2">
      <c r="A571">
        <v>569</v>
      </c>
      <c r="B571">
        <v>0</v>
      </c>
      <c r="C571">
        <v>0</v>
      </c>
      <c r="D571" t="s">
        <v>294</v>
      </c>
      <c r="E571">
        <v>606</v>
      </c>
      <c r="F571" t="s">
        <v>923</v>
      </c>
      <c r="G571">
        <v>1</v>
      </c>
      <c r="H571">
        <v>621</v>
      </c>
      <c r="I571" t="s">
        <v>970</v>
      </c>
      <c r="J571">
        <v>-1</v>
      </c>
      <c r="K571">
        <v>636</v>
      </c>
      <c r="L571" t="s">
        <v>971</v>
      </c>
      <c r="M571">
        <v>-1</v>
      </c>
    </row>
    <row r="572" spans="1:13" x14ac:dyDescent="0.2">
      <c r="A572">
        <v>570</v>
      </c>
      <c r="B572">
        <v>0</v>
      </c>
      <c r="C572">
        <v>0</v>
      </c>
      <c r="D572" t="s">
        <v>294</v>
      </c>
      <c r="E572">
        <v>607</v>
      </c>
      <c r="F572" t="s">
        <v>925</v>
      </c>
      <c r="G572">
        <v>1</v>
      </c>
      <c r="H572">
        <v>622</v>
      </c>
      <c r="I572" t="s">
        <v>972</v>
      </c>
      <c r="J572">
        <v>-1</v>
      </c>
      <c r="K572">
        <v>637</v>
      </c>
      <c r="L572" t="s">
        <v>973</v>
      </c>
      <c r="M572">
        <v>-1</v>
      </c>
    </row>
    <row r="573" spans="1:13" x14ac:dyDescent="0.2">
      <c r="A573">
        <v>571</v>
      </c>
      <c r="B573">
        <v>0</v>
      </c>
      <c r="C573">
        <v>0</v>
      </c>
      <c r="D573" t="s">
        <v>294</v>
      </c>
      <c r="E573">
        <v>147</v>
      </c>
      <c r="F573" t="s">
        <v>442</v>
      </c>
      <c r="G573">
        <v>1</v>
      </c>
      <c r="H573">
        <v>604</v>
      </c>
      <c r="I573" t="s">
        <v>481</v>
      </c>
      <c r="J573">
        <v>-1</v>
      </c>
      <c r="K573">
        <v>607</v>
      </c>
      <c r="L573" t="s">
        <v>925</v>
      </c>
      <c r="M573">
        <v>1</v>
      </c>
    </row>
    <row r="574" spans="1:13" x14ac:dyDescent="0.2">
      <c r="A574">
        <v>572</v>
      </c>
      <c r="B574">
        <v>0</v>
      </c>
      <c r="C574">
        <v>0</v>
      </c>
      <c r="D574" t="s">
        <v>294</v>
      </c>
      <c r="E574">
        <v>609</v>
      </c>
      <c r="F574" t="s">
        <v>948</v>
      </c>
      <c r="G574">
        <v>1</v>
      </c>
      <c r="H574">
        <v>610</v>
      </c>
      <c r="I574" t="s">
        <v>950</v>
      </c>
      <c r="J574">
        <v>-1</v>
      </c>
      <c r="K574">
        <v>611</v>
      </c>
      <c r="L574" t="s">
        <v>952</v>
      </c>
      <c r="M574">
        <v>-1</v>
      </c>
    </row>
    <row r="575" spans="1:13" x14ac:dyDescent="0.2">
      <c r="A575">
        <v>573</v>
      </c>
      <c r="B575">
        <v>0</v>
      </c>
      <c r="C575">
        <v>0</v>
      </c>
      <c r="D575" t="s">
        <v>294</v>
      </c>
      <c r="E575">
        <v>612</v>
      </c>
      <c r="F575" t="s">
        <v>954</v>
      </c>
      <c r="G575">
        <v>1</v>
      </c>
      <c r="H575">
        <v>613</v>
      </c>
      <c r="I575" t="s">
        <v>956</v>
      </c>
      <c r="J575">
        <v>-1</v>
      </c>
    </row>
    <row r="576" spans="1:13" x14ac:dyDescent="0.2">
      <c r="A576">
        <v>574</v>
      </c>
      <c r="B576">
        <v>0</v>
      </c>
      <c r="C576">
        <v>0</v>
      </c>
      <c r="D576" t="s">
        <v>294</v>
      </c>
      <c r="E576">
        <v>613</v>
      </c>
      <c r="F576" t="s">
        <v>956</v>
      </c>
      <c r="G576">
        <v>1</v>
      </c>
      <c r="H576">
        <v>614</v>
      </c>
      <c r="I576" t="s">
        <v>958</v>
      </c>
      <c r="J576">
        <v>-1</v>
      </c>
      <c r="K576">
        <v>615</v>
      </c>
      <c r="L576" t="s">
        <v>960</v>
      </c>
      <c r="M576">
        <v>-1</v>
      </c>
    </row>
    <row r="577" spans="1:13" x14ac:dyDescent="0.2">
      <c r="A577">
        <v>575</v>
      </c>
      <c r="B577">
        <v>0</v>
      </c>
      <c r="C577">
        <v>0</v>
      </c>
      <c r="D577" t="s">
        <v>294</v>
      </c>
      <c r="E577">
        <v>615</v>
      </c>
      <c r="F577" t="s">
        <v>960</v>
      </c>
      <c r="G577">
        <v>1</v>
      </c>
      <c r="H577">
        <v>616</v>
      </c>
      <c r="I577" t="s">
        <v>962</v>
      </c>
      <c r="J577">
        <v>-1</v>
      </c>
    </row>
    <row r="578" spans="1:13" x14ac:dyDescent="0.2">
      <c r="A578">
        <v>576</v>
      </c>
      <c r="B578">
        <v>0</v>
      </c>
      <c r="C578">
        <v>0</v>
      </c>
      <c r="D578" t="s">
        <v>294</v>
      </c>
      <c r="E578">
        <v>617</v>
      </c>
      <c r="F578" t="s">
        <v>964</v>
      </c>
      <c r="G578">
        <v>1</v>
      </c>
      <c r="H578">
        <v>618</v>
      </c>
      <c r="I578" t="s">
        <v>966</v>
      </c>
      <c r="J578">
        <v>-1</v>
      </c>
    </row>
    <row r="579" spans="1:13" x14ac:dyDescent="0.2">
      <c r="A579">
        <v>577</v>
      </c>
      <c r="B579">
        <v>0</v>
      </c>
      <c r="C579">
        <v>0</v>
      </c>
      <c r="D579" t="s">
        <v>294</v>
      </c>
      <c r="E579">
        <v>619</v>
      </c>
      <c r="F579" t="s">
        <v>482</v>
      </c>
      <c r="G579">
        <v>1</v>
      </c>
      <c r="H579">
        <v>620</v>
      </c>
      <c r="I579" t="s">
        <v>968</v>
      </c>
      <c r="J579">
        <v>-1</v>
      </c>
      <c r="K579">
        <v>621</v>
      </c>
      <c r="L579" t="s">
        <v>970</v>
      </c>
      <c r="M579">
        <v>-1</v>
      </c>
    </row>
    <row r="580" spans="1:13" x14ac:dyDescent="0.2">
      <c r="A580">
        <v>578</v>
      </c>
      <c r="B580">
        <v>0</v>
      </c>
      <c r="C580">
        <v>0</v>
      </c>
      <c r="D580" t="s">
        <v>294</v>
      </c>
      <c r="E580">
        <v>154</v>
      </c>
      <c r="F580" t="s">
        <v>473</v>
      </c>
      <c r="G580">
        <v>1</v>
      </c>
      <c r="H580">
        <v>619</v>
      </c>
      <c r="I580" t="s">
        <v>482</v>
      </c>
      <c r="J580">
        <v>-1</v>
      </c>
      <c r="K580">
        <v>622</v>
      </c>
      <c r="L580" t="s">
        <v>972</v>
      </c>
      <c r="M580">
        <v>1</v>
      </c>
    </row>
    <row r="581" spans="1:13" x14ac:dyDescent="0.2">
      <c r="A581">
        <v>579</v>
      </c>
      <c r="B581">
        <v>0</v>
      </c>
      <c r="C581">
        <v>0</v>
      </c>
      <c r="D581" t="s">
        <v>294</v>
      </c>
      <c r="E581">
        <v>624</v>
      </c>
      <c r="F581" t="s">
        <v>949</v>
      </c>
      <c r="G581">
        <v>1</v>
      </c>
      <c r="H581">
        <v>625</v>
      </c>
      <c r="I581" t="s">
        <v>951</v>
      </c>
      <c r="J581">
        <v>-1</v>
      </c>
      <c r="K581">
        <v>626</v>
      </c>
      <c r="L581" t="s">
        <v>953</v>
      </c>
      <c r="M581">
        <v>-1</v>
      </c>
    </row>
    <row r="582" spans="1:13" x14ac:dyDescent="0.2">
      <c r="A582">
        <v>580</v>
      </c>
      <c r="B582">
        <v>0</v>
      </c>
      <c r="C582">
        <v>0</v>
      </c>
      <c r="D582" t="s">
        <v>294</v>
      </c>
      <c r="E582">
        <v>627</v>
      </c>
      <c r="F582" t="s">
        <v>955</v>
      </c>
      <c r="G582">
        <v>1</v>
      </c>
      <c r="H582">
        <v>628</v>
      </c>
      <c r="I582" t="s">
        <v>957</v>
      </c>
      <c r="J582">
        <v>-1</v>
      </c>
    </row>
    <row r="583" spans="1:13" x14ac:dyDescent="0.2">
      <c r="A583">
        <v>581</v>
      </c>
      <c r="B583">
        <v>0</v>
      </c>
      <c r="C583">
        <v>0</v>
      </c>
      <c r="D583" t="s">
        <v>294</v>
      </c>
      <c r="E583">
        <v>628</v>
      </c>
      <c r="F583" t="s">
        <v>957</v>
      </c>
      <c r="G583">
        <v>1</v>
      </c>
      <c r="H583">
        <v>629</v>
      </c>
      <c r="I583" t="s">
        <v>959</v>
      </c>
      <c r="J583">
        <v>-1</v>
      </c>
      <c r="K583">
        <v>630</v>
      </c>
      <c r="L583" t="s">
        <v>961</v>
      </c>
      <c r="M583">
        <v>-1</v>
      </c>
    </row>
    <row r="584" spans="1:13" x14ac:dyDescent="0.2">
      <c r="A584">
        <v>582</v>
      </c>
      <c r="B584">
        <v>0</v>
      </c>
      <c r="C584">
        <v>0</v>
      </c>
      <c r="D584" t="s">
        <v>294</v>
      </c>
      <c r="E584">
        <v>630</v>
      </c>
      <c r="F584" t="s">
        <v>961</v>
      </c>
      <c r="G584">
        <v>1</v>
      </c>
      <c r="H584">
        <v>631</v>
      </c>
      <c r="I584" t="s">
        <v>963</v>
      </c>
      <c r="J584">
        <v>-1</v>
      </c>
    </row>
    <row r="585" spans="1:13" x14ac:dyDescent="0.2">
      <c r="A585">
        <v>583</v>
      </c>
      <c r="B585">
        <v>0</v>
      </c>
      <c r="C585">
        <v>0</v>
      </c>
      <c r="D585" t="s">
        <v>294</v>
      </c>
      <c r="E585">
        <v>632</v>
      </c>
      <c r="F585" t="s">
        <v>965</v>
      </c>
      <c r="G585">
        <v>1</v>
      </c>
      <c r="H585">
        <v>633</v>
      </c>
      <c r="I585" t="s">
        <v>967</v>
      </c>
      <c r="J585">
        <v>-1</v>
      </c>
    </row>
    <row r="586" spans="1:13" x14ac:dyDescent="0.2">
      <c r="A586">
        <v>584</v>
      </c>
      <c r="B586">
        <v>0</v>
      </c>
      <c r="C586">
        <v>0</v>
      </c>
      <c r="D586" t="s">
        <v>294</v>
      </c>
      <c r="E586">
        <v>634</v>
      </c>
      <c r="F586" t="s">
        <v>483</v>
      </c>
      <c r="G586">
        <v>1</v>
      </c>
      <c r="H586">
        <v>635</v>
      </c>
      <c r="I586" t="s">
        <v>969</v>
      </c>
      <c r="J586">
        <v>-1</v>
      </c>
      <c r="K586">
        <v>636</v>
      </c>
      <c r="L586" t="s">
        <v>971</v>
      </c>
      <c r="M586">
        <v>-1</v>
      </c>
    </row>
    <row r="587" spans="1:13" x14ac:dyDescent="0.2">
      <c r="A587">
        <v>585</v>
      </c>
      <c r="B587">
        <v>0</v>
      </c>
      <c r="C587">
        <v>0</v>
      </c>
      <c r="D587" t="s">
        <v>294</v>
      </c>
      <c r="E587">
        <v>161</v>
      </c>
      <c r="F587" t="s">
        <v>474</v>
      </c>
      <c r="G587">
        <v>1</v>
      </c>
      <c r="H587">
        <v>634</v>
      </c>
      <c r="I587" t="s">
        <v>483</v>
      </c>
      <c r="J587">
        <v>-1</v>
      </c>
      <c r="K587">
        <v>637</v>
      </c>
      <c r="L587" t="s">
        <v>973</v>
      </c>
      <c r="M587">
        <v>1</v>
      </c>
    </row>
    <row r="588" spans="1:13" x14ac:dyDescent="0.2">
      <c r="A588">
        <v>586</v>
      </c>
      <c r="B588">
        <v>0</v>
      </c>
      <c r="C588">
        <v>0</v>
      </c>
      <c r="D588" t="s">
        <v>294</v>
      </c>
      <c r="E588">
        <v>638</v>
      </c>
      <c r="F588" t="s">
        <v>834</v>
      </c>
      <c r="G588">
        <v>1</v>
      </c>
      <c r="H588">
        <v>639</v>
      </c>
      <c r="I588" t="s">
        <v>838</v>
      </c>
      <c r="J588">
        <v>-1</v>
      </c>
    </row>
    <row r="589" spans="1:13" x14ac:dyDescent="0.2">
      <c r="A589">
        <v>587</v>
      </c>
      <c r="B589">
        <v>0</v>
      </c>
      <c r="C589">
        <v>0</v>
      </c>
      <c r="D589" t="s">
        <v>294</v>
      </c>
      <c r="E589">
        <v>639</v>
      </c>
      <c r="F589" t="s">
        <v>838</v>
      </c>
      <c r="G589">
        <v>1</v>
      </c>
      <c r="H589">
        <v>640</v>
      </c>
      <c r="I589" t="s">
        <v>843</v>
      </c>
      <c r="J589">
        <v>-1</v>
      </c>
      <c r="K589">
        <v>641</v>
      </c>
      <c r="L589" t="s">
        <v>846</v>
      </c>
      <c r="M589">
        <v>-1</v>
      </c>
    </row>
    <row r="590" spans="1:13" x14ac:dyDescent="0.2">
      <c r="A590">
        <v>588</v>
      </c>
      <c r="B590">
        <v>0</v>
      </c>
      <c r="C590">
        <v>0</v>
      </c>
      <c r="D590" t="s">
        <v>294</v>
      </c>
      <c r="E590">
        <v>641</v>
      </c>
      <c r="F590" t="s">
        <v>846</v>
      </c>
      <c r="G590">
        <v>1</v>
      </c>
      <c r="H590">
        <v>642</v>
      </c>
      <c r="I590" t="s">
        <v>852</v>
      </c>
      <c r="J590">
        <v>-1</v>
      </c>
    </row>
    <row r="591" spans="1:13" x14ac:dyDescent="0.2">
      <c r="A591">
        <v>589</v>
      </c>
      <c r="B591">
        <v>0</v>
      </c>
      <c r="C591">
        <v>0</v>
      </c>
      <c r="D591" t="s">
        <v>294</v>
      </c>
      <c r="E591">
        <v>643</v>
      </c>
      <c r="F591" t="s">
        <v>484</v>
      </c>
      <c r="G591">
        <v>1</v>
      </c>
      <c r="H591">
        <v>644</v>
      </c>
      <c r="I591" t="s">
        <v>862</v>
      </c>
      <c r="J591">
        <v>-1</v>
      </c>
    </row>
    <row r="592" spans="1:13" x14ac:dyDescent="0.2">
      <c r="A592">
        <v>590</v>
      </c>
      <c r="B592">
        <v>0</v>
      </c>
      <c r="C592">
        <v>0</v>
      </c>
      <c r="D592" t="s">
        <v>294</v>
      </c>
      <c r="E592">
        <v>167</v>
      </c>
      <c r="F592" t="s">
        <v>389</v>
      </c>
      <c r="G592">
        <v>1</v>
      </c>
      <c r="H592">
        <v>643</v>
      </c>
      <c r="I592" t="s">
        <v>484</v>
      </c>
      <c r="J592">
        <v>-1</v>
      </c>
      <c r="K592">
        <v>645</v>
      </c>
      <c r="L592" t="s">
        <v>865</v>
      </c>
      <c r="M592">
        <v>1</v>
      </c>
    </row>
    <row r="593" spans="1:19" x14ac:dyDescent="0.2">
      <c r="A593">
        <v>591</v>
      </c>
      <c r="B593">
        <v>0</v>
      </c>
      <c r="C593">
        <v>0</v>
      </c>
      <c r="D593" t="s">
        <v>294</v>
      </c>
      <c r="E593">
        <v>648</v>
      </c>
      <c r="F593" t="s">
        <v>835</v>
      </c>
      <c r="G593">
        <v>1</v>
      </c>
      <c r="H593">
        <v>649</v>
      </c>
      <c r="I593" t="s">
        <v>839</v>
      </c>
      <c r="J593">
        <v>-1</v>
      </c>
    </row>
    <row r="594" spans="1:19" x14ac:dyDescent="0.2">
      <c r="A594">
        <v>592</v>
      </c>
      <c r="B594">
        <v>0</v>
      </c>
      <c r="C594">
        <v>0</v>
      </c>
      <c r="D594" t="s">
        <v>294</v>
      </c>
      <c r="E594">
        <v>649</v>
      </c>
      <c r="F594" t="s">
        <v>839</v>
      </c>
      <c r="G594">
        <v>1</v>
      </c>
      <c r="H594">
        <v>650</v>
      </c>
      <c r="I594" t="s">
        <v>844</v>
      </c>
      <c r="J594">
        <v>-1</v>
      </c>
      <c r="K594">
        <v>651</v>
      </c>
      <c r="L594" t="s">
        <v>847</v>
      </c>
      <c r="M594">
        <v>-1</v>
      </c>
    </row>
    <row r="595" spans="1:19" x14ac:dyDescent="0.2">
      <c r="A595">
        <v>593</v>
      </c>
      <c r="B595">
        <v>0</v>
      </c>
      <c r="C595">
        <v>0</v>
      </c>
      <c r="D595" t="s">
        <v>294</v>
      </c>
      <c r="E595">
        <v>651</v>
      </c>
      <c r="F595" t="s">
        <v>847</v>
      </c>
      <c r="G595">
        <v>1</v>
      </c>
      <c r="H595">
        <v>652</v>
      </c>
      <c r="I595" t="s">
        <v>853</v>
      </c>
      <c r="J595">
        <v>-1</v>
      </c>
    </row>
    <row r="596" spans="1:19" x14ac:dyDescent="0.2">
      <c r="A596">
        <v>594</v>
      </c>
      <c r="B596">
        <v>0</v>
      </c>
      <c r="C596">
        <v>0</v>
      </c>
      <c r="D596" t="s">
        <v>294</v>
      </c>
      <c r="E596">
        <v>653</v>
      </c>
      <c r="F596" t="s">
        <v>974</v>
      </c>
      <c r="G596">
        <v>1</v>
      </c>
      <c r="H596">
        <v>662</v>
      </c>
      <c r="I596" t="s">
        <v>975</v>
      </c>
      <c r="J596">
        <v>-1</v>
      </c>
    </row>
    <row r="597" spans="1:19" x14ac:dyDescent="0.2">
      <c r="A597">
        <v>595</v>
      </c>
      <c r="B597">
        <v>0</v>
      </c>
      <c r="C597">
        <v>0</v>
      </c>
      <c r="D597" t="s">
        <v>294</v>
      </c>
      <c r="E597">
        <v>654</v>
      </c>
      <c r="F597" t="s">
        <v>976</v>
      </c>
      <c r="G597">
        <v>1</v>
      </c>
      <c r="H597">
        <v>663</v>
      </c>
      <c r="I597" t="s">
        <v>977</v>
      </c>
      <c r="J597">
        <v>-1</v>
      </c>
    </row>
    <row r="598" spans="1:19" x14ac:dyDescent="0.2">
      <c r="A598">
        <v>596</v>
      </c>
      <c r="B598">
        <v>0</v>
      </c>
      <c r="C598">
        <v>0</v>
      </c>
      <c r="D598" t="s">
        <v>294</v>
      </c>
      <c r="E598">
        <v>655</v>
      </c>
      <c r="F598" t="s">
        <v>978</v>
      </c>
      <c r="G598">
        <v>1</v>
      </c>
      <c r="H598">
        <v>664</v>
      </c>
      <c r="I598" t="s">
        <v>979</v>
      </c>
      <c r="J598">
        <v>-1</v>
      </c>
      <c r="K598">
        <v>686</v>
      </c>
      <c r="L598" t="s">
        <v>980</v>
      </c>
      <c r="M598">
        <v>-1</v>
      </c>
      <c r="N598">
        <v>692</v>
      </c>
      <c r="O598" t="s">
        <v>981</v>
      </c>
      <c r="P598">
        <v>-1</v>
      </c>
      <c r="Q598">
        <v>694</v>
      </c>
      <c r="R598" t="s">
        <v>982</v>
      </c>
      <c r="S598">
        <v>-1</v>
      </c>
    </row>
    <row r="599" spans="1:19" x14ac:dyDescent="0.2">
      <c r="A599">
        <v>597</v>
      </c>
      <c r="B599">
        <v>0</v>
      </c>
      <c r="C599">
        <v>0</v>
      </c>
      <c r="D599" t="s">
        <v>294</v>
      </c>
      <c r="E599">
        <v>655</v>
      </c>
      <c r="F599" t="s">
        <v>978</v>
      </c>
      <c r="G599">
        <v>1</v>
      </c>
      <c r="H599">
        <v>656</v>
      </c>
      <c r="I599" t="s">
        <v>983</v>
      </c>
      <c r="J599">
        <v>-1</v>
      </c>
      <c r="K599">
        <v>657</v>
      </c>
      <c r="L599" t="s">
        <v>984</v>
      </c>
      <c r="M599">
        <v>-1</v>
      </c>
    </row>
    <row r="600" spans="1:19" x14ac:dyDescent="0.2">
      <c r="A600">
        <v>598</v>
      </c>
      <c r="B600">
        <v>0</v>
      </c>
      <c r="C600">
        <v>0</v>
      </c>
      <c r="D600" t="s">
        <v>294</v>
      </c>
      <c r="E600">
        <v>656</v>
      </c>
      <c r="F600" t="s">
        <v>983</v>
      </c>
      <c r="G600">
        <v>1</v>
      </c>
      <c r="H600">
        <v>665</v>
      </c>
      <c r="I600" t="s">
        <v>985</v>
      </c>
      <c r="J600">
        <v>-1</v>
      </c>
      <c r="K600">
        <v>693</v>
      </c>
      <c r="L600" t="s">
        <v>986</v>
      </c>
      <c r="M600">
        <v>-1</v>
      </c>
      <c r="N600">
        <v>695</v>
      </c>
      <c r="O600" t="s">
        <v>987</v>
      </c>
      <c r="P600">
        <v>-1</v>
      </c>
    </row>
    <row r="601" spans="1:19" x14ac:dyDescent="0.2">
      <c r="A601">
        <v>599</v>
      </c>
      <c r="B601">
        <v>0</v>
      </c>
      <c r="C601">
        <v>0</v>
      </c>
      <c r="D601" t="s">
        <v>294</v>
      </c>
      <c r="E601">
        <v>657</v>
      </c>
      <c r="F601" t="s">
        <v>984</v>
      </c>
      <c r="G601">
        <v>1</v>
      </c>
      <c r="H601">
        <v>687</v>
      </c>
      <c r="I601" t="s">
        <v>988</v>
      </c>
      <c r="J601">
        <v>-1</v>
      </c>
    </row>
    <row r="602" spans="1:19" x14ac:dyDescent="0.2">
      <c r="A602">
        <v>600</v>
      </c>
      <c r="B602">
        <v>0</v>
      </c>
      <c r="C602">
        <v>0</v>
      </c>
      <c r="D602" t="s">
        <v>294</v>
      </c>
      <c r="E602">
        <v>658</v>
      </c>
      <c r="F602" t="s">
        <v>513</v>
      </c>
      <c r="G602">
        <v>1</v>
      </c>
      <c r="H602">
        <v>666</v>
      </c>
      <c r="I602" t="s">
        <v>526</v>
      </c>
      <c r="J602">
        <v>-1</v>
      </c>
      <c r="K602">
        <v>688</v>
      </c>
      <c r="L602" t="s">
        <v>529</v>
      </c>
      <c r="M602">
        <v>-1</v>
      </c>
      <c r="N602">
        <v>696</v>
      </c>
      <c r="O602" t="s">
        <v>530</v>
      </c>
      <c r="P602">
        <v>-1</v>
      </c>
    </row>
    <row r="603" spans="1:19" x14ac:dyDescent="0.2">
      <c r="A603">
        <v>601</v>
      </c>
      <c r="B603">
        <v>0</v>
      </c>
      <c r="C603">
        <v>0</v>
      </c>
      <c r="D603" t="s">
        <v>294</v>
      </c>
      <c r="E603">
        <v>658</v>
      </c>
      <c r="F603" t="s">
        <v>513</v>
      </c>
      <c r="G603">
        <v>1</v>
      </c>
      <c r="H603">
        <v>659</v>
      </c>
      <c r="I603" t="s">
        <v>989</v>
      </c>
      <c r="J603">
        <v>-1</v>
      </c>
      <c r="K603">
        <v>660</v>
      </c>
      <c r="L603" t="s">
        <v>990</v>
      </c>
      <c r="M603">
        <v>-1</v>
      </c>
    </row>
    <row r="604" spans="1:19" x14ac:dyDescent="0.2">
      <c r="A604">
        <v>602</v>
      </c>
      <c r="B604">
        <v>0</v>
      </c>
      <c r="C604">
        <v>0</v>
      </c>
      <c r="D604" t="s">
        <v>294</v>
      </c>
      <c r="E604">
        <v>659</v>
      </c>
      <c r="F604" t="s">
        <v>989</v>
      </c>
      <c r="G604">
        <v>1</v>
      </c>
      <c r="H604">
        <v>667</v>
      </c>
      <c r="I604" t="s">
        <v>991</v>
      </c>
      <c r="J604">
        <v>-1</v>
      </c>
      <c r="K604">
        <v>689</v>
      </c>
      <c r="L604" t="s">
        <v>992</v>
      </c>
      <c r="M604">
        <v>-1</v>
      </c>
      <c r="N604">
        <v>697</v>
      </c>
      <c r="O604" t="s">
        <v>993</v>
      </c>
      <c r="P604">
        <v>-1</v>
      </c>
    </row>
    <row r="605" spans="1:19" x14ac:dyDescent="0.2">
      <c r="A605">
        <v>603</v>
      </c>
      <c r="B605">
        <v>0</v>
      </c>
      <c r="C605">
        <v>0</v>
      </c>
      <c r="D605" t="s">
        <v>294</v>
      </c>
      <c r="E605">
        <v>660</v>
      </c>
      <c r="F605" t="s">
        <v>990</v>
      </c>
      <c r="G605">
        <v>1</v>
      </c>
      <c r="H605">
        <v>668</v>
      </c>
      <c r="I605" t="s">
        <v>994</v>
      </c>
      <c r="J605">
        <v>-1</v>
      </c>
      <c r="K605">
        <v>690</v>
      </c>
      <c r="L605" t="s">
        <v>995</v>
      </c>
      <c r="M605">
        <v>-1</v>
      </c>
      <c r="N605">
        <v>698</v>
      </c>
      <c r="O605" t="s">
        <v>996</v>
      </c>
      <c r="P605">
        <v>-1</v>
      </c>
    </row>
    <row r="606" spans="1:19" x14ac:dyDescent="0.2">
      <c r="A606">
        <v>604</v>
      </c>
      <c r="B606">
        <v>0</v>
      </c>
      <c r="C606">
        <v>0</v>
      </c>
      <c r="D606" t="s">
        <v>294</v>
      </c>
      <c r="E606">
        <v>661</v>
      </c>
      <c r="F606" t="s">
        <v>997</v>
      </c>
      <c r="G606">
        <v>1</v>
      </c>
      <c r="H606">
        <v>669</v>
      </c>
      <c r="I606" t="s">
        <v>998</v>
      </c>
      <c r="J606">
        <v>-1</v>
      </c>
      <c r="K606">
        <v>691</v>
      </c>
      <c r="L606" t="s">
        <v>999</v>
      </c>
      <c r="M606">
        <v>-1</v>
      </c>
      <c r="N606">
        <v>699</v>
      </c>
      <c r="O606" t="s">
        <v>1000</v>
      </c>
      <c r="P606">
        <v>-1</v>
      </c>
    </row>
    <row r="607" spans="1:19" x14ac:dyDescent="0.2">
      <c r="A607">
        <v>605</v>
      </c>
      <c r="B607">
        <v>0</v>
      </c>
      <c r="C607">
        <v>0</v>
      </c>
      <c r="D607" t="s">
        <v>294</v>
      </c>
      <c r="E607">
        <v>176</v>
      </c>
      <c r="F607" t="s">
        <v>497</v>
      </c>
      <c r="G607">
        <v>1</v>
      </c>
      <c r="H607">
        <v>658</v>
      </c>
      <c r="I607" t="s">
        <v>513</v>
      </c>
      <c r="J607">
        <v>-1</v>
      </c>
      <c r="K607">
        <v>661</v>
      </c>
      <c r="L607" t="s">
        <v>997</v>
      </c>
      <c r="M607">
        <v>1</v>
      </c>
    </row>
    <row r="608" spans="1:19" x14ac:dyDescent="0.2">
      <c r="A608">
        <v>606</v>
      </c>
      <c r="B608">
        <v>0</v>
      </c>
      <c r="C608">
        <v>0</v>
      </c>
      <c r="D608" t="s">
        <v>294</v>
      </c>
      <c r="E608">
        <v>662</v>
      </c>
      <c r="F608" t="s">
        <v>975</v>
      </c>
      <c r="G608">
        <v>1</v>
      </c>
      <c r="H608">
        <v>670</v>
      </c>
      <c r="I608" t="s">
        <v>1001</v>
      </c>
      <c r="J608">
        <v>-1</v>
      </c>
      <c r="K608">
        <v>678</v>
      </c>
      <c r="L608" t="s">
        <v>1002</v>
      </c>
      <c r="M608">
        <v>-1</v>
      </c>
    </row>
    <row r="609" spans="1:13" x14ac:dyDescent="0.2">
      <c r="A609">
        <v>607</v>
      </c>
      <c r="B609">
        <v>0</v>
      </c>
      <c r="C609">
        <v>0</v>
      </c>
      <c r="D609" t="s">
        <v>294</v>
      </c>
      <c r="E609">
        <v>663</v>
      </c>
      <c r="F609" t="s">
        <v>977</v>
      </c>
      <c r="G609">
        <v>1</v>
      </c>
      <c r="H609">
        <v>671</v>
      </c>
      <c r="I609" t="s">
        <v>1003</v>
      </c>
      <c r="J609">
        <v>-1</v>
      </c>
      <c r="K609">
        <v>679</v>
      </c>
      <c r="L609" t="s">
        <v>1004</v>
      </c>
      <c r="M609">
        <v>-1</v>
      </c>
    </row>
    <row r="610" spans="1:13" x14ac:dyDescent="0.2">
      <c r="A610">
        <v>608</v>
      </c>
      <c r="B610">
        <v>0</v>
      </c>
      <c r="C610">
        <v>0</v>
      </c>
      <c r="D610" t="s">
        <v>294</v>
      </c>
      <c r="E610">
        <v>664</v>
      </c>
      <c r="F610" t="s">
        <v>979</v>
      </c>
      <c r="G610">
        <v>1</v>
      </c>
      <c r="H610">
        <v>672</v>
      </c>
      <c r="I610" t="s">
        <v>1005</v>
      </c>
      <c r="J610">
        <v>-1</v>
      </c>
      <c r="K610">
        <v>680</v>
      </c>
      <c r="L610" t="s">
        <v>1006</v>
      </c>
      <c r="M610">
        <v>-1</v>
      </c>
    </row>
    <row r="611" spans="1:13" x14ac:dyDescent="0.2">
      <c r="A611">
        <v>609</v>
      </c>
      <c r="B611">
        <v>0</v>
      </c>
      <c r="C611">
        <v>0</v>
      </c>
      <c r="D611" t="s">
        <v>294</v>
      </c>
      <c r="E611">
        <v>664</v>
      </c>
      <c r="F611" t="s">
        <v>979</v>
      </c>
      <c r="G611">
        <v>1</v>
      </c>
      <c r="H611">
        <v>665</v>
      </c>
      <c r="I611" t="s">
        <v>985</v>
      </c>
      <c r="J611">
        <v>-1</v>
      </c>
    </row>
    <row r="612" spans="1:13" x14ac:dyDescent="0.2">
      <c r="A612">
        <v>610</v>
      </c>
      <c r="B612">
        <v>0</v>
      </c>
      <c r="C612">
        <v>0</v>
      </c>
      <c r="D612" t="s">
        <v>294</v>
      </c>
      <c r="E612">
        <v>665</v>
      </c>
      <c r="F612" t="s">
        <v>985</v>
      </c>
      <c r="G612">
        <v>1</v>
      </c>
      <c r="H612">
        <v>673</v>
      </c>
      <c r="I612" t="s">
        <v>1007</v>
      </c>
      <c r="J612">
        <v>-1</v>
      </c>
      <c r="K612">
        <v>681</v>
      </c>
      <c r="L612" t="s">
        <v>1008</v>
      </c>
      <c r="M612">
        <v>-1</v>
      </c>
    </row>
    <row r="613" spans="1:13" x14ac:dyDescent="0.2">
      <c r="A613">
        <v>611</v>
      </c>
      <c r="B613">
        <v>0</v>
      </c>
      <c r="C613">
        <v>0</v>
      </c>
      <c r="D613" t="s">
        <v>294</v>
      </c>
      <c r="E613">
        <v>666</v>
      </c>
      <c r="F613" t="s">
        <v>526</v>
      </c>
      <c r="G613">
        <v>1</v>
      </c>
      <c r="H613">
        <v>674</v>
      </c>
      <c r="I613" t="s">
        <v>527</v>
      </c>
      <c r="J613">
        <v>-1</v>
      </c>
      <c r="K613">
        <v>682</v>
      </c>
      <c r="L613" t="s">
        <v>528</v>
      </c>
      <c r="M613">
        <v>-1</v>
      </c>
    </row>
    <row r="614" spans="1:13" x14ac:dyDescent="0.2">
      <c r="A614">
        <v>612</v>
      </c>
      <c r="B614">
        <v>0</v>
      </c>
      <c r="C614">
        <v>0</v>
      </c>
      <c r="D614" t="s">
        <v>294</v>
      </c>
      <c r="E614">
        <v>666</v>
      </c>
      <c r="F614" t="s">
        <v>526</v>
      </c>
      <c r="G614">
        <v>1</v>
      </c>
      <c r="H614">
        <v>667</v>
      </c>
      <c r="I614" t="s">
        <v>991</v>
      </c>
      <c r="J614">
        <v>-1</v>
      </c>
      <c r="K614">
        <v>668</v>
      </c>
      <c r="L614" t="s">
        <v>994</v>
      </c>
      <c r="M614">
        <v>-1</v>
      </c>
    </row>
    <row r="615" spans="1:13" x14ac:dyDescent="0.2">
      <c r="A615">
        <v>613</v>
      </c>
      <c r="B615">
        <v>0</v>
      </c>
      <c r="C615">
        <v>0</v>
      </c>
      <c r="D615" t="s">
        <v>294</v>
      </c>
      <c r="E615">
        <v>667</v>
      </c>
      <c r="F615" t="s">
        <v>991</v>
      </c>
      <c r="G615">
        <v>1</v>
      </c>
      <c r="H615">
        <v>675</v>
      </c>
      <c r="I615" t="s">
        <v>1009</v>
      </c>
      <c r="J615">
        <v>-1</v>
      </c>
      <c r="K615">
        <v>683</v>
      </c>
      <c r="L615" t="s">
        <v>1010</v>
      </c>
      <c r="M615">
        <v>-1</v>
      </c>
    </row>
    <row r="616" spans="1:13" x14ac:dyDescent="0.2">
      <c r="A616">
        <v>614</v>
      </c>
      <c r="B616">
        <v>0</v>
      </c>
      <c r="C616">
        <v>0</v>
      </c>
      <c r="D616" t="s">
        <v>294</v>
      </c>
      <c r="E616">
        <v>668</v>
      </c>
      <c r="F616" t="s">
        <v>994</v>
      </c>
      <c r="G616">
        <v>1</v>
      </c>
      <c r="H616">
        <v>676</v>
      </c>
      <c r="I616" t="s">
        <v>1011</v>
      </c>
      <c r="J616">
        <v>-1</v>
      </c>
      <c r="K616">
        <v>684</v>
      </c>
      <c r="L616" t="s">
        <v>1012</v>
      </c>
      <c r="M616">
        <v>-1</v>
      </c>
    </row>
    <row r="617" spans="1:13" x14ac:dyDescent="0.2">
      <c r="A617">
        <v>615</v>
      </c>
      <c r="B617">
        <v>0</v>
      </c>
      <c r="C617">
        <v>0</v>
      </c>
      <c r="D617" t="s">
        <v>294</v>
      </c>
      <c r="E617">
        <v>669</v>
      </c>
      <c r="F617" t="s">
        <v>998</v>
      </c>
      <c r="G617">
        <v>1</v>
      </c>
      <c r="H617">
        <v>677</v>
      </c>
      <c r="I617" t="s">
        <v>1013</v>
      </c>
      <c r="J617">
        <v>-1</v>
      </c>
      <c r="K617">
        <v>685</v>
      </c>
      <c r="L617" t="s">
        <v>1014</v>
      </c>
      <c r="M617">
        <v>-1</v>
      </c>
    </row>
    <row r="618" spans="1:13" x14ac:dyDescent="0.2">
      <c r="A618">
        <v>616</v>
      </c>
      <c r="B618">
        <v>0</v>
      </c>
      <c r="C618">
        <v>0</v>
      </c>
      <c r="D618" t="s">
        <v>294</v>
      </c>
      <c r="E618">
        <v>183</v>
      </c>
      <c r="F618" t="s">
        <v>498</v>
      </c>
      <c r="G618">
        <v>1</v>
      </c>
      <c r="H618">
        <v>666</v>
      </c>
      <c r="I618" t="s">
        <v>526</v>
      </c>
      <c r="J618">
        <v>-1</v>
      </c>
      <c r="K618">
        <v>669</v>
      </c>
      <c r="L618" t="s">
        <v>998</v>
      </c>
      <c r="M618">
        <v>1</v>
      </c>
    </row>
    <row r="619" spans="1:13" x14ac:dyDescent="0.2">
      <c r="A619">
        <v>617</v>
      </c>
      <c r="B619">
        <v>0</v>
      </c>
      <c r="C619">
        <v>0</v>
      </c>
      <c r="D619" t="s">
        <v>294</v>
      </c>
      <c r="E619">
        <v>672</v>
      </c>
      <c r="F619" t="s">
        <v>1005</v>
      </c>
      <c r="G619">
        <v>1</v>
      </c>
      <c r="H619">
        <v>673</v>
      </c>
      <c r="I619" t="s">
        <v>1007</v>
      </c>
      <c r="J619">
        <v>-1</v>
      </c>
    </row>
    <row r="620" spans="1:13" x14ac:dyDescent="0.2">
      <c r="A620">
        <v>618</v>
      </c>
      <c r="B620">
        <v>0</v>
      </c>
      <c r="C620">
        <v>0</v>
      </c>
      <c r="D620" t="s">
        <v>294</v>
      </c>
      <c r="E620">
        <v>674</v>
      </c>
      <c r="F620" t="s">
        <v>527</v>
      </c>
      <c r="G620">
        <v>1</v>
      </c>
      <c r="H620">
        <v>675</v>
      </c>
      <c r="I620" t="s">
        <v>1009</v>
      </c>
      <c r="J620">
        <v>-1</v>
      </c>
      <c r="K620">
        <v>676</v>
      </c>
      <c r="L620" t="s">
        <v>1011</v>
      </c>
      <c r="M620">
        <v>-1</v>
      </c>
    </row>
    <row r="621" spans="1:13" x14ac:dyDescent="0.2">
      <c r="A621">
        <v>619</v>
      </c>
      <c r="B621">
        <v>0</v>
      </c>
      <c r="C621">
        <v>0</v>
      </c>
      <c r="D621" t="s">
        <v>294</v>
      </c>
      <c r="E621">
        <v>189</v>
      </c>
      <c r="F621" t="s">
        <v>518</v>
      </c>
      <c r="G621">
        <v>1</v>
      </c>
      <c r="H621">
        <v>674</v>
      </c>
      <c r="I621" t="s">
        <v>527</v>
      </c>
      <c r="J621">
        <v>-1</v>
      </c>
      <c r="K621">
        <v>677</v>
      </c>
      <c r="L621" t="s">
        <v>1013</v>
      </c>
      <c r="M621">
        <v>1</v>
      </c>
    </row>
    <row r="622" spans="1:13" x14ac:dyDescent="0.2">
      <c r="A622">
        <v>620</v>
      </c>
      <c r="B622">
        <v>0</v>
      </c>
      <c r="C622">
        <v>0</v>
      </c>
      <c r="D622" t="s">
        <v>294</v>
      </c>
      <c r="E622">
        <v>680</v>
      </c>
      <c r="F622" t="s">
        <v>1006</v>
      </c>
      <c r="G622">
        <v>1</v>
      </c>
      <c r="H622">
        <v>681</v>
      </c>
      <c r="I622" t="s">
        <v>1008</v>
      </c>
      <c r="J622">
        <v>-1</v>
      </c>
    </row>
    <row r="623" spans="1:13" x14ac:dyDescent="0.2">
      <c r="A623">
        <v>621</v>
      </c>
      <c r="B623">
        <v>0</v>
      </c>
      <c r="C623">
        <v>0</v>
      </c>
      <c r="D623" t="s">
        <v>294</v>
      </c>
      <c r="E623">
        <v>682</v>
      </c>
      <c r="F623" t="s">
        <v>528</v>
      </c>
      <c r="G623">
        <v>1</v>
      </c>
      <c r="H623">
        <v>683</v>
      </c>
      <c r="I623" t="s">
        <v>1010</v>
      </c>
      <c r="J623">
        <v>-1</v>
      </c>
      <c r="K623">
        <v>684</v>
      </c>
      <c r="L623" t="s">
        <v>1012</v>
      </c>
      <c r="M623">
        <v>-1</v>
      </c>
    </row>
    <row r="624" spans="1:13" x14ac:dyDescent="0.2">
      <c r="A624">
        <v>622</v>
      </c>
      <c r="B624">
        <v>0</v>
      </c>
      <c r="C624">
        <v>0</v>
      </c>
      <c r="D624" t="s">
        <v>294</v>
      </c>
      <c r="E624">
        <v>195</v>
      </c>
      <c r="F624" t="s">
        <v>519</v>
      </c>
      <c r="G624">
        <v>1</v>
      </c>
      <c r="H624">
        <v>682</v>
      </c>
      <c r="I624" t="s">
        <v>528</v>
      </c>
      <c r="J624">
        <v>-1</v>
      </c>
      <c r="K624">
        <v>685</v>
      </c>
      <c r="L624" t="s">
        <v>1014</v>
      </c>
      <c r="M624">
        <v>1</v>
      </c>
    </row>
    <row r="625" spans="1:13" x14ac:dyDescent="0.2">
      <c r="A625">
        <v>623</v>
      </c>
      <c r="B625">
        <v>0</v>
      </c>
      <c r="C625">
        <v>0</v>
      </c>
      <c r="D625" t="s">
        <v>294</v>
      </c>
      <c r="E625">
        <v>686</v>
      </c>
      <c r="F625" t="s">
        <v>980</v>
      </c>
      <c r="G625">
        <v>1</v>
      </c>
      <c r="H625">
        <v>687</v>
      </c>
      <c r="I625" t="s">
        <v>988</v>
      </c>
      <c r="J625">
        <v>-1</v>
      </c>
    </row>
    <row r="626" spans="1:13" x14ac:dyDescent="0.2">
      <c r="A626">
        <v>624</v>
      </c>
      <c r="B626">
        <v>0</v>
      </c>
      <c r="C626">
        <v>0</v>
      </c>
      <c r="D626" t="s">
        <v>294</v>
      </c>
      <c r="E626">
        <v>688</v>
      </c>
      <c r="F626" t="s">
        <v>529</v>
      </c>
      <c r="G626">
        <v>1</v>
      </c>
      <c r="H626">
        <v>689</v>
      </c>
      <c r="I626" t="s">
        <v>992</v>
      </c>
      <c r="J626">
        <v>-1</v>
      </c>
      <c r="K626">
        <v>690</v>
      </c>
      <c r="L626" t="s">
        <v>995</v>
      </c>
      <c r="M626">
        <v>-1</v>
      </c>
    </row>
    <row r="627" spans="1:13" x14ac:dyDescent="0.2">
      <c r="A627">
        <v>625</v>
      </c>
      <c r="B627">
        <v>0</v>
      </c>
      <c r="C627">
        <v>0</v>
      </c>
      <c r="D627" t="s">
        <v>294</v>
      </c>
      <c r="E627">
        <v>201</v>
      </c>
      <c r="F627" t="s">
        <v>499</v>
      </c>
      <c r="G627">
        <v>1</v>
      </c>
      <c r="H627">
        <v>688</v>
      </c>
      <c r="I627" t="s">
        <v>529</v>
      </c>
      <c r="J627">
        <v>-1</v>
      </c>
      <c r="K627">
        <v>691</v>
      </c>
      <c r="L627" t="s">
        <v>999</v>
      </c>
      <c r="M627">
        <v>1</v>
      </c>
    </row>
    <row r="628" spans="1:13" x14ac:dyDescent="0.2">
      <c r="A628">
        <v>626</v>
      </c>
      <c r="B628">
        <v>0</v>
      </c>
      <c r="C628">
        <v>0</v>
      </c>
      <c r="D628" t="s">
        <v>294</v>
      </c>
      <c r="E628">
        <v>692</v>
      </c>
      <c r="F628" t="s">
        <v>981</v>
      </c>
      <c r="G628">
        <v>1</v>
      </c>
      <c r="H628">
        <v>693</v>
      </c>
      <c r="I628" t="s">
        <v>986</v>
      </c>
      <c r="J628">
        <v>-1</v>
      </c>
    </row>
    <row r="629" spans="1:13" x14ac:dyDescent="0.2">
      <c r="A629">
        <v>627</v>
      </c>
      <c r="B629">
        <v>0</v>
      </c>
      <c r="C629">
        <v>0</v>
      </c>
      <c r="D629" t="s">
        <v>294</v>
      </c>
      <c r="E629">
        <v>694</v>
      </c>
      <c r="F629" t="s">
        <v>982</v>
      </c>
      <c r="G629">
        <v>1</v>
      </c>
      <c r="H629">
        <v>695</v>
      </c>
      <c r="I629" t="s">
        <v>987</v>
      </c>
      <c r="J629">
        <v>-1</v>
      </c>
    </row>
    <row r="630" spans="1:13" x14ac:dyDescent="0.2">
      <c r="A630">
        <v>628</v>
      </c>
      <c r="B630">
        <v>0</v>
      </c>
      <c r="C630">
        <v>0</v>
      </c>
      <c r="D630" t="s">
        <v>294</v>
      </c>
      <c r="E630">
        <v>696</v>
      </c>
      <c r="F630" t="s">
        <v>530</v>
      </c>
      <c r="G630">
        <v>1</v>
      </c>
      <c r="H630">
        <v>697</v>
      </c>
      <c r="I630" t="s">
        <v>993</v>
      </c>
      <c r="J630">
        <v>-1</v>
      </c>
      <c r="K630">
        <v>698</v>
      </c>
      <c r="L630" t="s">
        <v>996</v>
      </c>
      <c r="M630">
        <v>-1</v>
      </c>
    </row>
    <row r="631" spans="1:13" x14ac:dyDescent="0.2">
      <c r="A631">
        <v>629</v>
      </c>
      <c r="B631">
        <v>0</v>
      </c>
      <c r="C631">
        <v>0</v>
      </c>
      <c r="D631" t="s">
        <v>294</v>
      </c>
      <c r="E631">
        <v>208</v>
      </c>
      <c r="F631" t="s">
        <v>500</v>
      </c>
      <c r="G631">
        <v>1</v>
      </c>
      <c r="H631">
        <v>696</v>
      </c>
      <c r="I631" t="s">
        <v>530</v>
      </c>
      <c r="J631">
        <v>-1</v>
      </c>
      <c r="K631">
        <v>699</v>
      </c>
      <c r="L631" t="s">
        <v>1000</v>
      </c>
      <c r="M631">
        <v>1</v>
      </c>
    </row>
    <row r="632" spans="1:13" x14ac:dyDescent="0.2">
      <c r="A632">
        <v>630</v>
      </c>
      <c r="B632">
        <v>0</v>
      </c>
      <c r="C632">
        <v>0</v>
      </c>
      <c r="D632" t="s">
        <v>294</v>
      </c>
      <c r="E632">
        <v>700</v>
      </c>
      <c r="F632" t="s">
        <v>1015</v>
      </c>
      <c r="G632">
        <v>1</v>
      </c>
      <c r="H632">
        <v>701</v>
      </c>
      <c r="I632" t="s">
        <v>1016</v>
      </c>
      <c r="J632">
        <v>-1</v>
      </c>
      <c r="K632">
        <v>703</v>
      </c>
      <c r="L632" t="s">
        <v>1017</v>
      </c>
      <c r="M632">
        <v>-1</v>
      </c>
    </row>
    <row r="633" spans="1:13" x14ac:dyDescent="0.2">
      <c r="A633">
        <v>631</v>
      </c>
      <c r="B633">
        <v>0</v>
      </c>
      <c r="C633">
        <v>0</v>
      </c>
      <c r="D633" t="s">
        <v>294</v>
      </c>
      <c r="E633">
        <v>701</v>
      </c>
      <c r="F633" t="s">
        <v>1016</v>
      </c>
      <c r="G633">
        <v>1</v>
      </c>
      <c r="H633">
        <v>702</v>
      </c>
      <c r="I633" t="s">
        <v>1018</v>
      </c>
      <c r="J633">
        <v>-1</v>
      </c>
    </row>
    <row r="634" spans="1:13" x14ac:dyDescent="0.2">
      <c r="A634">
        <v>632</v>
      </c>
      <c r="B634">
        <v>0</v>
      </c>
      <c r="C634">
        <v>0</v>
      </c>
      <c r="D634" t="s">
        <v>294</v>
      </c>
      <c r="E634">
        <v>703</v>
      </c>
      <c r="F634" t="s">
        <v>1017</v>
      </c>
      <c r="G634">
        <v>1</v>
      </c>
      <c r="H634">
        <v>704</v>
      </c>
      <c r="I634" t="s">
        <v>1019</v>
      </c>
      <c r="J634">
        <v>-1</v>
      </c>
    </row>
    <row r="635" spans="1:13" x14ac:dyDescent="0.2">
      <c r="A635">
        <v>633</v>
      </c>
      <c r="B635">
        <v>0</v>
      </c>
      <c r="C635">
        <v>0</v>
      </c>
      <c r="D635" t="s">
        <v>294</v>
      </c>
      <c r="E635">
        <v>704</v>
      </c>
      <c r="F635" t="s">
        <v>1019</v>
      </c>
      <c r="G635">
        <v>1</v>
      </c>
      <c r="H635">
        <v>705</v>
      </c>
      <c r="I635" t="s">
        <v>1020</v>
      </c>
      <c r="J635">
        <v>-1</v>
      </c>
    </row>
    <row r="636" spans="1:13" x14ac:dyDescent="0.2">
      <c r="A636">
        <v>634</v>
      </c>
      <c r="B636">
        <v>0</v>
      </c>
      <c r="C636">
        <v>0</v>
      </c>
      <c r="D636" t="s">
        <v>294</v>
      </c>
      <c r="E636">
        <v>706</v>
      </c>
      <c r="F636" t="s">
        <v>535</v>
      </c>
      <c r="G636">
        <v>1</v>
      </c>
      <c r="H636">
        <v>707</v>
      </c>
      <c r="I636" t="s">
        <v>1021</v>
      </c>
      <c r="J636">
        <v>-1</v>
      </c>
      <c r="K636">
        <v>708</v>
      </c>
      <c r="L636" t="s">
        <v>1022</v>
      </c>
      <c r="M636">
        <v>-1</v>
      </c>
    </row>
    <row r="637" spans="1:13" x14ac:dyDescent="0.2">
      <c r="A637">
        <v>635</v>
      </c>
      <c r="B637">
        <v>0</v>
      </c>
      <c r="C637">
        <v>0</v>
      </c>
      <c r="D637" t="s">
        <v>294</v>
      </c>
      <c r="E637">
        <v>213</v>
      </c>
      <c r="F637" t="s">
        <v>531</v>
      </c>
      <c r="G637">
        <v>1</v>
      </c>
      <c r="H637">
        <v>706</v>
      </c>
      <c r="I637" t="s">
        <v>535</v>
      </c>
      <c r="J637">
        <v>-1</v>
      </c>
      <c r="K637">
        <v>709</v>
      </c>
      <c r="L637" t="s">
        <v>1023</v>
      </c>
      <c r="M637">
        <v>1</v>
      </c>
    </row>
    <row r="638" spans="1:13" x14ac:dyDescent="0.2">
      <c r="A638">
        <v>636</v>
      </c>
      <c r="B638">
        <v>0</v>
      </c>
      <c r="C638">
        <v>0</v>
      </c>
      <c r="D638" t="s">
        <v>294</v>
      </c>
      <c r="E638">
        <v>710</v>
      </c>
      <c r="F638" t="s">
        <v>1024</v>
      </c>
      <c r="G638">
        <v>1</v>
      </c>
      <c r="H638">
        <v>711</v>
      </c>
      <c r="I638" t="s">
        <v>1025</v>
      </c>
      <c r="J638">
        <v>-1</v>
      </c>
    </row>
    <row r="639" spans="1:13" x14ac:dyDescent="0.2">
      <c r="A639">
        <v>637</v>
      </c>
      <c r="B639">
        <v>0</v>
      </c>
      <c r="C639">
        <v>0</v>
      </c>
      <c r="D639" t="s">
        <v>294</v>
      </c>
      <c r="E639">
        <v>712</v>
      </c>
      <c r="F639" t="s">
        <v>540</v>
      </c>
      <c r="G639">
        <v>1</v>
      </c>
      <c r="H639">
        <v>713</v>
      </c>
      <c r="I639" t="s">
        <v>1026</v>
      </c>
      <c r="J639">
        <v>-1</v>
      </c>
      <c r="K639">
        <v>714</v>
      </c>
      <c r="L639" t="s">
        <v>1027</v>
      </c>
      <c r="M639">
        <v>-1</v>
      </c>
    </row>
    <row r="640" spans="1:13" x14ac:dyDescent="0.2">
      <c r="A640">
        <v>638</v>
      </c>
      <c r="B640">
        <v>0</v>
      </c>
      <c r="C640">
        <v>0</v>
      </c>
      <c r="D640" t="s">
        <v>294</v>
      </c>
      <c r="E640">
        <v>218</v>
      </c>
      <c r="F640" t="s">
        <v>536</v>
      </c>
      <c r="G640">
        <v>1</v>
      </c>
      <c r="H640">
        <v>712</v>
      </c>
      <c r="I640" t="s">
        <v>540</v>
      </c>
      <c r="J640">
        <v>-1</v>
      </c>
      <c r="K640">
        <v>715</v>
      </c>
      <c r="L640" t="s">
        <v>1028</v>
      </c>
      <c r="M640">
        <v>1</v>
      </c>
    </row>
    <row r="641" spans="1:19" x14ac:dyDescent="0.2">
      <c r="A641">
        <v>639</v>
      </c>
      <c r="B641">
        <v>0</v>
      </c>
      <c r="C641">
        <v>0</v>
      </c>
      <c r="D641" t="s">
        <v>294</v>
      </c>
      <c r="E641">
        <v>716</v>
      </c>
      <c r="F641" t="s">
        <v>1029</v>
      </c>
      <c r="G641">
        <v>1</v>
      </c>
      <c r="H641">
        <v>723</v>
      </c>
      <c r="I641" t="s">
        <v>1030</v>
      </c>
      <c r="J641">
        <v>-1</v>
      </c>
    </row>
    <row r="642" spans="1:19" x14ac:dyDescent="0.2">
      <c r="A642">
        <v>640</v>
      </c>
      <c r="B642">
        <v>0</v>
      </c>
      <c r="C642">
        <v>0</v>
      </c>
      <c r="D642" t="s">
        <v>294</v>
      </c>
      <c r="E642">
        <v>717</v>
      </c>
      <c r="F642" t="s">
        <v>1031</v>
      </c>
      <c r="G642">
        <v>1</v>
      </c>
      <c r="H642">
        <v>728</v>
      </c>
      <c r="I642" t="s">
        <v>1032</v>
      </c>
      <c r="J642">
        <v>-1</v>
      </c>
      <c r="K642">
        <v>734</v>
      </c>
      <c r="L642" t="s">
        <v>1033</v>
      </c>
      <c r="M642">
        <v>-1</v>
      </c>
    </row>
    <row r="643" spans="1:19" x14ac:dyDescent="0.2">
      <c r="A643">
        <v>641</v>
      </c>
      <c r="B643">
        <v>0</v>
      </c>
      <c r="C643">
        <v>0</v>
      </c>
      <c r="D643" t="s">
        <v>294</v>
      </c>
      <c r="E643">
        <v>717</v>
      </c>
      <c r="F643" t="s">
        <v>1031</v>
      </c>
      <c r="G643">
        <v>1</v>
      </c>
      <c r="H643">
        <v>718</v>
      </c>
      <c r="I643" t="s">
        <v>1034</v>
      </c>
      <c r="J643">
        <v>-1</v>
      </c>
    </row>
    <row r="644" spans="1:19" x14ac:dyDescent="0.2">
      <c r="A644">
        <v>642</v>
      </c>
      <c r="B644">
        <v>0</v>
      </c>
      <c r="C644">
        <v>0</v>
      </c>
      <c r="D644" t="s">
        <v>294</v>
      </c>
      <c r="E644">
        <v>718</v>
      </c>
      <c r="F644" t="s">
        <v>1034</v>
      </c>
      <c r="G644">
        <v>1</v>
      </c>
      <c r="H644">
        <v>729</v>
      </c>
      <c r="I644" t="s">
        <v>1035</v>
      </c>
      <c r="J644">
        <v>-1</v>
      </c>
      <c r="K644">
        <v>735</v>
      </c>
      <c r="L644" t="s">
        <v>1036</v>
      </c>
      <c r="M644">
        <v>-1</v>
      </c>
    </row>
    <row r="645" spans="1:19" x14ac:dyDescent="0.2">
      <c r="A645">
        <v>643</v>
      </c>
      <c r="B645">
        <v>0</v>
      </c>
      <c r="C645">
        <v>0</v>
      </c>
      <c r="D645" t="s">
        <v>294</v>
      </c>
      <c r="E645">
        <v>719</v>
      </c>
      <c r="F645" t="s">
        <v>563</v>
      </c>
      <c r="G645">
        <v>1</v>
      </c>
      <c r="H645">
        <v>724</v>
      </c>
      <c r="I645" t="s">
        <v>564</v>
      </c>
      <c r="J645">
        <v>-1</v>
      </c>
      <c r="K645">
        <v>730</v>
      </c>
      <c r="L645" t="s">
        <v>565</v>
      </c>
      <c r="M645">
        <v>-1</v>
      </c>
      <c r="N645">
        <v>736</v>
      </c>
      <c r="O645" t="s">
        <v>586</v>
      </c>
      <c r="P645">
        <v>-1</v>
      </c>
    </row>
    <row r="646" spans="1:19" x14ac:dyDescent="0.2">
      <c r="A646">
        <v>644</v>
      </c>
      <c r="B646">
        <v>0</v>
      </c>
      <c r="C646">
        <v>0</v>
      </c>
      <c r="D646" t="s">
        <v>294</v>
      </c>
      <c r="E646">
        <v>719</v>
      </c>
      <c r="F646" t="s">
        <v>563</v>
      </c>
      <c r="G646">
        <v>1</v>
      </c>
      <c r="H646">
        <v>720</v>
      </c>
      <c r="I646" t="s">
        <v>1037</v>
      </c>
      <c r="J646">
        <v>-1</v>
      </c>
      <c r="K646">
        <v>721</v>
      </c>
      <c r="L646" t="s">
        <v>1038</v>
      </c>
      <c r="M646">
        <v>-1</v>
      </c>
    </row>
    <row r="647" spans="1:19" x14ac:dyDescent="0.2">
      <c r="A647">
        <v>645</v>
      </c>
      <c r="B647">
        <v>0</v>
      </c>
      <c r="C647">
        <v>0</v>
      </c>
      <c r="D647" t="s">
        <v>294</v>
      </c>
      <c r="E647">
        <v>720</v>
      </c>
      <c r="F647" t="s">
        <v>1037</v>
      </c>
      <c r="G647">
        <v>1</v>
      </c>
      <c r="H647">
        <v>725</v>
      </c>
      <c r="I647" t="s">
        <v>1039</v>
      </c>
      <c r="J647">
        <v>-1</v>
      </c>
      <c r="K647">
        <v>731</v>
      </c>
      <c r="L647" t="s">
        <v>1040</v>
      </c>
      <c r="M647">
        <v>-1</v>
      </c>
      <c r="N647">
        <v>737</v>
      </c>
      <c r="O647" t="s">
        <v>1041</v>
      </c>
      <c r="P647">
        <v>-1</v>
      </c>
    </row>
    <row r="648" spans="1:19" x14ac:dyDescent="0.2">
      <c r="A648">
        <v>646</v>
      </c>
      <c r="B648">
        <v>0</v>
      </c>
      <c r="C648">
        <v>0</v>
      </c>
      <c r="D648" t="s">
        <v>294</v>
      </c>
      <c r="E648">
        <v>721</v>
      </c>
      <c r="F648" t="s">
        <v>1038</v>
      </c>
      <c r="G648">
        <v>1</v>
      </c>
      <c r="H648">
        <v>726</v>
      </c>
      <c r="I648" t="s">
        <v>1042</v>
      </c>
      <c r="J648">
        <v>-1</v>
      </c>
      <c r="K648">
        <v>732</v>
      </c>
      <c r="L648" t="s">
        <v>1043</v>
      </c>
      <c r="M648">
        <v>-1</v>
      </c>
      <c r="N648">
        <v>738</v>
      </c>
      <c r="O648" t="s">
        <v>1044</v>
      </c>
      <c r="P648">
        <v>-1</v>
      </c>
    </row>
    <row r="649" spans="1:19" x14ac:dyDescent="0.2">
      <c r="A649">
        <v>647</v>
      </c>
      <c r="B649">
        <v>0</v>
      </c>
      <c r="C649">
        <v>0</v>
      </c>
      <c r="D649" t="s">
        <v>294</v>
      </c>
      <c r="E649">
        <v>722</v>
      </c>
      <c r="F649" t="s">
        <v>1045</v>
      </c>
      <c r="G649">
        <v>1</v>
      </c>
      <c r="H649">
        <v>727</v>
      </c>
      <c r="I649" t="s">
        <v>1046</v>
      </c>
      <c r="J649">
        <v>-1</v>
      </c>
      <c r="K649">
        <v>733</v>
      </c>
      <c r="L649" t="s">
        <v>1047</v>
      </c>
      <c r="M649">
        <v>-1</v>
      </c>
      <c r="N649">
        <v>739</v>
      </c>
      <c r="O649" t="s">
        <v>1048</v>
      </c>
      <c r="P649">
        <v>-1</v>
      </c>
    </row>
    <row r="650" spans="1:19" x14ac:dyDescent="0.2">
      <c r="A650">
        <v>648</v>
      </c>
      <c r="B650">
        <v>0</v>
      </c>
      <c r="C650">
        <v>0</v>
      </c>
      <c r="D650" t="s">
        <v>294</v>
      </c>
      <c r="E650">
        <v>225</v>
      </c>
      <c r="F650" t="s">
        <v>547</v>
      </c>
      <c r="G650">
        <v>1</v>
      </c>
      <c r="H650">
        <v>719</v>
      </c>
      <c r="I650" t="s">
        <v>563</v>
      </c>
      <c r="J650">
        <v>-1</v>
      </c>
      <c r="K650">
        <v>722</v>
      </c>
      <c r="L650" t="s">
        <v>1045</v>
      </c>
      <c r="M650">
        <v>1</v>
      </c>
    </row>
    <row r="651" spans="1:19" x14ac:dyDescent="0.2">
      <c r="A651">
        <v>649</v>
      </c>
      <c r="B651">
        <v>0</v>
      </c>
      <c r="C651">
        <v>0</v>
      </c>
      <c r="D651" t="s">
        <v>294</v>
      </c>
      <c r="E651">
        <v>724</v>
      </c>
      <c r="F651" t="s">
        <v>564</v>
      </c>
      <c r="G651">
        <v>1</v>
      </c>
      <c r="H651">
        <v>725</v>
      </c>
      <c r="I651" t="s">
        <v>1039</v>
      </c>
      <c r="J651">
        <v>-1</v>
      </c>
      <c r="K651">
        <v>726</v>
      </c>
      <c r="L651" t="s">
        <v>1042</v>
      </c>
      <c r="M651">
        <v>-1</v>
      </c>
    </row>
    <row r="652" spans="1:19" x14ac:dyDescent="0.2">
      <c r="A652">
        <v>650</v>
      </c>
      <c r="B652">
        <v>0</v>
      </c>
      <c r="C652">
        <v>0</v>
      </c>
      <c r="D652" t="s">
        <v>294</v>
      </c>
      <c r="E652">
        <v>230</v>
      </c>
      <c r="F652" t="s">
        <v>548</v>
      </c>
      <c r="G652">
        <v>1</v>
      </c>
      <c r="H652">
        <v>724</v>
      </c>
      <c r="I652" t="s">
        <v>564</v>
      </c>
      <c r="J652">
        <v>-1</v>
      </c>
      <c r="K652">
        <v>727</v>
      </c>
      <c r="L652" t="s">
        <v>1046</v>
      </c>
      <c r="M652">
        <v>1</v>
      </c>
    </row>
    <row r="653" spans="1:19" x14ac:dyDescent="0.2">
      <c r="A653">
        <v>651</v>
      </c>
      <c r="B653">
        <v>0</v>
      </c>
      <c r="C653">
        <v>0</v>
      </c>
      <c r="D653" t="s">
        <v>294</v>
      </c>
      <c r="E653">
        <v>728</v>
      </c>
      <c r="F653" t="s">
        <v>1032</v>
      </c>
      <c r="G653">
        <v>1</v>
      </c>
      <c r="H653">
        <v>729</v>
      </c>
      <c r="I653" t="s">
        <v>1035</v>
      </c>
      <c r="J653">
        <v>-1</v>
      </c>
    </row>
    <row r="654" spans="1:19" x14ac:dyDescent="0.2">
      <c r="A654">
        <v>652</v>
      </c>
      <c r="B654">
        <v>0</v>
      </c>
      <c r="C654">
        <v>0</v>
      </c>
      <c r="D654" t="s">
        <v>294</v>
      </c>
      <c r="E654">
        <v>730</v>
      </c>
      <c r="F654" t="s">
        <v>565</v>
      </c>
      <c r="G654">
        <v>1</v>
      </c>
      <c r="H654">
        <v>731</v>
      </c>
      <c r="I654" t="s">
        <v>1040</v>
      </c>
      <c r="J654">
        <v>-1</v>
      </c>
      <c r="K654">
        <v>732</v>
      </c>
      <c r="L654" t="s">
        <v>1043</v>
      </c>
      <c r="M654">
        <v>-1</v>
      </c>
    </row>
    <row r="655" spans="1:19" x14ac:dyDescent="0.2">
      <c r="A655">
        <v>653</v>
      </c>
      <c r="B655">
        <v>0</v>
      </c>
      <c r="C655">
        <v>0</v>
      </c>
      <c r="D655" t="s">
        <v>294</v>
      </c>
      <c r="E655">
        <v>235</v>
      </c>
      <c r="F655" t="s">
        <v>549</v>
      </c>
      <c r="G655">
        <v>1</v>
      </c>
      <c r="H655">
        <v>730</v>
      </c>
      <c r="I655" t="s">
        <v>565</v>
      </c>
      <c r="J655">
        <v>-1</v>
      </c>
      <c r="K655">
        <v>733</v>
      </c>
      <c r="L655" t="s">
        <v>1047</v>
      </c>
      <c r="M655">
        <v>1</v>
      </c>
    </row>
    <row r="656" spans="1:19" x14ac:dyDescent="0.2">
      <c r="A656">
        <v>654</v>
      </c>
      <c r="B656">
        <v>0</v>
      </c>
      <c r="C656">
        <v>0</v>
      </c>
      <c r="D656" t="s">
        <v>294</v>
      </c>
      <c r="E656">
        <v>734</v>
      </c>
      <c r="F656" t="s">
        <v>1033</v>
      </c>
      <c r="G656">
        <v>1</v>
      </c>
      <c r="H656">
        <v>740</v>
      </c>
      <c r="I656" t="s">
        <v>1049</v>
      </c>
      <c r="J656">
        <v>-1</v>
      </c>
      <c r="K656">
        <v>746</v>
      </c>
      <c r="L656" t="s">
        <v>1050</v>
      </c>
      <c r="M656">
        <v>-1</v>
      </c>
      <c r="N656">
        <v>752</v>
      </c>
      <c r="O656" t="s">
        <v>1051</v>
      </c>
      <c r="P656">
        <v>-1</v>
      </c>
      <c r="Q656">
        <v>758</v>
      </c>
      <c r="R656" t="s">
        <v>1052</v>
      </c>
      <c r="S656">
        <v>-1</v>
      </c>
    </row>
    <row r="657" spans="1:19" x14ac:dyDescent="0.2">
      <c r="A657">
        <v>655</v>
      </c>
      <c r="B657">
        <v>0</v>
      </c>
      <c r="C657">
        <v>0</v>
      </c>
      <c r="D657" t="s">
        <v>294</v>
      </c>
      <c r="E657">
        <v>734</v>
      </c>
      <c r="F657" t="s">
        <v>1033</v>
      </c>
      <c r="G657">
        <v>1</v>
      </c>
      <c r="H657">
        <v>735</v>
      </c>
      <c r="I657" t="s">
        <v>1036</v>
      </c>
      <c r="J657">
        <v>-1</v>
      </c>
    </row>
    <row r="658" spans="1:19" x14ac:dyDescent="0.2">
      <c r="A658">
        <v>656</v>
      </c>
      <c r="B658">
        <v>0</v>
      </c>
      <c r="C658">
        <v>0</v>
      </c>
      <c r="D658" t="s">
        <v>294</v>
      </c>
      <c r="E658">
        <v>735</v>
      </c>
      <c r="F658" t="s">
        <v>1036</v>
      </c>
      <c r="G658">
        <v>1</v>
      </c>
      <c r="H658">
        <v>741</v>
      </c>
      <c r="I658" t="s">
        <v>1053</v>
      </c>
      <c r="J658">
        <v>-1</v>
      </c>
      <c r="K658">
        <v>747</v>
      </c>
      <c r="L658" t="s">
        <v>1054</v>
      </c>
      <c r="M658">
        <v>-1</v>
      </c>
      <c r="N658">
        <v>753</v>
      </c>
      <c r="O658" t="s">
        <v>1055</v>
      </c>
      <c r="P658">
        <v>-1</v>
      </c>
      <c r="Q658">
        <v>759</v>
      </c>
      <c r="R658" t="s">
        <v>1056</v>
      </c>
      <c r="S658">
        <v>-1</v>
      </c>
    </row>
    <row r="659" spans="1:19" x14ac:dyDescent="0.2">
      <c r="A659">
        <v>657</v>
      </c>
      <c r="B659">
        <v>0</v>
      </c>
      <c r="C659">
        <v>0</v>
      </c>
      <c r="D659" t="s">
        <v>294</v>
      </c>
      <c r="E659">
        <v>736</v>
      </c>
      <c r="F659" t="s">
        <v>586</v>
      </c>
      <c r="G659">
        <v>1</v>
      </c>
      <c r="H659">
        <v>742</v>
      </c>
      <c r="I659" t="s">
        <v>587</v>
      </c>
      <c r="J659">
        <v>-1</v>
      </c>
      <c r="K659">
        <v>748</v>
      </c>
      <c r="L659" t="s">
        <v>588</v>
      </c>
      <c r="M659">
        <v>-1</v>
      </c>
      <c r="N659">
        <v>754</v>
      </c>
      <c r="O659" t="s">
        <v>589</v>
      </c>
      <c r="P659">
        <v>-1</v>
      </c>
      <c r="Q659">
        <v>760</v>
      </c>
      <c r="R659" t="s">
        <v>590</v>
      </c>
      <c r="S659">
        <v>-1</v>
      </c>
    </row>
    <row r="660" spans="1:19" x14ac:dyDescent="0.2">
      <c r="A660">
        <v>658</v>
      </c>
      <c r="B660">
        <v>0</v>
      </c>
      <c r="C660">
        <v>0</v>
      </c>
      <c r="D660" t="s">
        <v>294</v>
      </c>
      <c r="E660">
        <v>736</v>
      </c>
      <c r="F660" t="s">
        <v>586</v>
      </c>
      <c r="G660">
        <v>1</v>
      </c>
      <c r="H660">
        <v>737</v>
      </c>
      <c r="I660" t="s">
        <v>1041</v>
      </c>
      <c r="J660">
        <v>-1</v>
      </c>
      <c r="K660">
        <v>738</v>
      </c>
      <c r="L660" t="s">
        <v>1044</v>
      </c>
      <c r="M660">
        <v>-1</v>
      </c>
    </row>
    <row r="661" spans="1:19" x14ac:dyDescent="0.2">
      <c r="A661">
        <v>659</v>
      </c>
      <c r="B661">
        <v>0</v>
      </c>
      <c r="C661">
        <v>0</v>
      </c>
      <c r="D661" t="s">
        <v>294</v>
      </c>
      <c r="E661">
        <v>737</v>
      </c>
      <c r="F661" t="s">
        <v>1041</v>
      </c>
      <c r="G661">
        <v>1</v>
      </c>
      <c r="H661">
        <v>743</v>
      </c>
      <c r="I661" t="s">
        <v>1057</v>
      </c>
      <c r="J661">
        <v>-1</v>
      </c>
      <c r="K661">
        <v>749</v>
      </c>
      <c r="L661" t="s">
        <v>1058</v>
      </c>
      <c r="M661">
        <v>-1</v>
      </c>
      <c r="N661">
        <v>755</v>
      </c>
      <c r="O661" t="s">
        <v>1059</v>
      </c>
      <c r="P661">
        <v>-1</v>
      </c>
      <c r="Q661">
        <v>761</v>
      </c>
      <c r="R661" t="s">
        <v>1060</v>
      </c>
      <c r="S661">
        <v>-1</v>
      </c>
    </row>
    <row r="662" spans="1:19" x14ac:dyDescent="0.2">
      <c r="A662">
        <v>660</v>
      </c>
      <c r="B662">
        <v>0</v>
      </c>
      <c r="C662">
        <v>0</v>
      </c>
      <c r="D662" t="s">
        <v>294</v>
      </c>
      <c r="E662">
        <v>738</v>
      </c>
      <c r="F662" t="s">
        <v>1044</v>
      </c>
      <c r="G662">
        <v>1</v>
      </c>
      <c r="H662">
        <v>744</v>
      </c>
      <c r="I662" t="s">
        <v>1061</v>
      </c>
      <c r="J662">
        <v>-1</v>
      </c>
      <c r="K662">
        <v>750</v>
      </c>
      <c r="L662" t="s">
        <v>1062</v>
      </c>
      <c r="M662">
        <v>-1</v>
      </c>
      <c r="N662">
        <v>756</v>
      </c>
      <c r="O662" t="s">
        <v>1063</v>
      </c>
      <c r="P662">
        <v>-1</v>
      </c>
      <c r="Q662">
        <v>762</v>
      </c>
      <c r="R662" t="s">
        <v>1064</v>
      </c>
      <c r="S662">
        <v>-1</v>
      </c>
    </row>
    <row r="663" spans="1:19" x14ac:dyDescent="0.2">
      <c r="A663">
        <v>661</v>
      </c>
      <c r="B663">
        <v>0</v>
      </c>
      <c r="C663">
        <v>0</v>
      </c>
      <c r="D663" t="s">
        <v>294</v>
      </c>
      <c r="E663">
        <v>739</v>
      </c>
      <c r="F663" t="s">
        <v>1048</v>
      </c>
      <c r="G663">
        <v>1</v>
      </c>
      <c r="H663">
        <v>745</v>
      </c>
      <c r="I663" t="s">
        <v>1065</v>
      </c>
      <c r="J663">
        <v>-1</v>
      </c>
      <c r="K663">
        <v>751</v>
      </c>
      <c r="L663" t="s">
        <v>1066</v>
      </c>
      <c r="M663">
        <v>-1</v>
      </c>
      <c r="N663">
        <v>757</v>
      </c>
      <c r="O663" t="s">
        <v>1067</v>
      </c>
      <c r="P663">
        <v>-1</v>
      </c>
      <c r="Q663">
        <v>763</v>
      </c>
      <c r="R663" t="s">
        <v>1068</v>
      </c>
      <c r="S663">
        <v>-1</v>
      </c>
    </row>
    <row r="664" spans="1:19" x14ac:dyDescent="0.2">
      <c r="A664">
        <v>662</v>
      </c>
      <c r="B664">
        <v>0</v>
      </c>
      <c r="C664">
        <v>0</v>
      </c>
      <c r="D664" t="s">
        <v>294</v>
      </c>
      <c r="E664">
        <v>240</v>
      </c>
      <c r="F664" t="s">
        <v>550</v>
      </c>
      <c r="G664">
        <v>1</v>
      </c>
      <c r="H664">
        <v>736</v>
      </c>
      <c r="I664" t="s">
        <v>586</v>
      </c>
      <c r="J664">
        <v>-1</v>
      </c>
      <c r="K664">
        <v>739</v>
      </c>
      <c r="L664" t="s">
        <v>1048</v>
      </c>
      <c r="M664">
        <v>1</v>
      </c>
    </row>
    <row r="665" spans="1:19" x14ac:dyDescent="0.2">
      <c r="A665">
        <v>663</v>
      </c>
      <c r="B665">
        <v>0</v>
      </c>
      <c r="C665">
        <v>0</v>
      </c>
      <c r="D665" t="s">
        <v>294</v>
      </c>
      <c r="E665">
        <v>740</v>
      </c>
      <c r="F665" t="s">
        <v>1049</v>
      </c>
      <c r="G665">
        <v>1</v>
      </c>
      <c r="H665">
        <v>741</v>
      </c>
      <c r="I665" t="s">
        <v>1053</v>
      </c>
      <c r="J665">
        <v>-1</v>
      </c>
    </row>
    <row r="666" spans="1:19" x14ac:dyDescent="0.2">
      <c r="A666">
        <v>664</v>
      </c>
      <c r="B666">
        <v>0</v>
      </c>
      <c r="C666">
        <v>0</v>
      </c>
      <c r="D666" t="s">
        <v>294</v>
      </c>
      <c r="E666">
        <v>742</v>
      </c>
      <c r="F666" t="s">
        <v>587</v>
      </c>
      <c r="G666">
        <v>1</v>
      </c>
      <c r="H666">
        <v>743</v>
      </c>
      <c r="I666" t="s">
        <v>1057</v>
      </c>
      <c r="J666">
        <v>-1</v>
      </c>
      <c r="K666">
        <v>744</v>
      </c>
      <c r="L666" t="s">
        <v>1061</v>
      </c>
      <c r="M666">
        <v>-1</v>
      </c>
    </row>
    <row r="667" spans="1:19" x14ac:dyDescent="0.2">
      <c r="A667">
        <v>665</v>
      </c>
      <c r="B667">
        <v>0</v>
      </c>
      <c r="C667">
        <v>0</v>
      </c>
      <c r="D667" t="s">
        <v>294</v>
      </c>
      <c r="E667">
        <v>245</v>
      </c>
      <c r="F667" t="s">
        <v>570</v>
      </c>
      <c r="G667">
        <v>1</v>
      </c>
      <c r="H667">
        <v>742</v>
      </c>
      <c r="I667" t="s">
        <v>587</v>
      </c>
      <c r="J667">
        <v>-1</v>
      </c>
      <c r="K667">
        <v>745</v>
      </c>
      <c r="L667" t="s">
        <v>1065</v>
      </c>
      <c r="M667">
        <v>1</v>
      </c>
    </row>
    <row r="668" spans="1:19" x14ac:dyDescent="0.2">
      <c r="A668">
        <v>666</v>
      </c>
      <c r="B668">
        <v>0</v>
      </c>
      <c r="C668">
        <v>0</v>
      </c>
      <c r="D668" t="s">
        <v>294</v>
      </c>
      <c r="E668">
        <v>746</v>
      </c>
      <c r="F668" t="s">
        <v>1050</v>
      </c>
      <c r="G668">
        <v>1</v>
      </c>
      <c r="H668">
        <v>747</v>
      </c>
      <c r="I668" t="s">
        <v>1054</v>
      </c>
      <c r="J668">
        <v>-1</v>
      </c>
    </row>
    <row r="669" spans="1:19" x14ac:dyDescent="0.2">
      <c r="A669">
        <v>667</v>
      </c>
      <c r="B669">
        <v>0</v>
      </c>
      <c r="C669">
        <v>0</v>
      </c>
      <c r="D669" t="s">
        <v>294</v>
      </c>
      <c r="E669">
        <v>748</v>
      </c>
      <c r="F669" t="s">
        <v>588</v>
      </c>
      <c r="G669">
        <v>1</v>
      </c>
      <c r="H669">
        <v>749</v>
      </c>
      <c r="I669" t="s">
        <v>1058</v>
      </c>
      <c r="J669">
        <v>-1</v>
      </c>
      <c r="K669">
        <v>750</v>
      </c>
      <c r="L669" t="s">
        <v>1062</v>
      </c>
      <c r="M669">
        <v>-1</v>
      </c>
    </row>
    <row r="670" spans="1:19" x14ac:dyDescent="0.2">
      <c r="A670">
        <v>668</v>
      </c>
      <c r="B670">
        <v>0</v>
      </c>
      <c r="C670">
        <v>0</v>
      </c>
      <c r="D670" t="s">
        <v>294</v>
      </c>
      <c r="E670">
        <v>250</v>
      </c>
      <c r="F670" t="s">
        <v>571</v>
      </c>
      <c r="G670">
        <v>1</v>
      </c>
      <c r="H670">
        <v>748</v>
      </c>
      <c r="I670" t="s">
        <v>588</v>
      </c>
      <c r="J670">
        <v>-1</v>
      </c>
      <c r="K670">
        <v>751</v>
      </c>
      <c r="L670" t="s">
        <v>1066</v>
      </c>
      <c r="M670">
        <v>1</v>
      </c>
    </row>
    <row r="671" spans="1:19" x14ac:dyDescent="0.2">
      <c r="A671">
        <v>669</v>
      </c>
      <c r="B671">
        <v>0</v>
      </c>
      <c r="C671">
        <v>0</v>
      </c>
      <c r="D671" t="s">
        <v>294</v>
      </c>
      <c r="E671">
        <v>752</v>
      </c>
      <c r="F671" t="s">
        <v>1051</v>
      </c>
      <c r="G671">
        <v>1</v>
      </c>
      <c r="H671">
        <v>753</v>
      </c>
      <c r="I671" t="s">
        <v>1055</v>
      </c>
      <c r="J671">
        <v>-1</v>
      </c>
    </row>
    <row r="672" spans="1:19" x14ac:dyDescent="0.2">
      <c r="A672">
        <v>670</v>
      </c>
      <c r="B672">
        <v>0</v>
      </c>
      <c r="C672">
        <v>0</v>
      </c>
      <c r="D672" t="s">
        <v>294</v>
      </c>
      <c r="E672">
        <v>754</v>
      </c>
      <c r="F672" t="s">
        <v>589</v>
      </c>
      <c r="G672">
        <v>1</v>
      </c>
      <c r="H672">
        <v>755</v>
      </c>
      <c r="I672" t="s">
        <v>1059</v>
      </c>
      <c r="J672">
        <v>-1</v>
      </c>
      <c r="K672">
        <v>756</v>
      </c>
      <c r="L672" t="s">
        <v>1063</v>
      </c>
      <c r="M672">
        <v>-1</v>
      </c>
    </row>
    <row r="673" spans="1:13" x14ac:dyDescent="0.2">
      <c r="A673">
        <v>671</v>
      </c>
      <c r="B673">
        <v>0</v>
      </c>
      <c r="C673">
        <v>0</v>
      </c>
      <c r="D673" t="s">
        <v>294</v>
      </c>
      <c r="E673">
        <v>255</v>
      </c>
      <c r="F673" t="s">
        <v>572</v>
      </c>
      <c r="G673">
        <v>1</v>
      </c>
      <c r="H673">
        <v>754</v>
      </c>
      <c r="I673" t="s">
        <v>589</v>
      </c>
      <c r="J673">
        <v>-1</v>
      </c>
      <c r="K673">
        <v>757</v>
      </c>
      <c r="L673" t="s">
        <v>1067</v>
      </c>
      <c r="M673">
        <v>1</v>
      </c>
    </row>
    <row r="674" spans="1:13" x14ac:dyDescent="0.2">
      <c r="A674">
        <v>672</v>
      </c>
      <c r="B674">
        <v>0</v>
      </c>
      <c r="C674">
        <v>0</v>
      </c>
      <c r="D674" t="s">
        <v>294</v>
      </c>
      <c r="E674">
        <v>758</v>
      </c>
      <c r="F674" t="s">
        <v>1052</v>
      </c>
      <c r="G674">
        <v>1</v>
      </c>
      <c r="H674">
        <v>759</v>
      </c>
      <c r="I674" t="s">
        <v>1056</v>
      </c>
      <c r="J674">
        <v>-1</v>
      </c>
    </row>
    <row r="675" spans="1:13" x14ac:dyDescent="0.2">
      <c r="A675">
        <v>673</v>
      </c>
      <c r="B675">
        <v>0</v>
      </c>
      <c r="C675">
        <v>0</v>
      </c>
      <c r="D675" t="s">
        <v>294</v>
      </c>
      <c r="E675">
        <v>760</v>
      </c>
      <c r="F675" t="s">
        <v>590</v>
      </c>
      <c r="G675">
        <v>1</v>
      </c>
      <c r="H675">
        <v>761</v>
      </c>
      <c r="I675" t="s">
        <v>1060</v>
      </c>
      <c r="J675">
        <v>-1</v>
      </c>
      <c r="K675">
        <v>762</v>
      </c>
      <c r="L675" t="s">
        <v>1064</v>
      </c>
      <c r="M675">
        <v>-1</v>
      </c>
    </row>
    <row r="676" spans="1:13" x14ac:dyDescent="0.2">
      <c r="A676">
        <v>674</v>
      </c>
      <c r="B676">
        <v>0</v>
      </c>
      <c r="C676">
        <v>0</v>
      </c>
      <c r="D676" t="s">
        <v>294</v>
      </c>
      <c r="E676">
        <v>260</v>
      </c>
      <c r="F676" t="s">
        <v>573</v>
      </c>
      <c r="G676">
        <v>1</v>
      </c>
      <c r="H676">
        <v>760</v>
      </c>
      <c r="I676" t="s">
        <v>590</v>
      </c>
      <c r="J676">
        <v>-1</v>
      </c>
      <c r="K676">
        <v>763</v>
      </c>
      <c r="L676" t="s">
        <v>1068</v>
      </c>
      <c r="M676">
        <v>1</v>
      </c>
    </row>
    <row r="677" spans="1:13" x14ac:dyDescent="0.2">
      <c r="A677">
        <v>675</v>
      </c>
      <c r="B677">
        <v>0</v>
      </c>
      <c r="C677">
        <v>0</v>
      </c>
      <c r="D677" t="s">
        <v>294</v>
      </c>
      <c r="E677">
        <v>764</v>
      </c>
      <c r="F677" t="s">
        <v>1069</v>
      </c>
      <c r="G677">
        <v>1</v>
      </c>
      <c r="H677">
        <v>769</v>
      </c>
      <c r="I677" t="s">
        <v>1070</v>
      </c>
      <c r="J677">
        <v>-1</v>
      </c>
      <c r="K677">
        <v>774</v>
      </c>
      <c r="L677" t="s">
        <v>1071</v>
      </c>
      <c r="M677">
        <v>-1</v>
      </c>
    </row>
    <row r="678" spans="1:13" x14ac:dyDescent="0.2">
      <c r="A678">
        <v>676</v>
      </c>
      <c r="B678">
        <v>0</v>
      </c>
      <c r="C678">
        <v>0</v>
      </c>
      <c r="D678" t="s">
        <v>294</v>
      </c>
      <c r="E678">
        <v>765</v>
      </c>
      <c r="F678" t="s">
        <v>610</v>
      </c>
      <c r="G678">
        <v>1</v>
      </c>
      <c r="H678">
        <v>770</v>
      </c>
      <c r="I678" t="s">
        <v>611</v>
      </c>
      <c r="J678">
        <v>-1</v>
      </c>
      <c r="K678">
        <v>775</v>
      </c>
      <c r="L678" t="s">
        <v>612</v>
      </c>
      <c r="M678">
        <v>-1</v>
      </c>
    </row>
    <row r="679" spans="1:13" x14ac:dyDescent="0.2">
      <c r="A679">
        <v>677</v>
      </c>
      <c r="B679">
        <v>0</v>
      </c>
      <c r="C679">
        <v>0</v>
      </c>
      <c r="D679" t="s">
        <v>294</v>
      </c>
      <c r="E679">
        <v>765</v>
      </c>
      <c r="F679" t="s">
        <v>610</v>
      </c>
      <c r="G679">
        <v>1</v>
      </c>
      <c r="H679">
        <v>766</v>
      </c>
      <c r="I679" t="s">
        <v>1072</v>
      </c>
      <c r="J679">
        <v>-1</v>
      </c>
      <c r="K679">
        <v>767</v>
      </c>
      <c r="L679" t="s">
        <v>1073</v>
      </c>
      <c r="M679">
        <v>-1</v>
      </c>
    </row>
    <row r="680" spans="1:13" x14ac:dyDescent="0.2">
      <c r="A680">
        <v>678</v>
      </c>
      <c r="B680">
        <v>0</v>
      </c>
      <c r="C680">
        <v>0</v>
      </c>
      <c r="D680" t="s">
        <v>294</v>
      </c>
      <c r="E680">
        <v>766</v>
      </c>
      <c r="F680" t="s">
        <v>1072</v>
      </c>
      <c r="G680">
        <v>1</v>
      </c>
      <c r="H680">
        <v>771</v>
      </c>
      <c r="I680" t="s">
        <v>1074</v>
      </c>
      <c r="J680">
        <v>-1</v>
      </c>
      <c r="K680">
        <v>776</v>
      </c>
      <c r="L680" t="s">
        <v>1075</v>
      </c>
      <c r="M680">
        <v>-1</v>
      </c>
    </row>
    <row r="681" spans="1:13" x14ac:dyDescent="0.2">
      <c r="A681">
        <v>679</v>
      </c>
      <c r="B681">
        <v>0</v>
      </c>
      <c r="C681">
        <v>0</v>
      </c>
      <c r="D681" t="s">
        <v>294</v>
      </c>
      <c r="E681">
        <v>767</v>
      </c>
      <c r="F681" t="s">
        <v>1073</v>
      </c>
      <c r="G681">
        <v>1</v>
      </c>
      <c r="H681">
        <v>772</v>
      </c>
      <c r="I681" t="s">
        <v>1076</v>
      </c>
      <c r="J681">
        <v>-1</v>
      </c>
      <c r="K681">
        <v>777</v>
      </c>
      <c r="L681" t="s">
        <v>1077</v>
      </c>
      <c r="M681">
        <v>-1</v>
      </c>
    </row>
    <row r="682" spans="1:13" x14ac:dyDescent="0.2">
      <c r="A682">
        <v>680</v>
      </c>
      <c r="B682">
        <v>0</v>
      </c>
      <c r="C682">
        <v>0</v>
      </c>
      <c r="D682" t="s">
        <v>294</v>
      </c>
      <c r="E682">
        <v>768</v>
      </c>
      <c r="F682" t="s">
        <v>1078</v>
      </c>
      <c r="G682">
        <v>1</v>
      </c>
      <c r="H682">
        <v>773</v>
      </c>
      <c r="I682" t="s">
        <v>1079</v>
      </c>
      <c r="J682">
        <v>-1</v>
      </c>
      <c r="K682">
        <v>778</v>
      </c>
      <c r="L682" t="s">
        <v>1080</v>
      </c>
      <c r="M682">
        <v>-1</v>
      </c>
    </row>
    <row r="683" spans="1:13" x14ac:dyDescent="0.2">
      <c r="A683">
        <v>681</v>
      </c>
      <c r="B683">
        <v>0</v>
      </c>
      <c r="C683">
        <v>0</v>
      </c>
      <c r="D683" t="s">
        <v>294</v>
      </c>
      <c r="E683">
        <v>267</v>
      </c>
      <c r="F683" t="s">
        <v>598</v>
      </c>
      <c r="G683">
        <v>1</v>
      </c>
      <c r="H683">
        <v>765</v>
      </c>
      <c r="I683" t="s">
        <v>610</v>
      </c>
      <c r="J683">
        <v>-1</v>
      </c>
      <c r="K683">
        <v>768</v>
      </c>
      <c r="L683" t="s">
        <v>1078</v>
      </c>
      <c r="M683">
        <v>1</v>
      </c>
    </row>
    <row r="684" spans="1:13" x14ac:dyDescent="0.2">
      <c r="A684">
        <v>682</v>
      </c>
      <c r="B684">
        <v>0</v>
      </c>
      <c r="C684">
        <v>0</v>
      </c>
      <c r="D684" t="s">
        <v>294</v>
      </c>
      <c r="E684">
        <v>770</v>
      </c>
      <c r="F684" t="s">
        <v>611</v>
      </c>
      <c r="G684">
        <v>1</v>
      </c>
      <c r="H684">
        <v>771</v>
      </c>
      <c r="I684" t="s">
        <v>1074</v>
      </c>
      <c r="J684">
        <v>-1</v>
      </c>
      <c r="K684">
        <v>772</v>
      </c>
      <c r="L684" t="s">
        <v>1076</v>
      </c>
      <c r="M684">
        <v>-1</v>
      </c>
    </row>
    <row r="685" spans="1:13" x14ac:dyDescent="0.2">
      <c r="A685">
        <v>683</v>
      </c>
      <c r="B685">
        <v>0</v>
      </c>
      <c r="C685">
        <v>0</v>
      </c>
      <c r="D685" t="s">
        <v>294</v>
      </c>
      <c r="E685">
        <v>273</v>
      </c>
      <c r="F685" t="s">
        <v>599</v>
      </c>
      <c r="G685">
        <v>1</v>
      </c>
      <c r="H685">
        <v>770</v>
      </c>
      <c r="I685" t="s">
        <v>611</v>
      </c>
      <c r="J685">
        <v>-1</v>
      </c>
      <c r="K685">
        <v>773</v>
      </c>
      <c r="L685" t="s">
        <v>1079</v>
      </c>
      <c r="M685">
        <v>1</v>
      </c>
    </row>
    <row r="686" spans="1:13" x14ac:dyDescent="0.2">
      <c r="A686">
        <v>684</v>
      </c>
      <c r="B686">
        <v>0</v>
      </c>
      <c r="C686">
        <v>0</v>
      </c>
      <c r="D686" t="s">
        <v>294</v>
      </c>
      <c r="E686">
        <v>775</v>
      </c>
      <c r="F686" t="s">
        <v>612</v>
      </c>
      <c r="G686">
        <v>1</v>
      </c>
      <c r="H686">
        <v>776</v>
      </c>
      <c r="I686" t="s">
        <v>1075</v>
      </c>
      <c r="J686">
        <v>-1</v>
      </c>
      <c r="K686">
        <v>777</v>
      </c>
      <c r="L686" t="s">
        <v>1077</v>
      </c>
      <c r="M686">
        <v>-1</v>
      </c>
    </row>
    <row r="687" spans="1:13" x14ac:dyDescent="0.2">
      <c r="A687">
        <v>685</v>
      </c>
      <c r="B687">
        <v>0</v>
      </c>
      <c r="C687">
        <v>0</v>
      </c>
      <c r="D687" t="s">
        <v>294</v>
      </c>
      <c r="E687">
        <v>279</v>
      </c>
      <c r="F687" t="s">
        <v>600</v>
      </c>
      <c r="G687">
        <v>1</v>
      </c>
      <c r="H687">
        <v>775</v>
      </c>
      <c r="I687" t="s">
        <v>612</v>
      </c>
      <c r="J687">
        <v>-1</v>
      </c>
      <c r="K687">
        <v>778</v>
      </c>
      <c r="L687" t="s">
        <v>1080</v>
      </c>
      <c r="M687">
        <v>1</v>
      </c>
    </row>
    <row r="688" spans="1:13" x14ac:dyDescent="0.2">
      <c r="A688">
        <v>686</v>
      </c>
      <c r="B688">
        <v>0</v>
      </c>
      <c r="C688">
        <v>0</v>
      </c>
      <c r="D688" t="s">
        <v>294</v>
      </c>
      <c r="E688">
        <v>779</v>
      </c>
      <c r="F688" t="s">
        <v>1081</v>
      </c>
      <c r="G688">
        <v>1</v>
      </c>
      <c r="H688">
        <v>780</v>
      </c>
      <c r="I688" t="s">
        <v>1082</v>
      </c>
      <c r="J688">
        <v>-1</v>
      </c>
    </row>
    <row r="689" spans="1:16" x14ac:dyDescent="0.2">
      <c r="A689">
        <v>687</v>
      </c>
      <c r="B689">
        <v>0</v>
      </c>
      <c r="C689">
        <v>0</v>
      </c>
      <c r="D689" t="s">
        <v>294</v>
      </c>
      <c r="E689">
        <v>781</v>
      </c>
      <c r="F689" t="s">
        <v>620</v>
      </c>
      <c r="G689">
        <v>1</v>
      </c>
      <c r="H689">
        <v>782</v>
      </c>
      <c r="I689" t="s">
        <v>1083</v>
      </c>
      <c r="J689">
        <v>-1</v>
      </c>
      <c r="K689">
        <v>783</v>
      </c>
      <c r="L689" t="s">
        <v>1084</v>
      </c>
      <c r="M689">
        <v>-1</v>
      </c>
    </row>
    <row r="690" spans="1:16" x14ac:dyDescent="0.2">
      <c r="A690">
        <v>688</v>
      </c>
      <c r="B690">
        <v>0</v>
      </c>
      <c r="C690">
        <v>0</v>
      </c>
      <c r="D690" t="s">
        <v>294</v>
      </c>
      <c r="E690">
        <v>287</v>
      </c>
      <c r="F690" t="s">
        <v>616</v>
      </c>
      <c r="G690">
        <v>1</v>
      </c>
      <c r="H690">
        <v>781</v>
      </c>
      <c r="I690" t="s">
        <v>620</v>
      </c>
      <c r="J690">
        <v>-1</v>
      </c>
      <c r="K690">
        <v>784</v>
      </c>
      <c r="L690" t="s">
        <v>1085</v>
      </c>
      <c r="M690">
        <v>1</v>
      </c>
    </row>
    <row r="691" spans="1:16" x14ac:dyDescent="0.2">
      <c r="A691">
        <v>689</v>
      </c>
      <c r="B691">
        <v>0</v>
      </c>
      <c r="C691">
        <v>0</v>
      </c>
      <c r="D691" t="s">
        <v>294</v>
      </c>
      <c r="E691">
        <v>786</v>
      </c>
      <c r="F691" t="s">
        <v>627</v>
      </c>
      <c r="G691">
        <v>1</v>
      </c>
      <c r="H691">
        <v>787</v>
      </c>
      <c r="I691" t="s">
        <v>1086</v>
      </c>
      <c r="J691">
        <v>-1</v>
      </c>
      <c r="K691">
        <v>788</v>
      </c>
      <c r="L691" t="s">
        <v>1087</v>
      </c>
      <c r="M691">
        <v>-1</v>
      </c>
    </row>
    <row r="692" spans="1:16" x14ac:dyDescent="0.2">
      <c r="A692">
        <v>690</v>
      </c>
      <c r="B692">
        <v>0</v>
      </c>
      <c r="C692">
        <v>0</v>
      </c>
      <c r="D692" t="s">
        <v>294</v>
      </c>
      <c r="E692">
        <v>293</v>
      </c>
      <c r="F692" t="s">
        <v>623</v>
      </c>
      <c r="G692">
        <v>1</v>
      </c>
      <c r="H692">
        <v>786</v>
      </c>
      <c r="I692" t="s">
        <v>627</v>
      </c>
      <c r="J692">
        <v>-1</v>
      </c>
      <c r="K692">
        <v>789</v>
      </c>
      <c r="L692" t="s">
        <v>1088</v>
      </c>
      <c r="M692">
        <v>1</v>
      </c>
    </row>
    <row r="693" spans="1:16" x14ac:dyDescent="0.2">
      <c r="A693">
        <v>691</v>
      </c>
      <c r="B693">
        <v>0</v>
      </c>
      <c r="C693">
        <v>0</v>
      </c>
      <c r="D693" t="s">
        <v>294</v>
      </c>
      <c r="E693">
        <v>593</v>
      </c>
      <c r="F693" t="s">
        <v>904</v>
      </c>
      <c r="G693">
        <v>-1</v>
      </c>
      <c r="H693">
        <v>646</v>
      </c>
      <c r="I693" t="s">
        <v>823</v>
      </c>
      <c r="J693">
        <v>-1</v>
      </c>
      <c r="K693">
        <v>790</v>
      </c>
      <c r="L693" t="s">
        <v>1089</v>
      </c>
      <c r="M693">
        <v>1</v>
      </c>
    </row>
    <row r="694" spans="1:16" x14ac:dyDescent="0.2">
      <c r="A694">
        <v>692</v>
      </c>
      <c r="B694">
        <v>0</v>
      </c>
      <c r="C694">
        <v>0</v>
      </c>
      <c r="D694" t="s">
        <v>294</v>
      </c>
      <c r="E694">
        <v>594</v>
      </c>
      <c r="F694" t="s">
        <v>906</v>
      </c>
      <c r="G694">
        <v>-1</v>
      </c>
      <c r="H694">
        <v>791</v>
      </c>
      <c r="I694" t="s">
        <v>1090</v>
      </c>
      <c r="J694">
        <v>1</v>
      </c>
    </row>
    <row r="695" spans="1:16" x14ac:dyDescent="0.2">
      <c r="A695">
        <v>693</v>
      </c>
      <c r="B695">
        <v>0</v>
      </c>
      <c r="C695">
        <v>0</v>
      </c>
      <c r="D695" t="s">
        <v>294</v>
      </c>
      <c r="E695">
        <v>791</v>
      </c>
      <c r="F695" t="s">
        <v>1090</v>
      </c>
      <c r="G695">
        <v>1</v>
      </c>
      <c r="H695">
        <v>792</v>
      </c>
      <c r="I695" t="s">
        <v>1091</v>
      </c>
      <c r="J695">
        <v>-1</v>
      </c>
      <c r="K695">
        <v>793</v>
      </c>
      <c r="L695" t="s">
        <v>1092</v>
      </c>
      <c r="M695">
        <v>-1</v>
      </c>
    </row>
    <row r="696" spans="1:16" x14ac:dyDescent="0.2">
      <c r="A696">
        <v>694</v>
      </c>
      <c r="B696">
        <v>0</v>
      </c>
      <c r="C696">
        <v>0</v>
      </c>
      <c r="D696" t="s">
        <v>294</v>
      </c>
      <c r="E696">
        <v>595</v>
      </c>
      <c r="F696" t="s">
        <v>908</v>
      </c>
      <c r="G696">
        <v>-1</v>
      </c>
      <c r="H696">
        <v>792</v>
      </c>
      <c r="I696" t="s">
        <v>1091</v>
      </c>
      <c r="J696">
        <v>1</v>
      </c>
    </row>
    <row r="697" spans="1:16" x14ac:dyDescent="0.2">
      <c r="A697">
        <v>695</v>
      </c>
      <c r="B697">
        <v>0</v>
      </c>
      <c r="C697">
        <v>0</v>
      </c>
      <c r="D697" t="s">
        <v>294</v>
      </c>
      <c r="E697">
        <v>596</v>
      </c>
      <c r="F697" t="s">
        <v>910</v>
      </c>
      <c r="G697">
        <v>-1</v>
      </c>
      <c r="H697">
        <v>793</v>
      </c>
      <c r="I697" t="s">
        <v>1092</v>
      </c>
      <c r="J697">
        <v>1</v>
      </c>
    </row>
    <row r="698" spans="1:16" x14ac:dyDescent="0.2">
      <c r="A698">
        <v>696</v>
      </c>
      <c r="B698">
        <v>0</v>
      </c>
      <c r="C698">
        <v>0</v>
      </c>
      <c r="D698" t="s">
        <v>294</v>
      </c>
      <c r="E698">
        <v>647</v>
      </c>
      <c r="F698" t="s">
        <v>831</v>
      </c>
      <c r="G698">
        <v>-1</v>
      </c>
      <c r="H698">
        <v>794</v>
      </c>
      <c r="I698" t="s">
        <v>1093</v>
      </c>
      <c r="J698">
        <v>1</v>
      </c>
    </row>
    <row r="699" spans="1:16" x14ac:dyDescent="0.2">
      <c r="A699">
        <v>697</v>
      </c>
      <c r="B699">
        <v>0</v>
      </c>
      <c r="C699">
        <v>0</v>
      </c>
      <c r="D699" t="s">
        <v>294</v>
      </c>
      <c r="E699">
        <v>597</v>
      </c>
      <c r="F699" t="s">
        <v>911</v>
      </c>
      <c r="G699">
        <v>-1</v>
      </c>
      <c r="H699">
        <v>638</v>
      </c>
      <c r="I699" t="s">
        <v>834</v>
      </c>
      <c r="J699">
        <v>-1</v>
      </c>
      <c r="K699">
        <v>648</v>
      </c>
      <c r="L699" t="s">
        <v>835</v>
      </c>
      <c r="M699">
        <v>-1</v>
      </c>
      <c r="N699">
        <v>795</v>
      </c>
      <c r="O699" t="s">
        <v>1094</v>
      </c>
      <c r="P699">
        <v>1</v>
      </c>
    </row>
    <row r="700" spans="1:16" x14ac:dyDescent="0.2">
      <c r="A700">
        <v>698</v>
      </c>
      <c r="B700">
        <v>0</v>
      </c>
      <c r="C700">
        <v>0</v>
      </c>
      <c r="D700" t="s">
        <v>294</v>
      </c>
      <c r="E700">
        <v>795</v>
      </c>
      <c r="F700" t="s">
        <v>1094</v>
      </c>
      <c r="G700">
        <v>1</v>
      </c>
      <c r="H700">
        <v>796</v>
      </c>
      <c r="I700" t="s">
        <v>1095</v>
      </c>
      <c r="J700">
        <v>-1</v>
      </c>
    </row>
    <row r="701" spans="1:16" x14ac:dyDescent="0.2">
      <c r="A701">
        <v>699</v>
      </c>
      <c r="B701">
        <v>0</v>
      </c>
      <c r="C701">
        <v>0</v>
      </c>
      <c r="D701" t="s">
        <v>294</v>
      </c>
      <c r="E701">
        <v>598</v>
      </c>
      <c r="F701" t="s">
        <v>912</v>
      </c>
      <c r="G701">
        <v>-1</v>
      </c>
      <c r="H701">
        <v>639</v>
      </c>
      <c r="I701" t="s">
        <v>838</v>
      </c>
      <c r="J701">
        <v>-1</v>
      </c>
      <c r="K701">
        <v>649</v>
      </c>
      <c r="L701" t="s">
        <v>839</v>
      </c>
      <c r="M701">
        <v>-1</v>
      </c>
      <c r="N701">
        <v>796</v>
      </c>
      <c r="O701" t="s">
        <v>1095</v>
      </c>
      <c r="P701">
        <v>1</v>
      </c>
    </row>
    <row r="702" spans="1:16" x14ac:dyDescent="0.2">
      <c r="A702">
        <v>700</v>
      </c>
      <c r="B702">
        <v>0</v>
      </c>
      <c r="C702">
        <v>0</v>
      </c>
      <c r="D702" t="s">
        <v>294</v>
      </c>
      <c r="E702">
        <v>796</v>
      </c>
      <c r="F702" t="s">
        <v>1095</v>
      </c>
      <c r="G702">
        <v>1</v>
      </c>
      <c r="H702">
        <v>797</v>
      </c>
      <c r="I702" t="s">
        <v>1096</v>
      </c>
      <c r="J702">
        <v>-1</v>
      </c>
      <c r="K702">
        <v>798</v>
      </c>
      <c r="L702" t="s">
        <v>1097</v>
      </c>
      <c r="M702">
        <v>-1</v>
      </c>
    </row>
    <row r="703" spans="1:16" x14ac:dyDescent="0.2">
      <c r="A703">
        <v>701</v>
      </c>
      <c r="B703">
        <v>0</v>
      </c>
      <c r="C703">
        <v>0</v>
      </c>
      <c r="D703" t="s">
        <v>294</v>
      </c>
      <c r="E703">
        <v>599</v>
      </c>
      <c r="F703" t="s">
        <v>913</v>
      </c>
      <c r="G703">
        <v>-1</v>
      </c>
      <c r="H703">
        <v>640</v>
      </c>
      <c r="I703" t="s">
        <v>843</v>
      </c>
      <c r="J703">
        <v>-1</v>
      </c>
      <c r="K703">
        <v>650</v>
      </c>
      <c r="L703" t="s">
        <v>844</v>
      </c>
      <c r="M703">
        <v>-1</v>
      </c>
      <c r="N703">
        <v>797</v>
      </c>
      <c r="O703" t="s">
        <v>1096</v>
      </c>
      <c r="P703">
        <v>1</v>
      </c>
    </row>
    <row r="704" spans="1:16" x14ac:dyDescent="0.2">
      <c r="A704">
        <v>702</v>
      </c>
      <c r="B704">
        <v>0</v>
      </c>
      <c r="C704">
        <v>0</v>
      </c>
      <c r="D704" t="s">
        <v>294</v>
      </c>
      <c r="E704">
        <v>600</v>
      </c>
      <c r="F704" t="s">
        <v>914</v>
      </c>
      <c r="G704">
        <v>-1</v>
      </c>
      <c r="H704">
        <v>641</v>
      </c>
      <c r="I704" t="s">
        <v>846</v>
      </c>
      <c r="J704">
        <v>-1</v>
      </c>
      <c r="K704">
        <v>651</v>
      </c>
      <c r="L704" t="s">
        <v>847</v>
      </c>
      <c r="M704">
        <v>-1</v>
      </c>
      <c r="N704">
        <v>798</v>
      </c>
      <c r="O704" t="s">
        <v>1097</v>
      </c>
      <c r="P704">
        <v>1</v>
      </c>
    </row>
    <row r="705" spans="1:16" x14ac:dyDescent="0.2">
      <c r="A705">
        <v>703</v>
      </c>
      <c r="B705">
        <v>0</v>
      </c>
      <c r="C705">
        <v>0</v>
      </c>
      <c r="D705" t="s">
        <v>294</v>
      </c>
      <c r="E705">
        <v>798</v>
      </c>
      <c r="F705" t="s">
        <v>1097</v>
      </c>
      <c r="G705">
        <v>1</v>
      </c>
      <c r="H705">
        <v>799</v>
      </c>
      <c r="I705" t="s">
        <v>1098</v>
      </c>
      <c r="J705">
        <v>-1</v>
      </c>
    </row>
    <row r="706" spans="1:16" x14ac:dyDescent="0.2">
      <c r="A706">
        <v>704</v>
      </c>
      <c r="B706">
        <v>0</v>
      </c>
      <c r="C706">
        <v>0</v>
      </c>
      <c r="D706" t="s">
        <v>294</v>
      </c>
      <c r="E706">
        <v>601</v>
      </c>
      <c r="F706" t="s">
        <v>915</v>
      </c>
      <c r="G706">
        <v>-1</v>
      </c>
      <c r="H706">
        <v>642</v>
      </c>
      <c r="I706" t="s">
        <v>852</v>
      </c>
      <c r="J706">
        <v>-1</v>
      </c>
      <c r="K706">
        <v>652</v>
      </c>
      <c r="L706" t="s">
        <v>853</v>
      </c>
      <c r="M706">
        <v>-1</v>
      </c>
      <c r="N706">
        <v>799</v>
      </c>
      <c r="O706" t="s">
        <v>1098</v>
      </c>
      <c r="P706">
        <v>1</v>
      </c>
    </row>
    <row r="707" spans="1:16" x14ac:dyDescent="0.2">
      <c r="A707">
        <v>705</v>
      </c>
      <c r="B707">
        <v>0</v>
      </c>
      <c r="C707">
        <v>0</v>
      </c>
      <c r="D707" t="s">
        <v>294</v>
      </c>
      <c r="E707">
        <v>602</v>
      </c>
      <c r="F707" t="s">
        <v>917</v>
      </c>
      <c r="G707">
        <v>-1</v>
      </c>
      <c r="H707">
        <v>800</v>
      </c>
      <c r="I707" t="s">
        <v>1099</v>
      </c>
      <c r="J707">
        <v>1</v>
      </c>
    </row>
    <row r="708" spans="1:16" x14ac:dyDescent="0.2">
      <c r="A708">
        <v>706</v>
      </c>
      <c r="B708">
        <v>0</v>
      </c>
      <c r="C708">
        <v>0</v>
      </c>
      <c r="D708" t="s">
        <v>294</v>
      </c>
      <c r="E708">
        <v>800</v>
      </c>
      <c r="F708" t="s">
        <v>1099</v>
      </c>
      <c r="G708">
        <v>1</v>
      </c>
      <c r="H708">
        <v>801</v>
      </c>
      <c r="I708" t="s">
        <v>1100</v>
      </c>
      <c r="J708">
        <v>-1</v>
      </c>
    </row>
    <row r="709" spans="1:16" x14ac:dyDescent="0.2">
      <c r="A709">
        <v>707</v>
      </c>
      <c r="B709">
        <v>0</v>
      </c>
      <c r="C709">
        <v>0</v>
      </c>
      <c r="D709" t="s">
        <v>294</v>
      </c>
      <c r="E709">
        <v>603</v>
      </c>
      <c r="F709" t="s">
        <v>919</v>
      </c>
      <c r="G709">
        <v>-1</v>
      </c>
      <c r="H709">
        <v>801</v>
      </c>
      <c r="I709" t="s">
        <v>1100</v>
      </c>
      <c r="J709">
        <v>1</v>
      </c>
    </row>
    <row r="710" spans="1:16" x14ac:dyDescent="0.2">
      <c r="A710">
        <v>708</v>
      </c>
      <c r="B710">
        <v>0</v>
      </c>
      <c r="C710">
        <v>0</v>
      </c>
      <c r="D710" t="s">
        <v>294</v>
      </c>
      <c r="E710">
        <v>604</v>
      </c>
      <c r="F710" t="s">
        <v>481</v>
      </c>
      <c r="G710">
        <v>-1</v>
      </c>
      <c r="H710">
        <v>643</v>
      </c>
      <c r="I710" t="s">
        <v>484</v>
      </c>
      <c r="J710">
        <v>-1</v>
      </c>
      <c r="K710">
        <v>802</v>
      </c>
      <c r="L710" t="s">
        <v>640</v>
      </c>
      <c r="M710">
        <v>1</v>
      </c>
    </row>
    <row r="711" spans="1:16" x14ac:dyDescent="0.2">
      <c r="A711">
        <v>709</v>
      </c>
      <c r="B711">
        <v>0</v>
      </c>
      <c r="C711">
        <v>0</v>
      </c>
      <c r="D711" t="s">
        <v>294</v>
      </c>
      <c r="E711">
        <v>802</v>
      </c>
      <c r="F711" t="s">
        <v>640</v>
      </c>
      <c r="G711">
        <v>1</v>
      </c>
      <c r="H711">
        <v>803</v>
      </c>
      <c r="I711" t="s">
        <v>1101</v>
      </c>
      <c r="J711">
        <v>-1</v>
      </c>
      <c r="K711">
        <v>804</v>
      </c>
      <c r="L711" t="s">
        <v>1102</v>
      </c>
      <c r="M711">
        <v>-1</v>
      </c>
    </row>
    <row r="712" spans="1:16" x14ac:dyDescent="0.2">
      <c r="A712">
        <v>710</v>
      </c>
      <c r="B712">
        <v>0</v>
      </c>
      <c r="C712">
        <v>0</v>
      </c>
      <c r="D712" t="s">
        <v>294</v>
      </c>
      <c r="E712">
        <v>605</v>
      </c>
      <c r="F712" t="s">
        <v>921</v>
      </c>
      <c r="G712">
        <v>-1</v>
      </c>
      <c r="H712">
        <v>803</v>
      </c>
      <c r="I712" t="s">
        <v>1101</v>
      </c>
      <c r="J712">
        <v>1</v>
      </c>
    </row>
    <row r="713" spans="1:16" x14ac:dyDescent="0.2">
      <c r="A713">
        <v>711</v>
      </c>
      <c r="B713">
        <v>0</v>
      </c>
      <c r="C713">
        <v>0</v>
      </c>
      <c r="D713" t="s">
        <v>294</v>
      </c>
      <c r="E713">
        <v>606</v>
      </c>
      <c r="F713" t="s">
        <v>923</v>
      </c>
      <c r="G713">
        <v>-1</v>
      </c>
      <c r="H713">
        <v>644</v>
      </c>
      <c r="I713" t="s">
        <v>862</v>
      </c>
      <c r="J713">
        <v>-1</v>
      </c>
      <c r="K713">
        <v>804</v>
      </c>
      <c r="L713" t="s">
        <v>1102</v>
      </c>
      <c r="M713">
        <v>1</v>
      </c>
    </row>
    <row r="714" spans="1:16" x14ac:dyDescent="0.2">
      <c r="A714">
        <v>712</v>
      </c>
      <c r="B714">
        <v>0</v>
      </c>
      <c r="C714">
        <v>0</v>
      </c>
      <c r="D714" t="s">
        <v>294</v>
      </c>
      <c r="E714">
        <v>607</v>
      </c>
      <c r="F714" t="s">
        <v>925</v>
      </c>
      <c r="G714">
        <v>-1</v>
      </c>
      <c r="H714">
        <v>645</v>
      </c>
      <c r="I714" t="s">
        <v>865</v>
      </c>
      <c r="J714">
        <v>-1</v>
      </c>
      <c r="K714">
        <v>805</v>
      </c>
      <c r="L714" t="s">
        <v>1103</v>
      </c>
      <c r="M714">
        <v>1</v>
      </c>
    </row>
    <row r="715" spans="1:16" x14ac:dyDescent="0.2">
      <c r="A715">
        <v>713</v>
      </c>
      <c r="B715">
        <v>0</v>
      </c>
      <c r="C715">
        <v>0</v>
      </c>
      <c r="D715" t="s">
        <v>294</v>
      </c>
      <c r="E715">
        <v>305</v>
      </c>
      <c r="F715" t="s">
        <v>636</v>
      </c>
      <c r="G715">
        <v>1</v>
      </c>
      <c r="H715">
        <v>802</v>
      </c>
      <c r="I715" t="s">
        <v>640</v>
      </c>
      <c r="J715">
        <v>-1</v>
      </c>
      <c r="K715">
        <v>805</v>
      </c>
      <c r="L715" t="s">
        <v>1103</v>
      </c>
      <c r="M715">
        <v>1</v>
      </c>
    </row>
    <row r="716" spans="1:16" x14ac:dyDescent="0.2">
      <c r="A716">
        <v>714</v>
      </c>
      <c r="B716">
        <v>0</v>
      </c>
      <c r="C716">
        <v>0</v>
      </c>
      <c r="D716" t="s">
        <v>294</v>
      </c>
      <c r="E716">
        <v>439</v>
      </c>
      <c r="F716" t="s">
        <v>789</v>
      </c>
      <c r="G716">
        <v>-1</v>
      </c>
      <c r="H716">
        <v>806</v>
      </c>
      <c r="I716" t="s">
        <v>1104</v>
      </c>
      <c r="J716">
        <v>1</v>
      </c>
    </row>
    <row r="717" spans="1:16" x14ac:dyDescent="0.2">
      <c r="A717">
        <v>715</v>
      </c>
      <c r="B717">
        <v>0</v>
      </c>
      <c r="C717">
        <v>0</v>
      </c>
      <c r="D717" t="s">
        <v>294</v>
      </c>
      <c r="E717">
        <v>806</v>
      </c>
      <c r="F717" t="s">
        <v>1104</v>
      </c>
      <c r="G717">
        <v>1</v>
      </c>
      <c r="H717">
        <v>807</v>
      </c>
      <c r="I717" t="s">
        <v>1105</v>
      </c>
      <c r="J717">
        <v>-1</v>
      </c>
    </row>
    <row r="718" spans="1:16" x14ac:dyDescent="0.2">
      <c r="A718">
        <v>716</v>
      </c>
      <c r="B718">
        <v>0</v>
      </c>
      <c r="C718">
        <v>0</v>
      </c>
      <c r="D718" t="s">
        <v>294</v>
      </c>
      <c r="E718">
        <v>440</v>
      </c>
      <c r="F718" t="s">
        <v>791</v>
      </c>
      <c r="G718">
        <v>-1</v>
      </c>
      <c r="H718">
        <v>807</v>
      </c>
      <c r="I718" t="s">
        <v>1105</v>
      </c>
      <c r="J718">
        <v>1</v>
      </c>
    </row>
    <row r="719" spans="1:16" x14ac:dyDescent="0.2">
      <c r="A719">
        <v>717</v>
      </c>
      <c r="B719">
        <v>0</v>
      </c>
      <c r="C719">
        <v>0</v>
      </c>
      <c r="D719" t="s">
        <v>294</v>
      </c>
      <c r="E719">
        <v>465</v>
      </c>
      <c r="F719" t="s">
        <v>805</v>
      </c>
      <c r="G719">
        <v>-1</v>
      </c>
      <c r="H719">
        <v>808</v>
      </c>
      <c r="I719" t="s">
        <v>1106</v>
      </c>
      <c r="J719">
        <v>1</v>
      </c>
    </row>
    <row r="720" spans="1:16" x14ac:dyDescent="0.2">
      <c r="A720">
        <v>718</v>
      </c>
      <c r="B720">
        <v>0</v>
      </c>
      <c r="C720">
        <v>0</v>
      </c>
      <c r="D720" t="s">
        <v>294</v>
      </c>
      <c r="E720">
        <v>441</v>
      </c>
      <c r="F720" t="s">
        <v>793</v>
      </c>
      <c r="G720">
        <v>-1</v>
      </c>
      <c r="H720">
        <v>809</v>
      </c>
      <c r="I720" t="s">
        <v>1107</v>
      </c>
      <c r="J720">
        <v>1</v>
      </c>
    </row>
    <row r="721" spans="1:13" x14ac:dyDescent="0.2">
      <c r="A721">
        <v>719</v>
      </c>
      <c r="B721">
        <v>0</v>
      </c>
      <c r="C721">
        <v>0</v>
      </c>
      <c r="D721" t="s">
        <v>294</v>
      </c>
      <c r="E721">
        <v>442</v>
      </c>
      <c r="F721" t="s">
        <v>795</v>
      </c>
      <c r="G721">
        <v>-1</v>
      </c>
      <c r="H721">
        <v>810</v>
      </c>
      <c r="I721" t="s">
        <v>1108</v>
      </c>
      <c r="J721">
        <v>1</v>
      </c>
    </row>
    <row r="722" spans="1:13" x14ac:dyDescent="0.2">
      <c r="A722">
        <v>720</v>
      </c>
      <c r="B722">
        <v>0</v>
      </c>
      <c r="C722">
        <v>0</v>
      </c>
      <c r="D722" t="s">
        <v>294</v>
      </c>
      <c r="E722">
        <v>466</v>
      </c>
      <c r="F722" t="s">
        <v>807</v>
      </c>
      <c r="G722">
        <v>-1</v>
      </c>
      <c r="H722">
        <v>811</v>
      </c>
      <c r="I722" t="s">
        <v>1109</v>
      </c>
      <c r="J722">
        <v>1</v>
      </c>
    </row>
    <row r="723" spans="1:13" x14ac:dyDescent="0.2">
      <c r="A723">
        <v>721</v>
      </c>
      <c r="B723">
        <v>0</v>
      </c>
      <c r="C723">
        <v>0</v>
      </c>
      <c r="D723" t="s">
        <v>294</v>
      </c>
      <c r="E723">
        <v>811</v>
      </c>
      <c r="F723" t="s">
        <v>1109</v>
      </c>
      <c r="G723">
        <v>1</v>
      </c>
      <c r="H723">
        <v>812</v>
      </c>
      <c r="I723" t="s">
        <v>1110</v>
      </c>
      <c r="J723">
        <v>-1</v>
      </c>
      <c r="K723">
        <v>813</v>
      </c>
      <c r="L723" t="s">
        <v>1111</v>
      </c>
      <c r="M723">
        <v>-1</v>
      </c>
    </row>
    <row r="724" spans="1:13" x14ac:dyDescent="0.2">
      <c r="A724">
        <v>722</v>
      </c>
      <c r="B724">
        <v>0</v>
      </c>
      <c r="C724">
        <v>0</v>
      </c>
      <c r="D724" t="s">
        <v>294</v>
      </c>
      <c r="E724">
        <v>467</v>
      </c>
      <c r="F724" t="s">
        <v>809</v>
      </c>
      <c r="G724">
        <v>-1</v>
      </c>
      <c r="H724">
        <v>812</v>
      </c>
      <c r="I724" t="s">
        <v>1110</v>
      </c>
      <c r="J724">
        <v>1</v>
      </c>
    </row>
    <row r="725" spans="1:13" x14ac:dyDescent="0.2">
      <c r="A725">
        <v>723</v>
      </c>
      <c r="B725">
        <v>0</v>
      </c>
      <c r="C725">
        <v>0</v>
      </c>
      <c r="D725" t="s">
        <v>294</v>
      </c>
      <c r="E725">
        <v>468</v>
      </c>
      <c r="F725" t="s">
        <v>811</v>
      </c>
      <c r="G725">
        <v>-1</v>
      </c>
      <c r="H725">
        <v>813</v>
      </c>
      <c r="I725" t="s">
        <v>1111</v>
      </c>
      <c r="J725">
        <v>1</v>
      </c>
    </row>
    <row r="726" spans="1:13" x14ac:dyDescent="0.2">
      <c r="A726">
        <v>724</v>
      </c>
      <c r="B726">
        <v>0</v>
      </c>
      <c r="C726">
        <v>0</v>
      </c>
      <c r="D726" t="s">
        <v>294</v>
      </c>
      <c r="E726">
        <v>443</v>
      </c>
      <c r="F726" t="s">
        <v>797</v>
      </c>
      <c r="G726">
        <v>-1</v>
      </c>
      <c r="H726">
        <v>814</v>
      </c>
      <c r="I726" t="s">
        <v>1112</v>
      </c>
      <c r="J726">
        <v>1</v>
      </c>
    </row>
    <row r="727" spans="1:13" x14ac:dyDescent="0.2">
      <c r="A727">
        <v>725</v>
      </c>
      <c r="B727">
        <v>0</v>
      </c>
      <c r="C727">
        <v>0</v>
      </c>
      <c r="D727" t="s">
        <v>294</v>
      </c>
      <c r="E727">
        <v>444</v>
      </c>
      <c r="F727" t="s">
        <v>343</v>
      </c>
      <c r="G727">
        <v>-1</v>
      </c>
      <c r="H727">
        <v>469</v>
      </c>
      <c r="I727" t="s">
        <v>358</v>
      </c>
      <c r="J727">
        <v>-1</v>
      </c>
      <c r="K727">
        <v>815</v>
      </c>
      <c r="L727" t="s">
        <v>647</v>
      </c>
      <c r="M727">
        <v>1</v>
      </c>
    </row>
    <row r="728" spans="1:13" x14ac:dyDescent="0.2">
      <c r="A728">
        <v>726</v>
      </c>
      <c r="B728">
        <v>0</v>
      </c>
      <c r="C728">
        <v>0</v>
      </c>
      <c r="D728" t="s">
        <v>294</v>
      </c>
      <c r="E728">
        <v>815</v>
      </c>
      <c r="F728" t="s">
        <v>647</v>
      </c>
      <c r="G728">
        <v>1</v>
      </c>
      <c r="H728">
        <v>816</v>
      </c>
      <c r="I728" t="s">
        <v>1113</v>
      </c>
      <c r="J728">
        <v>-1</v>
      </c>
      <c r="K728">
        <v>817</v>
      </c>
      <c r="L728" t="s">
        <v>1114</v>
      </c>
      <c r="M728">
        <v>-1</v>
      </c>
    </row>
    <row r="729" spans="1:13" x14ac:dyDescent="0.2">
      <c r="A729">
        <v>727</v>
      </c>
      <c r="B729">
        <v>0</v>
      </c>
      <c r="C729">
        <v>0</v>
      </c>
      <c r="D729" t="s">
        <v>294</v>
      </c>
      <c r="E729">
        <v>445</v>
      </c>
      <c r="F729" t="s">
        <v>799</v>
      </c>
      <c r="G729">
        <v>-1</v>
      </c>
      <c r="H729">
        <v>470</v>
      </c>
      <c r="I729" t="s">
        <v>813</v>
      </c>
      <c r="J729">
        <v>-1</v>
      </c>
      <c r="K729">
        <v>816</v>
      </c>
      <c r="L729" t="s">
        <v>1113</v>
      </c>
      <c r="M729">
        <v>1</v>
      </c>
    </row>
    <row r="730" spans="1:13" x14ac:dyDescent="0.2">
      <c r="A730">
        <v>728</v>
      </c>
      <c r="B730">
        <v>0</v>
      </c>
      <c r="C730">
        <v>0</v>
      </c>
      <c r="D730" t="s">
        <v>294</v>
      </c>
      <c r="E730">
        <v>446</v>
      </c>
      <c r="F730" t="s">
        <v>801</v>
      </c>
      <c r="G730">
        <v>-1</v>
      </c>
      <c r="H730">
        <v>471</v>
      </c>
      <c r="I730" t="s">
        <v>815</v>
      </c>
      <c r="J730">
        <v>-1</v>
      </c>
      <c r="K730">
        <v>817</v>
      </c>
      <c r="L730" t="s">
        <v>1114</v>
      </c>
      <c r="M730">
        <v>1</v>
      </c>
    </row>
    <row r="731" spans="1:13" x14ac:dyDescent="0.2">
      <c r="A731">
        <v>729</v>
      </c>
      <c r="B731">
        <v>0</v>
      </c>
      <c r="C731">
        <v>0</v>
      </c>
      <c r="D731" t="s">
        <v>294</v>
      </c>
      <c r="E731">
        <v>447</v>
      </c>
      <c r="F731" t="s">
        <v>803</v>
      </c>
      <c r="G731">
        <v>-1</v>
      </c>
      <c r="H731">
        <v>472</v>
      </c>
      <c r="I731" t="s">
        <v>817</v>
      </c>
      <c r="J731">
        <v>-1</v>
      </c>
      <c r="K731">
        <v>818</v>
      </c>
      <c r="L731" t="s">
        <v>1115</v>
      </c>
      <c r="M731">
        <v>1</v>
      </c>
    </row>
    <row r="732" spans="1:13" x14ac:dyDescent="0.2">
      <c r="A732">
        <v>730</v>
      </c>
      <c r="B732">
        <v>0</v>
      </c>
      <c r="C732">
        <v>0</v>
      </c>
      <c r="D732" t="s">
        <v>294</v>
      </c>
      <c r="E732">
        <v>311</v>
      </c>
      <c r="F732" t="s">
        <v>643</v>
      </c>
      <c r="G732">
        <v>1</v>
      </c>
      <c r="H732">
        <v>815</v>
      </c>
      <c r="I732" t="s">
        <v>647</v>
      </c>
      <c r="J732">
        <v>-1</v>
      </c>
      <c r="K732">
        <v>818</v>
      </c>
      <c r="L732" t="s">
        <v>1115</v>
      </c>
      <c r="M732">
        <v>1</v>
      </c>
    </row>
    <row r="733" spans="1:13" x14ac:dyDescent="0.2">
      <c r="A733">
        <v>731</v>
      </c>
      <c r="B733">
        <v>0</v>
      </c>
      <c r="C733">
        <v>0</v>
      </c>
      <c r="D733" t="s">
        <v>294</v>
      </c>
      <c r="E733">
        <v>448</v>
      </c>
      <c r="F733" t="s">
        <v>790</v>
      </c>
      <c r="G733">
        <v>-1</v>
      </c>
      <c r="H733">
        <v>819</v>
      </c>
      <c r="I733" t="s">
        <v>1116</v>
      </c>
      <c r="J733">
        <v>1</v>
      </c>
    </row>
    <row r="734" spans="1:13" x14ac:dyDescent="0.2">
      <c r="A734">
        <v>732</v>
      </c>
      <c r="B734">
        <v>0</v>
      </c>
      <c r="C734">
        <v>0</v>
      </c>
      <c r="D734" t="s">
        <v>294</v>
      </c>
      <c r="E734">
        <v>819</v>
      </c>
      <c r="F734" t="s">
        <v>1116</v>
      </c>
      <c r="G734">
        <v>1</v>
      </c>
      <c r="H734">
        <v>820</v>
      </c>
      <c r="I734" t="s">
        <v>1117</v>
      </c>
      <c r="J734">
        <v>-1</v>
      </c>
    </row>
    <row r="735" spans="1:13" x14ac:dyDescent="0.2">
      <c r="A735">
        <v>733</v>
      </c>
      <c r="B735">
        <v>0</v>
      </c>
      <c r="C735">
        <v>0</v>
      </c>
      <c r="D735" t="s">
        <v>294</v>
      </c>
      <c r="E735">
        <v>449</v>
      </c>
      <c r="F735" t="s">
        <v>792</v>
      </c>
      <c r="G735">
        <v>-1</v>
      </c>
      <c r="H735">
        <v>820</v>
      </c>
      <c r="I735" t="s">
        <v>1117</v>
      </c>
      <c r="J735">
        <v>1</v>
      </c>
    </row>
    <row r="736" spans="1:13" x14ac:dyDescent="0.2">
      <c r="A736">
        <v>734</v>
      </c>
      <c r="B736">
        <v>0</v>
      </c>
      <c r="C736">
        <v>0</v>
      </c>
      <c r="D736" t="s">
        <v>294</v>
      </c>
      <c r="E736">
        <v>473</v>
      </c>
      <c r="F736" t="s">
        <v>806</v>
      </c>
      <c r="G736">
        <v>-1</v>
      </c>
      <c r="H736">
        <v>821</v>
      </c>
      <c r="I736" t="s">
        <v>1118</v>
      </c>
      <c r="J736">
        <v>1</v>
      </c>
    </row>
    <row r="737" spans="1:13" x14ac:dyDescent="0.2">
      <c r="A737">
        <v>735</v>
      </c>
      <c r="B737">
        <v>0</v>
      </c>
      <c r="C737">
        <v>0</v>
      </c>
      <c r="D737" t="s">
        <v>294</v>
      </c>
      <c r="E737">
        <v>450</v>
      </c>
      <c r="F737" t="s">
        <v>794</v>
      </c>
      <c r="G737">
        <v>-1</v>
      </c>
      <c r="H737">
        <v>822</v>
      </c>
      <c r="I737" t="s">
        <v>1119</v>
      </c>
      <c r="J737">
        <v>1</v>
      </c>
    </row>
    <row r="738" spans="1:13" x14ac:dyDescent="0.2">
      <c r="A738">
        <v>736</v>
      </c>
      <c r="B738">
        <v>0</v>
      </c>
      <c r="C738">
        <v>0</v>
      </c>
      <c r="D738" t="s">
        <v>294</v>
      </c>
      <c r="E738">
        <v>451</v>
      </c>
      <c r="F738" t="s">
        <v>796</v>
      </c>
      <c r="G738">
        <v>-1</v>
      </c>
      <c r="H738">
        <v>823</v>
      </c>
      <c r="I738" t="s">
        <v>1120</v>
      </c>
      <c r="J738">
        <v>1</v>
      </c>
    </row>
    <row r="739" spans="1:13" x14ac:dyDescent="0.2">
      <c r="A739">
        <v>737</v>
      </c>
      <c r="B739">
        <v>0</v>
      </c>
      <c r="C739">
        <v>0</v>
      </c>
      <c r="D739" t="s">
        <v>294</v>
      </c>
      <c r="E739">
        <v>474</v>
      </c>
      <c r="F739" t="s">
        <v>808</v>
      </c>
      <c r="G739">
        <v>-1</v>
      </c>
      <c r="H739">
        <v>824</v>
      </c>
      <c r="I739" t="s">
        <v>1121</v>
      </c>
      <c r="J739">
        <v>1</v>
      </c>
    </row>
    <row r="740" spans="1:13" x14ac:dyDescent="0.2">
      <c r="A740">
        <v>738</v>
      </c>
      <c r="B740">
        <v>0</v>
      </c>
      <c r="C740">
        <v>0</v>
      </c>
      <c r="D740" t="s">
        <v>294</v>
      </c>
      <c r="E740">
        <v>824</v>
      </c>
      <c r="F740" t="s">
        <v>1121</v>
      </c>
      <c r="G740">
        <v>1</v>
      </c>
      <c r="H740">
        <v>825</v>
      </c>
      <c r="I740" t="s">
        <v>1122</v>
      </c>
      <c r="J740">
        <v>-1</v>
      </c>
      <c r="K740">
        <v>826</v>
      </c>
      <c r="L740" t="s">
        <v>1123</v>
      </c>
      <c r="M740">
        <v>-1</v>
      </c>
    </row>
    <row r="741" spans="1:13" x14ac:dyDescent="0.2">
      <c r="A741">
        <v>739</v>
      </c>
      <c r="B741">
        <v>0</v>
      </c>
      <c r="C741">
        <v>0</v>
      </c>
      <c r="D741" t="s">
        <v>294</v>
      </c>
      <c r="E741">
        <v>475</v>
      </c>
      <c r="F741" t="s">
        <v>810</v>
      </c>
      <c r="G741">
        <v>-1</v>
      </c>
      <c r="H741">
        <v>825</v>
      </c>
      <c r="I741" t="s">
        <v>1122</v>
      </c>
      <c r="J741">
        <v>1</v>
      </c>
    </row>
    <row r="742" spans="1:13" x14ac:dyDescent="0.2">
      <c r="A742">
        <v>740</v>
      </c>
      <c r="B742">
        <v>0</v>
      </c>
      <c r="C742">
        <v>0</v>
      </c>
      <c r="D742" t="s">
        <v>294</v>
      </c>
      <c r="E742">
        <v>476</v>
      </c>
      <c r="F742" t="s">
        <v>812</v>
      </c>
      <c r="G742">
        <v>-1</v>
      </c>
      <c r="H742">
        <v>826</v>
      </c>
      <c r="I742" t="s">
        <v>1123</v>
      </c>
      <c r="J742">
        <v>1</v>
      </c>
    </row>
    <row r="743" spans="1:13" x14ac:dyDescent="0.2">
      <c r="A743">
        <v>741</v>
      </c>
      <c r="B743">
        <v>0</v>
      </c>
      <c r="C743">
        <v>0</v>
      </c>
      <c r="D743" t="s">
        <v>294</v>
      </c>
      <c r="E743">
        <v>452</v>
      </c>
      <c r="F743" t="s">
        <v>798</v>
      </c>
      <c r="G743">
        <v>-1</v>
      </c>
      <c r="H743">
        <v>827</v>
      </c>
      <c r="I743" t="s">
        <v>1124</v>
      </c>
      <c r="J743">
        <v>1</v>
      </c>
    </row>
    <row r="744" spans="1:13" x14ac:dyDescent="0.2">
      <c r="A744">
        <v>742</v>
      </c>
      <c r="B744">
        <v>0</v>
      </c>
      <c r="C744">
        <v>0</v>
      </c>
      <c r="D744" t="s">
        <v>294</v>
      </c>
      <c r="E744">
        <v>453</v>
      </c>
      <c r="F744" t="s">
        <v>344</v>
      </c>
      <c r="G744">
        <v>-1</v>
      </c>
      <c r="H744">
        <v>477</v>
      </c>
      <c r="I744" t="s">
        <v>359</v>
      </c>
      <c r="J744">
        <v>-1</v>
      </c>
      <c r="K744">
        <v>828</v>
      </c>
      <c r="L744" t="s">
        <v>654</v>
      </c>
      <c r="M744">
        <v>1</v>
      </c>
    </row>
    <row r="745" spans="1:13" x14ac:dyDescent="0.2">
      <c r="A745">
        <v>743</v>
      </c>
      <c r="B745">
        <v>0</v>
      </c>
      <c r="C745">
        <v>0</v>
      </c>
      <c r="D745" t="s">
        <v>294</v>
      </c>
      <c r="E745">
        <v>828</v>
      </c>
      <c r="F745" t="s">
        <v>654</v>
      </c>
      <c r="G745">
        <v>1</v>
      </c>
      <c r="H745">
        <v>829</v>
      </c>
      <c r="I745" t="s">
        <v>1125</v>
      </c>
      <c r="J745">
        <v>-1</v>
      </c>
      <c r="K745">
        <v>830</v>
      </c>
      <c r="L745" t="s">
        <v>1126</v>
      </c>
      <c r="M745">
        <v>-1</v>
      </c>
    </row>
    <row r="746" spans="1:13" x14ac:dyDescent="0.2">
      <c r="A746">
        <v>744</v>
      </c>
      <c r="B746">
        <v>0</v>
      </c>
      <c r="C746">
        <v>0</v>
      </c>
      <c r="D746" t="s">
        <v>294</v>
      </c>
      <c r="E746">
        <v>454</v>
      </c>
      <c r="F746" t="s">
        <v>800</v>
      </c>
      <c r="G746">
        <v>-1</v>
      </c>
      <c r="H746">
        <v>478</v>
      </c>
      <c r="I746" t="s">
        <v>814</v>
      </c>
      <c r="J746">
        <v>-1</v>
      </c>
      <c r="K746">
        <v>829</v>
      </c>
      <c r="L746" t="s">
        <v>1125</v>
      </c>
      <c r="M746">
        <v>1</v>
      </c>
    </row>
    <row r="747" spans="1:13" x14ac:dyDescent="0.2">
      <c r="A747">
        <v>745</v>
      </c>
      <c r="B747">
        <v>0</v>
      </c>
      <c r="C747">
        <v>0</v>
      </c>
      <c r="D747" t="s">
        <v>294</v>
      </c>
      <c r="E747">
        <v>455</v>
      </c>
      <c r="F747" t="s">
        <v>802</v>
      </c>
      <c r="G747">
        <v>-1</v>
      </c>
      <c r="H747">
        <v>479</v>
      </c>
      <c r="I747" t="s">
        <v>816</v>
      </c>
      <c r="J747">
        <v>-1</v>
      </c>
      <c r="K747">
        <v>830</v>
      </c>
      <c r="L747" t="s">
        <v>1126</v>
      </c>
      <c r="M747">
        <v>1</v>
      </c>
    </row>
    <row r="748" spans="1:13" x14ac:dyDescent="0.2">
      <c r="A748">
        <v>746</v>
      </c>
      <c r="B748">
        <v>0</v>
      </c>
      <c r="C748">
        <v>0</v>
      </c>
      <c r="D748" t="s">
        <v>294</v>
      </c>
      <c r="E748">
        <v>456</v>
      </c>
      <c r="F748" t="s">
        <v>804</v>
      </c>
      <c r="G748">
        <v>-1</v>
      </c>
      <c r="H748">
        <v>480</v>
      </c>
      <c r="I748" t="s">
        <v>818</v>
      </c>
      <c r="J748">
        <v>-1</v>
      </c>
      <c r="K748">
        <v>831</v>
      </c>
      <c r="L748" t="s">
        <v>1127</v>
      </c>
      <c r="M748">
        <v>1</v>
      </c>
    </row>
    <row r="749" spans="1:13" x14ac:dyDescent="0.2">
      <c r="A749">
        <v>747</v>
      </c>
      <c r="B749">
        <v>0</v>
      </c>
      <c r="C749">
        <v>0</v>
      </c>
      <c r="D749" t="s">
        <v>294</v>
      </c>
      <c r="E749">
        <v>317</v>
      </c>
      <c r="F749" t="s">
        <v>650</v>
      </c>
      <c r="G749">
        <v>1</v>
      </c>
      <c r="H749">
        <v>828</v>
      </c>
      <c r="I749" t="s">
        <v>654</v>
      </c>
      <c r="J749">
        <v>-1</v>
      </c>
      <c r="K749">
        <v>831</v>
      </c>
      <c r="L749" t="s">
        <v>1127</v>
      </c>
      <c r="M749">
        <v>1</v>
      </c>
    </row>
    <row r="750" spans="1:13" x14ac:dyDescent="0.2">
      <c r="A750">
        <v>748</v>
      </c>
      <c r="B750">
        <v>0</v>
      </c>
      <c r="C750">
        <v>0</v>
      </c>
      <c r="D750" t="s">
        <v>294</v>
      </c>
      <c r="E750">
        <v>367</v>
      </c>
      <c r="F750" t="s">
        <v>706</v>
      </c>
      <c r="G750">
        <v>-1</v>
      </c>
      <c r="H750">
        <v>832</v>
      </c>
      <c r="I750" t="s">
        <v>1128</v>
      </c>
      <c r="J750">
        <v>1</v>
      </c>
    </row>
    <row r="751" spans="1:13" x14ac:dyDescent="0.2">
      <c r="A751">
        <v>749</v>
      </c>
      <c r="B751">
        <v>0</v>
      </c>
      <c r="C751">
        <v>0</v>
      </c>
      <c r="D751" t="s">
        <v>294</v>
      </c>
      <c r="E751">
        <v>368</v>
      </c>
      <c r="F751" t="s">
        <v>709</v>
      </c>
      <c r="G751">
        <v>-1</v>
      </c>
      <c r="H751">
        <v>833</v>
      </c>
      <c r="I751" t="s">
        <v>1129</v>
      </c>
      <c r="J751">
        <v>1</v>
      </c>
    </row>
    <row r="752" spans="1:13" x14ac:dyDescent="0.2">
      <c r="A752">
        <v>750</v>
      </c>
      <c r="B752">
        <v>0</v>
      </c>
      <c r="C752">
        <v>0</v>
      </c>
      <c r="D752" t="s">
        <v>294</v>
      </c>
      <c r="E752">
        <v>369</v>
      </c>
      <c r="F752" t="s">
        <v>712</v>
      </c>
      <c r="G752">
        <v>-1</v>
      </c>
      <c r="H752">
        <v>834</v>
      </c>
      <c r="I752" t="s">
        <v>1130</v>
      </c>
      <c r="J752">
        <v>1</v>
      </c>
    </row>
    <row r="753" spans="1:13" x14ac:dyDescent="0.2">
      <c r="A753">
        <v>751</v>
      </c>
      <c r="B753">
        <v>0</v>
      </c>
      <c r="C753">
        <v>0</v>
      </c>
      <c r="D753" t="s">
        <v>294</v>
      </c>
      <c r="E753">
        <v>370</v>
      </c>
      <c r="F753" t="s">
        <v>715</v>
      </c>
      <c r="G753">
        <v>-1</v>
      </c>
      <c r="H753">
        <v>835</v>
      </c>
      <c r="I753" t="s">
        <v>1131</v>
      </c>
      <c r="J753">
        <v>1</v>
      </c>
    </row>
    <row r="754" spans="1:13" x14ac:dyDescent="0.2">
      <c r="A754">
        <v>752</v>
      </c>
      <c r="B754">
        <v>0</v>
      </c>
      <c r="C754">
        <v>0</v>
      </c>
      <c r="D754" t="s">
        <v>294</v>
      </c>
      <c r="E754">
        <v>371</v>
      </c>
      <c r="F754" t="s">
        <v>718</v>
      </c>
      <c r="G754">
        <v>-1</v>
      </c>
      <c r="H754">
        <v>481</v>
      </c>
      <c r="I754" t="s">
        <v>772</v>
      </c>
      <c r="J754">
        <v>-1</v>
      </c>
      <c r="K754">
        <v>836</v>
      </c>
      <c r="L754" t="s">
        <v>1132</v>
      </c>
      <c r="M754">
        <v>1</v>
      </c>
    </row>
    <row r="755" spans="1:13" x14ac:dyDescent="0.2">
      <c r="A755">
        <v>753</v>
      </c>
      <c r="B755">
        <v>0</v>
      </c>
      <c r="C755">
        <v>0</v>
      </c>
      <c r="D755" t="s">
        <v>294</v>
      </c>
      <c r="E755">
        <v>836</v>
      </c>
      <c r="F755" t="s">
        <v>1132</v>
      </c>
      <c r="G755">
        <v>1</v>
      </c>
      <c r="H755">
        <v>837</v>
      </c>
      <c r="I755" t="s">
        <v>1133</v>
      </c>
      <c r="J755">
        <v>-1</v>
      </c>
    </row>
    <row r="756" spans="1:13" x14ac:dyDescent="0.2">
      <c r="A756">
        <v>754</v>
      </c>
      <c r="B756">
        <v>0</v>
      </c>
      <c r="C756">
        <v>0</v>
      </c>
      <c r="D756" t="s">
        <v>294</v>
      </c>
      <c r="E756">
        <v>372</v>
      </c>
      <c r="F756" t="s">
        <v>721</v>
      </c>
      <c r="G756">
        <v>-1</v>
      </c>
      <c r="H756">
        <v>482</v>
      </c>
      <c r="I756" t="s">
        <v>774</v>
      </c>
      <c r="J756">
        <v>-1</v>
      </c>
      <c r="K756">
        <v>837</v>
      </c>
      <c r="L756" t="s">
        <v>1133</v>
      </c>
      <c r="M756">
        <v>1</v>
      </c>
    </row>
    <row r="757" spans="1:13" x14ac:dyDescent="0.2">
      <c r="A757">
        <v>755</v>
      </c>
      <c r="B757">
        <v>0</v>
      </c>
      <c r="C757">
        <v>0</v>
      </c>
      <c r="D757" t="s">
        <v>294</v>
      </c>
      <c r="E757">
        <v>837</v>
      </c>
      <c r="F757" t="s">
        <v>1133</v>
      </c>
      <c r="G757">
        <v>1</v>
      </c>
      <c r="H757">
        <v>838</v>
      </c>
      <c r="I757" t="s">
        <v>1134</v>
      </c>
      <c r="J757">
        <v>-1</v>
      </c>
      <c r="K757">
        <v>839</v>
      </c>
      <c r="L757" t="s">
        <v>1135</v>
      </c>
      <c r="M757">
        <v>-1</v>
      </c>
    </row>
    <row r="758" spans="1:13" x14ac:dyDescent="0.2">
      <c r="A758">
        <v>756</v>
      </c>
      <c r="B758">
        <v>0</v>
      </c>
      <c r="C758">
        <v>0</v>
      </c>
      <c r="D758" t="s">
        <v>294</v>
      </c>
      <c r="E758">
        <v>373</v>
      </c>
      <c r="F758" t="s">
        <v>724</v>
      </c>
      <c r="G758">
        <v>-1</v>
      </c>
      <c r="H758">
        <v>838</v>
      </c>
      <c r="I758" t="s">
        <v>1134</v>
      </c>
      <c r="J758">
        <v>1</v>
      </c>
    </row>
    <row r="759" spans="1:13" x14ac:dyDescent="0.2">
      <c r="A759">
        <v>757</v>
      </c>
      <c r="B759">
        <v>0</v>
      </c>
      <c r="C759">
        <v>0</v>
      </c>
      <c r="D759" t="s">
        <v>294</v>
      </c>
      <c r="E759">
        <v>483</v>
      </c>
      <c r="F759" t="s">
        <v>776</v>
      </c>
      <c r="G759">
        <v>-1</v>
      </c>
      <c r="H759">
        <v>839</v>
      </c>
      <c r="I759" t="s">
        <v>1135</v>
      </c>
      <c r="J759">
        <v>1</v>
      </c>
    </row>
    <row r="760" spans="1:13" x14ac:dyDescent="0.2">
      <c r="A760">
        <v>758</v>
      </c>
      <c r="B760">
        <v>0</v>
      </c>
      <c r="C760">
        <v>0</v>
      </c>
      <c r="D760" t="s">
        <v>294</v>
      </c>
      <c r="E760">
        <v>374</v>
      </c>
      <c r="F760" t="s">
        <v>727</v>
      </c>
      <c r="G760">
        <v>-1</v>
      </c>
      <c r="H760">
        <v>840</v>
      </c>
      <c r="I760" t="s">
        <v>1136</v>
      </c>
      <c r="J760">
        <v>1</v>
      </c>
    </row>
    <row r="761" spans="1:13" x14ac:dyDescent="0.2">
      <c r="A761">
        <v>759</v>
      </c>
      <c r="B761">
        <v>0</v>
      </c>
      <c r="C761">
        <v>0</v>
      </c>
      <c r="D761" t="s">
        <v>294</v>
      </c>
      <c r="E761">
        <v>835</v>
      </c>
      <c r="F761" t="s">
        <v>1131</v>
      </c>
      <c r="G761">
        <v>-1</v>
      </c>
      <c r="H761">
        <v>838</v>
      </c>
      <c r="I761" t="s">
        <v>1134</v>
      </c>
      <c r="J761">
        <v>-1</v>
      </c>
      <c r="K761">
        <v>840</v>
      </c>
      <c r="L761" t="s">
        <v>1136</v>
      </c>
      <c r="M761">
        <v>1</v>
      </c>
    </row>
    <row r="762" spans="1:13" x14ac:dyDescent="0.2">
      <c r="A762">
        <v>760</v>
      </c>
      <c r="B762">
        <v>0</v>
      </c>
      <c r="C762">
        <v>0</v>
      </c>
      <c r="D762" t="s">
        <v>294</v>
      </c>
      <c r="E762">
        <v>484</v>
      </c>
      <c r="F762" t="s">
        <v>360</v>
      </c>
      <c r="G762">
        <v>-1</v>
      </c>
      <c r="H762">
        <v>841</v>
      </c>
      <c r="I762" t="s">
        <v>663</v>
      </c>
      <c r="J762">
        <v>1</v>
      </c>
    </row>
    <row r="763" spans="1:13" x14ac:dyDescent="0.2">
      <c r="A763">
        <v>761</v>
      </c>
      <c r="B763">
        <v>0</v>
      </c>
      <c r="C763">
        <v>0</v>
      </c>
      <c r="D763" t="s">
        <v>294</v>
      </c>
      <c r="E763">
        <v>841</v>
      </c>
      <c r="F763" t="s">
        <v>663</v>
      </c>
      <c r="G763">
        <v>1</v>
      </c>
      <c r="H763">
        <v>842</v>
      </c>
      <c r="I763" t="s">
        <v>1137</v>
      </c>
      <c r="J763">
        <v>-1</v>
      </c>
      <c r="K763">
        <v>843</v>
      </c>
      <c r="L763" t="s">
        <v>1138</v>
      </c>
      <c r="M763">
        <v>-1</v>
      </c>
    </row>
    <row r="764" spans="1:13" x14ac:dyDescent="0.2">
      <c r="A764">
        <v>762</v>
      </c>
      <c r="B764">
        <v>0</v>
      </c>
      <c r="C764">
        <v>0</v>
      </c>
      <c r="D764" t="s">
        <v>294</v>
      </c>
      <c r="E764">
        <v>485</v>
      </c>
      <c r="F764" t="s">
        <v>781</v>
      </c>
      <c r="G764">
        <v>-1</v>
      </c>
      <c r="H764">
        <v>842</v>
      </c>
      <c r="I764" t="s">
        <v>1137</v>
      </c>
      <c r="J764">
        <v>1</v>
      </c>
    </row>
    <row r="765" spans="1:13" x14ac:dyDescent="0.2">
      <c r="A765">
        <v>763</v>
      </c>
      <c r="B765">
        <v>0</v>
      </c>
      <c r="C765">
        <v>0</v>
      </c>
      <c r="D765" t="s">
        <v>294</v>
      </c>
      <c r="E765">
        <v>486</v>
      </c>
      <c r="F765" t="s">
        <v>784</v>
      </c>
      <c r="G765">
        <v>-1</v>
      </c>
      <c r="H765">
        <v>843</v>
      </c>
      <c r="I765" t="s">
        <v>1138</v>
      </c>
      <c r="J765">
        <v>1</v>
      </c>
    </row>
    <row r="766" spans="1:13" x14ac:dyDescent="0.2">
      <c r="A766">
        <v>764</v>
      </c>
      <c r="B766">
        <v>0</v>
      </c>
      <c r="C766">
        <v>0</v>
      </c>
      <c r="D766" t="s">
        <v>294</v>
      </c>
      <c r="E766">
        <v>487</v>
      </c>
      <c r="F766" t="s">
        <v>788</v>
      </c>
      <c r="G766">
        <v>-1</v>
      </c>
      <c r="H766">
        <v>844</v>
      </c>
      <c r="I766" t="s">
        <v>1139</v>
      </c>
      <c r="J766">
        <v>1</v>
      </c>
    </row>
    <row r="767" spans="1:13" x14ac:dyDescent="0.2">
      <c r="A767">
        <v>765</v>
      </c>
      <c r="B767">
        <v>0</v>
      </c>
      <c r="C767">
        <v>0</v>
      </c>
      <c r="D767" t="s">
        <v>294</v>
      </c>
      <c r="E767">
        <v>325</v>
      </c>
      <c r="F767" t="s">
        <v>659</v>
      </c>
      <c r="G767">
        <v>1</v>
      </c>
      <c r="H767">
        <v>841</v>
      </c>
      <c r="I767" t="s">
        <v>663</v>
      </c>
      <c r="J767">
        <v>-1</v>
      </c>
      <c r="K767">
        <v>844</v>
      </c>
      <c r="L767" t="s">
        <v>1139</v>
      </c>
      <c r="M767">
        <v>1</v>
      </c>
    </row>
    <row r="768" spans="1:13" x14ac:dyDescent="0.2">
      <c r="A768">
        <v>766</v>
      </c>
      <c r="B768">
        <v>0</v>
      </c>
      <c r="C768">
        <v>0</v>
      </c>
      <c r="D768" t="s">
        <v>294</v>
      </c>
      <c r="E768">
        <v>845</v>
      </c>
      <c r="F768" t="s">
        <v>1140</v>
      </c>
      <c r="G768">
        <v>1</v>
      </c>
      <c r="H768">
        <v>862</v>
      </c>
      <c r="I768" t="s">
        <v>1141</v>
      </c>
      <c r="J768">
        <v>-1</v>
      </c>
    </row>
    <row r="769" spans="1:13" x14ac:dyDescent="0.2">
      <c r="A769">
        <v>767</v>
      </c>
      <c r="B769">
        <v>0</v>
      </c>
      <c r="C769">
        <v>0</v>
      </c>
      <c r="D769" t="s">
        <v>294</v>
      </c>
      <c r="E769">
        <v>530</v>
      </c>
      <c r="F769" t="s">
        <v>888</v>
      </c>
      <c r="G769">
        <v>-1</v>
      </c>
      <c r="H769">
        <v>846</v>
      </c>
      <c r="I769" t="s">
        <v>1142</v>
      </c>
      <c r="J769">
        <v>1</v>
      </c>
      <c r="K769">
        <v>863</v>
      </c>
      <c r="L769" t="s">
        <v>1143</v>
      </c>
      <c r="M769">
        <v>-1</v>
      </c>
    </row>
    <row r="770" spans="1:13" x14ac:dyDescent="0.2">
      <c r="A770">
        <v>768</v>
      </c>
      <c r="B770">
        <v>0</v>
      </c>
      <c r="C770">
        <v>0</v>
      </c>
      <c r="D770" t="s">
        <v>294</v>
      </c>
      <c r="E770">
        <v>847</v>
      </c>
      <c r="F770" t="s">
        <v>1144</v>
      </c>
      <c r="G770">
        <v>1</v>
      </c>
      <c r="H770">
        <v>864</v>
      </c>
      <c r="I770" t="s">
        <v>1145</v>
      </c>
      <c r="J770">
        <v>-1</v>
      </c>
    </row>
    <row r="771" spans="1:13" x14ac:dyDescent="0.2">
      <c r="A771">
        <v>769</v>
      </c>
      <c r="B771">
        <v>0</v>
      </c>
      <c r="C771">
        <v>0</v>
      </c>
      <c r="D771" t="s">
        <v>294</v>
      </c>
      <c r="E771">
        <v>847</v>
      </c>
      <c r="F771" t="s">
        <v>1144</v>
      </c>
      <c r="G771">
        <v>1</v>
      </c>
      <c r="H771">
        <v>848</v>
      </c>
      <c r="I771" t="s">
        <v>1146</v>
      </c>
      <c r="J771">
        <v>-1</v>
      </c>
      <c r="K771">
        <v>849</v>
      </c>
      <c r="L771" t="s">
        <v>1147</v>
      </c>
      <c r="M771">
        <v>-1</v>
      </c>
    </row>
    <row r="772" spans="1:13" x14ac:dyDescent="0.2">
      <c r="A772">
        <v>770</v>
      </c>
      <c r="B772">
        <v>0</v>
      </c>
      <c r="C772">
        <v>0</v>
      </c>
      <c r="D772" t="s">
        <v>294</v>
      </c>
      <c r="E772">
        <v>848</v>
      </c>
      <c r="F772" t="s">
        <v>1146</v>
      </c>
      <c r="G772">
        <v>1</v>
      </c>
      <c r="H772">
        <v>865</v>
      </c>
      <c r="I772" t="s">
        <v>1148</v>
      </c>
      <c r="J772">
        <v>-1</v>
      </c>
    </row>
    <row r="773" spans="1:13" x14ac:dyDescent="0.2">
      <c r="A773">
        <v>771</v>
      </c>
      <c r="B773">
        <v>0</v>
      </c>
      <c r="C773">
        <v>0</v>
      </c>
      <c r="D773" t="s">
        <v>294</v>
      </c>
      <c r="E773">
        <v>849</v>
      </c>
      <c r="F773" t="s">
        <v>1147</v>
      </c>
      <c r="G773">
        <v>1</v>
      </c>
      <c r="H773">
        <v>866</v>
      </c>
      <c r="I773" t="s">
        <v>1149</v>
      </c>
      <c r="J773">
        <v>-1</v>
      </c>
    </row>
    <row r="774" spans="1:13" x14ac:dyDescent="0.2">
      <c r="A774">
        <v>772</v>
      </c>
      <c r="B774">
        <v>0</v>
      </c>
      <c r="C774">
        <v>0</v>
      </c>
      <c r="D774" t="s">
        <v>294</v>
      </c>
      <c r="E774">
        <v>531</v>
      </c>
      <c r="F774" t="s">
        <v>890</v>
      </c>
      <c r="G774">
        <v>-1</v>
      </c>
      <c r="H774">
        <v>850</v>
      </c>
      <c r="I774" t="s">
        <v>1150</v>
      </c>
      <c r="J774">
        <v>1</v>
      </c>
      <c r="K774">
        <v>867</v>
      </c>
      <c r="L774" t="s">
        <v>1151</v>
      </c>
      <c r="M774">
        <v>-1</v>
      </c>
    </row>
    <row r="775" spans="1:13" x14ac:dyDescent="0.2">
      <c r="A775">
        <v>773</v>
      </c>
      <c r="B775">
        <v>0</v>
      </c>
      <c r="C775">
        <v>0</v>
      </c>
      <c r="D775" t="s">
        <v>294</v>
      </c>
      <c r="E775">
        <v>850</v>
      </c>
      <c r="F775" t="s">
        <v>1150</v>
      </c>
      <c r="G775">
        <v>1</v>
      </c>
      <c r="H775">
        <v>851</v>
      </c>
      <c r="I775" t="s">
        <v>1152</v>
      </c>
      <c r="J775">
        <v>-1</v>
      </c>
    </row>
    <row r="776" spans="1:13" x14ac:dyDescent="0.2">
      <c r="A776">
        <v>774</v>
      </c>
      <c r="B776">
        <v>0</v>
      </c>
      <c r="C776">
        <v>0</v>
      </c>
      <c r="D776" t="s">
        <v>294</v>
      </c>
      <c r="E776">
        <v>532</v>
      </c>
      <c r="F776" t="s">
        <v>892</v>
      </c>
      <c r="G776">
        <v>-1</v>
      </c>
      <c r="H776">
        <v>851</v>
      </c>
      <c r="I776" t="s">
        <v>1152</v>
      </c>
      <c r="J776">
        <v>1</v>
      </c>
      <c r="K776">
        <v>868</v>
      </c>
      <c r="L776" t="s">
        <v>1153</v>
      </c>
      <c r="M776">
        <v>-1</v>
      </c>
    </row>
    <row r="777" spans="1:13" x14ac:dyDescent="0.2">
      <c r="A777">
        <v>775</v>
      </c>
      <c r="B777">
        <v>0</v>
      </c>
      <c r="C777">
        <v>0</v>
      </c>
      <c r="D777" t="s">
        <v>294</v>
      </c>
      <c r="E777">
        <v>851</v>
      </c>
      <c r="F777" t="s">
        <v>1152</v>
      </c>
      <c r="G777">
        <v>1</v>
      </c>
      <c r="H777">
        <v>852</v>
      </c>
      <c r="I777" t="s">
        <v>1154</v>
      </c>
      <c r="J777">
        <v>-1</v>
      </c>
      <c r="K777">
        <v>853</v>
      </c>
      <c r="L777" t="s">
        <v>1155</v>
      </c>
      <c r="M777">
        <v>-1</v>
      </c>
    </row>
    <row r="778" spans="1:13" x14ac:dyDescent="0.2">
      <c r="A778">
        <v>776</v>
      </c>
      <c r="B778">
        <v>0</v>
      </c>
      <c r="C778">
        <v>0</v>
      </c>
      <c r="D778" t="s">
        <v>294</v>
      </c>
      <c r="E778">
        <v>852</v>
      </c>
      <c r="F778" t="s">
        <v>1154</v>
      </c>
      <c r="G778">
        <v>1</v>
      </c>
      <c r="H778">
        <v>869</v>
      </c>
      <c r="I778" t="s">
        <v>1156</v>
      </c>
      <c r="J778">
        <v>-1</v>
      </c>
    </row>
    <row r="779" spans="1:13" x14ac:dyDescent="0.2">
      <c r="A779">
        <v>777</v>
      </c>
      <c r="B779">
        <v>0</v>
      </c>
      <c r="C779">
        <v>0</v>
      </c>
      <c r="D779" t="s">
        <v>294</v>
      </c>
      <c r="E779">
        <v>533</v>
      </c>
      <c r="F779" t="s">
        <v>894</v>
      </c>
      <c r="G779">
        <v>-1</v>
      </c>
      <c r="H779">
        <v>853</v>
      </c>
      <c r="I779" t="s">
        <v>1155</v>
      </c>
      <c r="J779">
        <v>1</v>
      </c>
      <c r="K779">
        <v>870</v>
      </c>
      <c r="L779" t="s">
        <v>1157</v>
      </c>
      <c r="M779">
        <v>-1</v>
      </c>
    </row>
    <row r="780" spans="1:13" x14ac:dyDescent="0.2">
      <c r="A780">
        <v>778</v>
      </c>
      <c r="B780">
        <v>0</v>
      </c>
      <c r="C780">
        <v>0</v>
      </c>
      <c r="D780" t="s">
        <v>294</v>
      </c>
      <c r="E780">
        <v>853</v>
      </c>
      <c r="F780" t="s">
        <v>1155</v>
      </c>
      <c r="G780">
        <v>1</v>
      </c>
      <c r="H780">
        <v>854</v>
      </c>
      <c r="I780" t="s">
        <v>1158</v>
      </c>
      <c r="J780">
        <v>-1</v>
      </c>
      <c r="K780">
        <v>855</v>
      </c>
      <c r="L780" t="s">
        <v>1159</v>
      </c>
      <c r="M780">
        <v>-1</v>
      </c>
    </row>
    <row r="781" spans="1:13" x14ac:dyDescent="0.2">
      <c r="A781">
        <v>779</v>
      </c>
      <c r="B781">
        <v>0</v>
      </c>
      <c r="C781">
        <v>0</v>
      </c>
      <c r="D781" t="s">
        <v>294</v>
      </c>
      <c r="E781">
        <v>534</v>
      </c>
      <c r="F781" t="s">
        <v>896</v>
      </c>
      <c r="G781">
        <v>-1</v>
      </c>
      <c r="H781">
        <v>854</v>
      </c>
      <c r="I781" t="s">
        <v>1158</v>
      </c>
      <c r="J781">
        <v>1</v>
      </c>
    </row>
    <row r="782" spans="1:13" x14ac:dyDescent="0.2">
      <c r="A782">
        <v>780</v>
      </c>
      <c r="B782">
        <v>0</v>
      </c>
      <c r="C782">
        <v>0</v>
      </c>
      <c r="D782" t="s">
        <v>294</v>
      </c>
      <c r="E782">
        <v>855</v>
      </c>
      <c r="F782" t="s">
        <v>1159</v>
      </c>
      <c r="G782">
        <v>1</v>
      </c>
      <c r="H782">
        <v>871</v>
      </c>
      <c r="I782" t="s">
        <v>1160</v>
      </c>
      <c r="J782">
        <v>-1</v>
      </c>
    </row>
    <row r="783" spans="1:13" x14ac:dyDescent="0.2">
      <c r="A783">
        <v>781</v>
      </c>
      <c r="B783">
        <v>0</v>
      </c>
      <c r="C783">
        <v>0</v>
      </c>
      <c r="D783" t="s">
        <v>294</v>
      </c>
      <c r="E783">
        <v>535</v>
      </c>
      <c r="F783" t="s">
        <v>898</v>
      </c>
      <c r="G783">
        <v>-1</v>
      </c>
      <c r="H783">
        <v>856</v>
      </c>
      <c r="I783" t="s">
        <v>1161</v>
      </c>
      <c r="J783">
        <v>1</v>
      </c>
      <c r="K783">
        <v>872</v>
      </c>
      <c r="L783" t="s">
        <v>1162</v>
      </c>
      <c r="M783">
        <v>-1</v>
      </c>
    </row>
    <row r="784" spans="1:13" x14ac:dyDescent="0.2">
      <c r="A784">
        <v>782</v>
      </c>
      <c r="B784">
        <v>0</v>
      </c>
      <c r="C784">
        <v>0</v>
      </c>
      <c r="D784" t="s">
        <v>294</v>
      </c>
      <c r="E784">
        <v>856</v>
      </c>
      <c r="F784" t="s">
        <v>1161</v>
      </c>
      <c r="G784">
        <v>1</v>
      </c>
      <c r="H784">
        <v>857</v>
      </c>
      <c r="I784" t="s">
        <v>1163</v>
      </c>
      <c r="J784">
        <v>-1</v>
      </c>
    </row>
    <row r="785" spans="1:13" x14ac:dyDescent="0.2">
      <c r="A785">
        <v>783</v>
      </c>
      <c r="B785">
        <v>0</v>
      </c>
      <c r="C785">
        <v>0</v>
      </c>
      <c r="D785" t="s">
        <v>294</v>
      </c>
      <c r="E785">
        <v>536</v>
      </c>
      <c r="F785" t="s">
        <v>900</v>
      </c>
      <c r="G785">
        <v>-1</v>
      </c>
      <c r="H785">
        <v>857</v>
      </c>
      <c r="I785" t="s">
        <v>1163</v>
      </c>
      <c r="J785">
        <v>1</v>
      </c>
      <c r="K785">
        <v>873</v>
      </c>
      <c r="L785" t="s">
        <v>1164</v>
      </c>
      <c r="M785">
        <v>-1</v>
      </c>
    </row>
    <row r="786" spans="1:13" x14ac:dyDescent="0.2">
      <c r="A786">
        <v>784</v>
      </c>
      <c r="B786">
        <v>0</v>
      </c>
      <c r="C786">
        <v>0</v>
      </c>
      <c r="D786" t="s">
        <v>294</v>
      </c>
      <c r="E786">
        <v>858</v>
      </c>
      <c r="F786" t="s">
        <v>683</v>
      </c>
      <c r="G786">
        <v>1</v>
      </c>
      <c r="H786">
        <v>874</v>
      </c>
      <c r="I786" t="s">
        <v>684</v>
      </c>
      <c r="J786">
        <v>-1</v>
      </c>
    </row>
    <row r="787" spans="1:13" x14ac:dyDescent="0.2">
      <c r="A787">
        <v>785</v>
      </c>
      <c r="B787">
        <v>0</v>
      </c>
      <c r="C787">
        <v>0</v>
      </c>
      <c r="D787" t="s">
        <v>294</v>
      </c>
      <c r="E787">
        <v>858</v>
      </c>
      <c r="F787" t="s">
        <v>683</v>
      </c>
      <c r="G787">
        <v>1</v>
      </c>
      <c r="H787">
        <v>859</v>
      </c>
      <c r="I787" t="s">
        <v>1165</v>
      </c>
      <c r="J787">
        <v>-1</v>
      </c>
      <c r="K787">
        <v>860</v>
      </c>
      <c r="L787" t="s">
        <v>1166</v>
      </c>
      <c r="M787">
        <v>-1</v>
      </c>
    </row>
    <row r="788" spans="1:13" x14ac:dyDescent="0.2">
      <c r="A788">
        <v>786</v>
      </c>
      <c r="B788">
        <v>0</v>
      </c>
      <c r="C788">
        <v>0</v>
      </c>
      <c r="D788" t="s">
        <v>294</v>
      </c>
      <c r="E788">
        <v>859</v>
      </c>
      <c r="F788" t="s">
        <v>1165</v>
      </c>
      <c r="G788">
        <v>1</v>
      </c>
      <c r="H788">
        <v>875</v>
      </c>
      <c r="I788" t="s">
        <v>1167</v>
      </c>
      <c r="J788">
        <v>-1</v>
      </c>
    </row>
    <row r="789" spans="1:13" x14ac:dyDescent="0.2">
      <c r="A789">
        <v>787</v>
      </c>
      <c r="B789">
        <v>0</v>
      </c>
      <c r="C789">
        <v>0</v>
      </c>
      <c r="D789" t="s">
        <v>294</v>
      </c>
      <c r="E789">
        <v>860</v>
      </c>
      <c r="F789" t="s">
        <v>1166</v>
      </c>
      <c r="G789">
        <v>1</v>
      </c>
      <c r="H789">
        <v>876</v>
      </c>
      <c r="I789" t="s">
        <v>1168</v>
      </c>
      <c r="J789">
        <v>-1</v>
      </c>
    </row>
    <row r="790" spans="1:13" x14ac:dyDescent="0.2">
      <c r="A790">
        <v>788</v>
      </c>
      <c r="B790">
        <v>0</v>
      </c>
      <c r="C790">
        <v>0</v>
      </c>
      <c r="D790" t="s">
        <v>294</v>
      </c>
      <c r="E790">
        <v>861</v>
      </c>
      <c r="F790" t="s">
        <v>1169</v>
      </c>
      <c r="G790">
        <v>1</v>
      </c>
      <c r="H790">
        <v>877</v>
      </c>
      <c r="I790" t="s">
        <v>1170</v>
      </c>
      <c r="J790">
        <v>-1</v>
      </c>
    </row>
    <row r="791" spans="1:13" x14ac:dyDescent="0.2">
      <c r="A791">
        <v>789</v>
      </c>
      <c r="B791">
        <v>0</v>
      </c>
      <c r="C791">
        <v>0</v>
      </c>
      <c r="D791" t="s">
        <v>294</v>
      </c>
      <c r="E791">
        <v>337</v>
      </c>
      <c r="F791" t="s">
        <v>675</v>
      </c>
      <c r="G791">
        <v>1</v>
      </c>
      <c r="H791">
        <v>858</v>
      </c>
      <c r="I791" t="s">
        <v>683</v>
      </c>
      <c r="J791">
        <v>-1</v>
      </c>
      <c r="K791">
        <v>861</v>
      </c>
      <c r="L791" t="s">
        <v>1169</v>
      </c>
      <c r="M791">
        <v>1</v>
      </c>
    </row>
    <row r="792" spans="1:13" x14ac:dyDescent="0.2">
      <c r="A792">
        <v>790</v>
      </c>
      <c r="B792">
        <v>0</v>
      </c>
      <c r="C792">
        <v>0</v>
      </c>
      <c r="D792" t="s">
        <v>294</v>
      </c>
      <c r="E792">
        <v>571</v>
      </c>
      <c r="F792" t="s">
        <v>926</v>
      </c>
      <c r="G792">
        <v>-1</v>
      </c>
      <c r="H792">
        <v>862</v>
      </c>
      <c r="I792" t="s">
        <v>1141</v>
      </c>
      <c r="J792">
        <v>1</v>
      </c>
    </row>
    <row r="793" spans="1:13" x14ac:dyDescent="0.2">
      <c r="A793">
        <v>791</v>
      </c>
      <c r="B793">
        <v>0</v>
      </c>
      <c r="C793">
        <v>0</v>
      </c>
      <c r="D793" t="s">
        <v>294</v>
      </c>
      <c r="E793">
        <v>572</v>
      </c>
      <c r="F793" t="s">
        <v>928</v>
      </c>
      <c r="G793">
        <v>-1</v>
      </c>
      <c r="H793">
        <v>608</v>
      </c>
      <c r="I793" t="s">
        <v>946</v>
      </c>
      <c r="J793">
        <v>-1</v>
      </c>
      <c r="K793">
        <v>863</v>
      </c>
      <c r="L793" t="s">
        <v>1143</v>
      </c>
      <c r="M793">
        <v>1</v>
      </c>
    </row>
    <row r="794" spans="1:13" x14ac:dyDescent="0.2">
      <c r="A794">
        <v>792</v>
      </c>
      <c r="B794">
        <v>0</v>
      </c>
      <c r="C794">
        <v>0</v>
      </c>
      <c r="D794" t="s">
        <v>294</v>
      </c>
      <c r="E794">
        <v>573</v>
      </c>
      <c r="F794" t="s">
        <v>930</v>
      </c>
      <c r="G794">
        <v>-1</v>
      </c>
      <c r="H794">
        <v>609</v>
      </c>
      <c r="I794" t="s">
        <v>948</v>
      </c>
      <c r="J794">
        <v>-1</v>
      </c>
      <c r="K794">
        <v>864</v>
      </c>
      <c r="L794" t="s">
        <v>1145</v>
      </c>
      <c r="M794">
        <v>1</v>
      </c>
    </row>
    <row r="795" spans="1:13" x14ac:dyDescent="0.2">
      <c r="A795">
        <v>793</v>
      </c>
      <c r="B795">
        <v>0</v>
      </c>
      <c r="C795">
        <v>0</v>
      </c>
      <c r="D795" t="s">
        <v>294</v>
      </c>
      <c r="E795">
        <v>864</v>
      </c>
      <c r="F795" t="s">
        <v>1145</v>
      </c>
      <c r="G795">
        <v>1</v>
      </c>
      <c r="H795">
        <v>865</v>
      </c>
      <c r="I795" t="s">
        <v>1148</v>
      </c>
      <c r="J795">
        <v>-1</v>
      </c>
      <c r="K795">
        <v>866</v>
      </c>
      <c r="L795" t="s">
        <v>1149</v>
      </c>
      <c r="M795">
        <v>-1</v>
      </c>
    </row>
    <row r="796" spans="1:13" x14ac:dyDescent="0.2">
      <c r="A796">
        <v>794</v>
      </c>
      <c r="B796">
        <v>0</v>
      </c>
      <c r="C796">
        <v>0</v>
      </c>
      <c r="D796" t="s">
        <v>294</v>
      </c>
      <c r="E796">
        <v>574</v>
      </c>
      <c r="F796" t="s">
        <v>932</v>
      </c>
      <c r="G796">
        <v>-1</v>
      </c>
      <c r="H796">
        <v>610</v>
      </c>
      <c r="I796" t="s">
        <v>950</v>
      </c>
      <c r="J796">
        <v>-1</v>
      </c>
      <c r="K796">
        <v>865</v>
      </c>
      <c r="L796" t="s">
        <v>1148</v>
      </c>
      <c r="M796">
        <v>1</v>
      </c>
    </row>
    <row r="797" spans="1:13" x14ac:dyDescent="0.2">
      <c r="A797">
        <v>795</v>
      </c>
      <c r="B797">
        <v>0</v>
      </c>
      <c r="C797">
        <v>0</v>
      </c>
      <c r="D797" t="s">
        <v>294</v>
      </c>
      <c r="E797">
        <v>575</v>
      </c>
      <c r="F797" t="s">
        <v>934</v>
      </c>
      <c r="G797">
        <v>-1</v>
      </c>
      <c r="H797">
        <v>611</v>
      </c>
      <c r="I797" t="s">
        <v>952</v>
      </c>
      <c r="J797">
        <v>-1</v>
      </c>
      <c r="K797">
        <v>866</v>
      </c>
      <c r="L797" t="s">
        <v>1149</v>
      </c>
      <c r="M797">
        <v>1</v>
      </c>
    </row>
    <row r="798" spans="1:13" x14ac:dyDescent="0.2">
      <c r="A798">
        <v>796</v>
      </c>
      <c r="B798">
        <v>0</v>
      </c>
      <c r="C798">
        <v>0</v>
      </c>
      <c r="D798" t="s">
        <v>294</v>
      </c>
      <c r="E798">
        <v>612</v>
      </c>
      <c r="F798" t="s">
        <v>954</v>
      </c>
      <c r="G798">
        <v>-1</v>
      </c>
      <c r="H798">
        <v>867</v>
      </c>
      <c r="I798" t="s">
        <v>1151</v>
      </c>
      <c r="J798">
        <v>1</v>
      </c>
    </row>
    <row r="799" spans="1:13" x14ac:dyDescent="0.2">
      <c r="A799">
        <v>797</v>
      </c>
      <c r="B799">
        <v>0</v>
      </c>
      <c r="C799">
        <v>0</v>
      </c>
      <c r="D799" t="s">
        <v>294</v>
      </c>
      <c r="E799">
        <v>867</v>
      </c>
      <c r="F799" t="s">
        <v>1151</v>
      </c>
      <c r="G799">
        <v>1</v>
      </c>
      <c r="H799">
        <v>868</v>
      </c>
      <c r="I799" t="s">
        <v>1153</v>
      </c>
      <c r="J799">
        <v>-1</v>
      </c>
    </row>
    <row r="800" spans="1:13" x14ac:dyDescent="0.2">
      <c r="A800">
        <v>798</v>
      </c>
      <c r="B800">
        <v>0</v>
      </c>
      <c r="C800">
        <v>0</v>
      </c>
      <c r="D800" t="s">
        <v>294</v>
      </c>
      <c r="E800">
        <v>613</v>
      </c>
      <c r="F800" t="s">
        <v>956</v>
      </c>
      <c r="G800">
        <v>-1</v>
      </c>
      <c r="H800">
        <v>868</v>
      </c>
      <c r="I800" t="s">
        <v>1153</v>
      </c>
      <c r="J800">
        <v>1</v>
      </c>
    </row>
    <row r="801" spans="1:13" x14ac:dyDescent="0.2">
      <c r="A801">
        <v>799</v>
      </c>
      <c r="B801">
        <v>0</v>
      </c>
      <c r="C801">
        <v>0</v>
      </c>
      <c r="D801" t="s">
        <v>294</v>
      </c>
      <c r="E801">
        <v>868</v>
      </c>
      <c r="F801" t="s">
        <v>1153</v>
      </c>
      <c r="G801">
        <v>1</v>
      </c>
      <c r="H801">
        <v>869</v>
      </c>
      <c r="I801" t="s">
        <v>1156</v>
      </c>
      <c r="J801">
        <v>-1</v>
      </c>
      <c r="K801">
        <v>870</v>
      </c>
      <c r="L801" t="s">
        <v>1157</v>
      </c>
      <c r="M801">
        <v>-1</v>
      </c>
    </row>
    <row r="802" spans="1:13" x14ac:dyDescent="0.2">
      <c r="A802">
        <v>800</v>
      </c>
      <c r="B802">
        <v>0</v>
      </c>
      <c r="C802">
        <v>0</v>
      </c>
      <c r="D802" t="s">
        <v>294</v>
      </c>
      <c r="E802">
        <v>614</v>
      </c>
      <c r="F802" t="s">
        <v>958</v>
      </c>
      <c r="G802">
        <v>-1</v>
      </c>
      <c r="H802">
        <v>869</v>
      </c>
      <c r="I802" t="s">
        <v>1156</v>
      </c>
      <c r="J802">
        <v>1</v>
      </c>
    </row>
    <row r="803" spans="1:13" x14ac:dyDescent="0.2">
      <c r="A803">
        <v>801</v>
      </c>
      <c r="B803">
        <v>0</v>
      </c>
      <c r="C803">
        <v>0</v>
      </c>
      <c r="D803" t="s">
        <v>294</v>
      </c>
      <c r="E803">
        <v>615</v>
      </c>
      <c r="F803" t="s">
        <v>960</v>
      </c>
      <c r="G803">
        <v>-1</v>
      </c>
      <c r="H803">
        <v>870</v>
      </c>
      <c r="I803" t="s">
        <v>1157</v>
      </c>
      <c r="J803">
        <v>1</v>
      </c>
    </row>
    <row r="804" spans="1:13" x14ac:dyDescent="0.2">
      <c r="A804">
        <v>802</v>
      </c>
      <c r="B804">
        <v>0</v>
      </c>
      <c r="C804">
        <v>0</v>
      </c>
      <c r="D804" t="s">
        <v>294</v>
      </c>
      <c r="E804">
        <v>870</v>
      </c>
      <c r="F804" t="s">
        <v>1157</v>
      </c>
      <c r="G804">
        <v>1</v>
      </c>
      <c r="H804">
        <v>871</v>
      </c>
      <c r="I804" t="s">
        <v>1160</v>
      </c>
      <c r="J804">
        <v>-1</v>
      </c>
    </row>
    <row r="805" spans="1:13" x14ac:dyDescent="0.2">
      <c r="A805">
        <v>803</v>
      </c>
      <c r="B805">
        <v>0</v>
      </c>
      <c r="C805">
        <v>0</v>
      </c>
      <c r="D805" t="s">
        <v>294</v>
      </c>
      <c r="E805">
        <v>616</v>
      </c>
      <c r="F805" t="s">
        <v>962</v>
      </c>
      <c r="G805">
        <v>-1</v>
      </c>
      <c r="H805">
        <v>871</v>
      </c>
      <c r="I805" t="s">
        <v>1160</v>
      </c>
      <c r="J805">
        <v>1</v>
      </c>
    </row>
    <row r="806" spans="1:13" x14ac:dyDescent="0.2">
      <c r="A806">
        <v>804</v>
      </c>
      <c r="B806">
        <v>0</v>
      </c>
      <c r="C806">
        <v>0</v>
      </c>
      <c r="D806" t="s">
        <v>294</v>
      </c>
      <c r="E806">
        <v>576</v>
      </c>
      <c r="F806" t="s">
        <v>936</v>
      </c>
      <c r="G806">
        <v>-1</v>
      </c>
      <c r="H806">
        <v>617</v>
      </c>
      <c r="I806" t="s">
        <v>964</v>
      </c>
      <c r="J806">
        <v>-1</v>
      </c>
      <c r="K806">
        <v>872</v>
      </c>
      <c r="L806" t="s">
        <v>1162</v>
      </c>
      <c r="M806">
        <v>1</v>
      </c>
    </row>
    <row r="807" spans="1:13" x14ac:dyDescent="0.2">
      <c r="A807">
        <v>805</v>
      </c>
      <c r="B807">
        <v>0</v>
      </c>
      <c r="C807">
        <v>0</v>
      </c>
      <c r="D807" t="s">
        <v>294</v>
      </c>
      <c r="E807">
        <v>872</v>
      </c>
      <c r="F807" t="s">
        <v>1162</v>
      </c>
      <c r="G807">
        <v>1</v>
      </c>
      <c r="H807">
        <v>873</v>
      </c>
      <c r="I807" t="s">
        <v>1164</v>
      </c>
      <c r="J807">
        <v>-1</v>
      </c>
    </row>
    <row r="808" spans="1:13" x14ac:dyDescent="0.2">
      <c r="A808">
        <v>806</v>
      </c>
      <c r="B808">
        <v>0</v>
      </c>
      <c r="C808">
        <v>0</v>
      </c>
      <c r="D808" t="s">
        <v>294</v>
      </c>
      <c r="E808">
        <v>577</v>
      </c>
      <c r="F808" t="s">
        <v>938</v>
      </c>
      <c r="G808">
        <v>-1</v>
      </c>
      <c r="H808">
        <v>618</v>
      </c>
      <c r="I808" t="s">
        <v>966</v>
      </c>
      <c r="J808">
        <v>-1</v>
      </c>
      <c r="K808">
        <v>873</v>
      </c>
      <c r="L808" t="s">
        <v>1164</v>
      </c>
      <c r="M808">
        <v>1</v>
      </c>
    </row>
    <row r="809" spans="1:13" x14ac:dyDescent="0.2">
      <c r="A809">
        <v>807</v>
      </c>
      <c r="B809">
        <v>0</v>
      </c>
      <c r="C809">
        <v>0</v>
      </c>
      <c r="D809" t="s">
        <v>294</v>
      </c>
      <c r="E809">
        <v>578</v>
      </c>
      <c r="F809" t="s">
        <v>465</v>
      </c>
      <c r="G809">
        <v>-1</v>
      </c>
      <c r="H809">
        <v>619</v>
      </c>
      <c r="I809" t="s">
        <v>482</v>
      </c>
      <c r="J809">
        <v>-1</v>
      </c>
      <c r="K809">
        <v>874</v>
      </c>
      <c r="L809" t="s">
        <v>684</v>
      </c>
      <c r="M809">
        <v>1</v>
      </c>
    </row>
    <row r="810" spans="1:13" x14ac:dyDescent="0.2">
      <c r="A810">
        <v>808</v>
      </c>
      <c r="B810">
        <v>0</v>
      </c>
      <c r="C810">
        <v>0</v>
      </c>
      <c r="D810" t="s">
        <v>294</v>
      </c>
      <c r="E810">
        <v>874</v>
      </c>
      <c r="F810" t="s">
        <v>684</v>
      </c>
      <c r="G810">
        <v>1</v>
      </c>
      <c r="H810">
        <v>875</v>
      </c>
      <c r="I810" t="s">
        <v>1167</v>
      </c>
      <c r="J810">
        <v>-1</v>
      </c>
      <c r="K810">
        <v>876</v>
      </c>
      <c r="L810" t="s">
        <v>1168</v>
      </c>
      <c r="M810">
        <v>-1</v>
      </c>
    </row>
    <row r="811" spans="1:13" x14ac:dyDescent="0.2">
      <c r="A811">
        <v>809</v>
      </c>
      <c r="B811">
        <v>0</v>
      </c>
      <c r="C811">
        <v>0</v>
      </c>
      <c r="D811" t="s">
        <v>294</v>
      </c>
      <c r="E811">
        <v>579</v>
      </c>
      <c r="F811" t="s">
        <v>940</v>
      </c>
      <c r="G811">
        <v>-1</v>
      </c>
      <c r="H811">
        <v>620</v>
      </c>
      <c r="I811" t="s">
        <v>968</v>
      </c>
      <c r="J811">
        <v>-1</v>
      </c>
      <c r="K811">
        <v>875</v>
      </c>
      <c r="L811" t="s">
        <v>1167</v>
      </c>
      <c r="M811">
        <v>1</v>
      </c>
    </row>
    <row r="812" spans="1:13" x14ac:dyDescent="0.2">
      <c r="A812">
        <v>810</v>
      </c>
      <c r="B812">
        <v>0</v>
      </c>
      <c r="C812">
        <v>0</v>
      </c>
      <c r="D812" t="s">
        <v>294</v>
      </c>
      <c r="E812">
        <v>580</v>
      </c>
      <c r="F812" t="s">
        <v>942</v>
      </c>
      <c r="G812">
        <v>-1</v>
      </c>
      <c r="H812">
        <v>621</v>
      </c>
      <c r="I812" t="s">
        <v>970</v>
      </c>
      <c r="J812">
        <v>-1</v>
      </c>
      <c r="K812">
        <v>876</v>
      </c>
      <c r="L812" t="s">
        <v>1168</v>
      </c>
      <c r="M812">
        <v>1</v>
      </c>
    </row>
    <row r="813" spans="1:13" x14ac:dyDescent="0.2">
      <c r="A813">
        <v>811</v>
      </c>
      <c r="B813">
        <v>0</v>
      </c>
      <c r="C813">
        <v>0</v>
      </c>
      <c r="D813" t="s">
        <v>294</v>
      </c>
      <c r="E813">
        <v>581</v>
      </c>
      <c r="F813" t="s">
        <v>944</v>
      </c>
      <c r="G813">
        <v>-1</v>
      </c>
      <c r="H813">
        <v>622</v>
      </c>
      <c r="I813" t="s">
        <v>972</v>
      </c>
      <c r="J813">
        <v>-1</v>
      </c>
      <c r="K813">
        <v>877</v>
      </c>
      <c r="L813" t="s">
        <v>1170</v>
      </c>
      <c r="M813">
        <v>1</v>
      </c>
    </row>
    <row r="814" spans="1:13" x14ac:dyDescent="0.2">
      <c r="A814">
        <v>812</v>
      </c>
      <c r="B814">
        <v>0</v>
      </c>
      <c r="C814">
        <v>0</v>
      </c>
      <c r="D814" t="s">
        <v>294</v>
      </c>
      <c r="E814">
        <v>344</v>
      </c>
      <c r="F814" t="s">
        <v>676</v>
      </c>
      <c r="G814">
        <v>1</v>
      </c>
      <c r="H814">
        <v>874</v>
      </c>
      <c r="I814" t="s">
        <v>684</v>
      </c>
      <c r="J814">
        <v>-1</v>
      </c>
      <c r="K814">
        <v>877</v>
      </c>
      <c r="L814" t="s">
        <v>1170</v>
      </c>
      <c r="M814">
        <v>1</v>
      </c>
    </row>
    <row r="815" spans="1:13" x14ac:dyDescent="0.2">
      <c r="A815">
        <v>813</v>
      </c>
      <c r="B815">
        <v>0</v>
      </c>
      <c r="C815">
        <v>0</v>
      </c>
      <c r="D815" t="s">
        <v>294</v>
      </c>
      <c r="E815">
        <v>878</v>
      </c>
      <c r="F815" t="s">
        <v>1171</v>
      </c>
      <c r="G815">
        <v>1</v>
      </c>
      <c r="H815">
        <v>895</v>
      </c>
      <c r="I815" t="s">
        <v>1172</v>
      </c>
      <c r="J815">
        <v>-1</v>
      </c>
    </row>
    <row r="816" spans="1:13" x14ac:dyDescent="0.2">
      <c r="A816">
        <v>814</v>
      </c>
      <c r="B816">
        <v>0</v>
      </c>
      <c r="C816">
        <v>0</v>
      </c>
      <c r="D816" t="s">
        <v>294</v>
      </c>
      <c r="E816">
        <v>537</v>
      </c>
      <c r="F816" t="s">
        <v>889</v>
      </c>
      <c r="G816">
        <v>-1</v>
      </c>
      <c r="H816">
        <v>879</v>
      </c>
      <c r="I816" t="s">
        <v>1173</v>
      </c>
      <c r="J816">
        <v>1</v>
      </c>
      <c r="K816">
        <v>896</v>
      </c>
      <c r="L816" t="s">
        <v>1174</v>
      </c>
      <c r="M816">
        <v>-1</v>
      </c>
    </row>
    <row r="817" spans="1:13" x14ac:dyDescent="0.2">
      <c r="A817">
        <v>815</v>
      </c>
      <c r="B817">
        <v>0</v>
      </c>
      <c r="C817">
        <v>0</v>
      </c>
      <c r="D817" t="s">
        <v>294</v>
      </c>
      <c r="E817">
        <v>880</v>
      </c>
      <c r="F817" t="s">
        <v>1175</v>
      </c>
      <c r="G817">
        <v>1</v>
      </c>
      <c r="H817">
        <v>897</v>
      </c>
      <c r="I817" t="s">
        <v>1176</v>
      </c>
      <c r="J817">
        <v>-1</v>
      </c>
    </row>
    <row r="818" spans="1:13" x14ac:dyDescent="0.2">
      <c r="A818">
        <v>816</v>
      </c>
      <c r="B818">
        <v>0</v>
      </c>
      <c r="C818">
        <v>0</v>
      </c>
      <c r="D818" t="s">
        <v>294</v>
      </c>
      <c r="E818">
        <v>880</v>
      </c>
      <c r="F818" t="s">
        <v>1175</v>
      </c>
      <c r="G818">
        <v>1</v>
      </c>
      <c r="H818">
        <v>881</v>
      </c>
      <c r="I818" t="s">
        <v>1177</v>
      </c>
      <c r="J818">
        <v>-1</v>
      </c>
      <c r="K818">
        <v>882</v>
      </c>
      <c r="L818" t="s">
        <v>1178</v>
      </c>
      <c r="M818">
        <v>-1</v>
      </c>
    </row>
    <row r="819" spans="1:13" x14ac:dyDescent="0.2">
      <c r="A819">
        <v>817</v>
      </c>
      <c r="B819">
        <v>0</v>
      </c>
      <c r="C819">
        <v>0</v>
      </c>
      <c r="D819" t="s">
        <v>294</v>
      </c>
      <c r="E819">
        <v>881</v>
      </c>
      <c r="F819" t="s">
        <v>1177</v>
      </c>
      <c r="G819">
        <v>1</v>
      </c>
      <c r="H819">
        <v>898</v>
      </c>
      <c r="I819" t="s">
        <v>1179</v>
      </c>
      <c r="J819">
        <v>-1</v>
      </c>
    </row>
    <row r="820" spans="1:13" x14ac:dyDescent="0.2">
      <c r="A820">
        <v>818</v>
      </c>
      <c r="B820">
        <v>0</v>
      </c>
      <c r="C820">
        <v>0</v>
      </c>
      <c r="D820" t="s">
        <v>294</v>
      </c>
      <c r="E820">
        <v>882</v>
      </c>
      <c r="F820" t="s">
        <v>1178</v>
      </c>
      <c r="G820">
        <v>1</v>
      </c>
      <c r="H820">
        <v>899</v>
      </c>
      <c r="I820" t="s">
        <v>1180</v>
      </c>
      <c r="J820">
        <v>-1</v>
      </c>
    </row>
    <row r="821" spans="1:13" x14ac:dyDescent="0.2">
      <c r="A821">
        <v>819</v>
      </c>
      <c r="B821">
        <v>0</v>
      </c>
      <c r="C821">
        <v>0</v>
      </c>
      <c r="D821" t="s">
        <v>294</v>
      </c>
      <c r="E821">
        <v>538</v>
      </c>
      <c r="F821" t="s">
        <v>891</v>
      </c>
      <c r="G821">
        <v>-1</v>
      </c>
      <c r="H821">
        <v>883</v>
      </c>
      <c r="I821" t="s">
        <v>1181</v>
      </c>
      <c r="J821">
        <v>1</v>
      </c>
      <c r="K821">
        <v>900</v>
      </c>
      <c r="L821" t="s">
        <v>1182</v>
      </c>
      <c r="M821">
        <v>-1</v>
      </c>
    </row>
    <row r="822" spans="1:13" x14ac:dyDescent="0.2">
      <c r="A822">
        <v>820</v>
      </c>
      <c r="B822">
        <v>0</v>
      </c>
      <c r="C822">
        <v>0</v>
      </c>
      <c r="D822" t="s">
        <v>294</v>
      </c>
      <c r="E822">
        <v>883</v>
      </c>
      <c r="F822" t="s">
        <v>1181</v>
      </c>
      <c r="G822">
        <v>1</v>
      </c>
      <c r="H822">
        <v>884</v>
      </c>
      <c r="I822" t="s">
        <v>1183</v>
      </c>
      <c r="J822">
        <v>-1</v>
      </c>
    </row>
    <row r="823" spans="1:13" x14ac:dyDescent="0.2">
      <c r="A823">
        <v>821</v>
      </c>
      <c r="B823">
        <v>0</v>
      </c>
      <c r="C823">
        <v>0</v>
      </c>
      <c r="D823" t="s">
        <v>294</v>
      </c>
      <c r="E823">
        <v>539</v>
      </c>
      <c r="F823" t="s">
        <v>893</v>
      </c>
      <c r="G823">
        <v>-1</v>
      </c>
      <c r="H823">
        <v>884</v>
      </c>
      <c r="I823" t="s">
        <v>1183</v>
      </c>
      <c r="J823">
        <v>1</v>
      </c>
      <c r="K823">
        <v>901</v>
      </c>
      <c r="L823" t="s">
        <v>1184</v>
      </c>
      <c r="M823">
        <v>-1</v>
      </c>
    </row>
    <row r="824" spans="1:13" x14ac:dyDescent="0.2">
      <c r="A824">
        <v>822</v>
      </c>
      <c r="B824">
        <v>0</v>
      </c>
      <c r="C824">
        <v>0</v>
      </c>
      <c r="D824" t="s">
        <v>294</v>
      </c>
      <c r="E824">
        <v>884</v>
      </c>
      <c r="F824" t="s">
        <v>1183</v>
      </c>
      <c r="G824">
        <v>1</v>
      </c>
      <c r="H824">
        <v>885</v>
      </c>
      <c r="I824" t="s">
        <v>1185</v>
      </c>
      <c r="J824">
        <v>-1</v>
      </c>
      <c r="K824">
        <v>886</v>
      </c>
      <c r="L824" t="s">
        <v>1186</v>
      </c>
      <c r="M824">
        <v>-1</v>
      </c>
    </row>
    <row r="825" spans="1:13" x14ac:dyDescent="0.2">
      <c r="A825">
        <v>823</v>
      </c>
      <c r="B825">
        <v>0</v>
      </c>
      <c r="C825">
        <v>0</v>
      </c>
      <c r="D825" t="s">
        <v>294</v>
      </c>
      <c r="E825">
        <v>885</v>
      </c>
      <c r="F825" t="s">
        <v>1185</v>
      </c>
      <c r="G825">
        <v>1</v>
      </c>
      <c r="H825">
        <v>902</v>
      </c>
      <c r="I825" t="s">
        <v>1187</v>
      </c>
      <c r="J825">
        <v>-1</v>
      </c>
    </row>
    <row r="826" spans="1:13" x14ac:dyDescent="0.2">
      <c r="A826">
        <v>824</v>
      </c>
      <c r="B826">
        <v>0</v>
      </c>
      <c r="C826">
        <v>0</v>
      </c>
      <c r="D826" t="s">
        <v>294</v>
      </c>
      <c r="E826">
        <v>540</v>
      </c>
      <c r="F826" t="s">
        <v>895</v>
      </c>
      <c r="G826">
        <v>-1</v>
      </c>
      <c r="H826">
        <v>886</v>
      </c>
      <c r="I826" t="s">
        <v>1186</v>
      </c>
      <c r="J826">
        <v>1</v>
      </c>
      <c r="K826">
        <v>903</v>
      </c>
      <c r="L826" t="s">
        <v>1188</v>
      </c>
      <c r="M826">
        <v>-1</v>
      </c>
    </row>
    <row r="827" spans="1:13" x14ac:dyDescent="0.2">
      <c r="A827">
        <v>825</v>
      </c>
      <c r="B827">
        <v>0</v>
      </c>
      <c r="C827">
        <v>0</v>
      </c>
      <c r="D827" t="s">
        <v>294</v>
      </c>
      <c r="E827">
        <v>886</v>
      </c>
      <c r="F827" t="s">
        <v>1186</v>
      </c>
      <c r="G827">
        <v>1</v>
      </c>
      <c r="H827">
        <v>887</v>
      </c>
      <c r="I827" t="s">
        <v>1189</v>
      </c>
      <c r="J827">
        <v>-1</v>
      </c>
      <c r="K827">
        <v>888</v>
      </c>
      <c r="L827" t="s">
        <v>1190</v>
      </c>
      <c r="M827">
        <v>-1</v>
      </c>
    </row>
    <row r="828" spans="1:13" x14ac:dyDescent="0.2">
      <c r="A828">
        <v>826</v>
      </c>
      <c r="B828">
        <v>0</v>
      </c>
      <c r="C828">
        <v>0</v>
      </c>
      <c r="D828" t="s">
        <v>294</v>
      </c>
      <c r="E828">
        <v>541</v>
      </c>
      <c r="F828" t="s">
        <v>897</v>
      </c>
      <c r="G828">
        <v>-1</v>
      </c>
      <c r="H828">
        <v>887</v>
      </c>
      <c r="I828" t="s">
        <v>1189</v>
      </c>
      <c r="J828">
        <v>1</v>
      </c>
    </row>
    <row r="829" spans="1:13" x14ac:dyDescent="0.2">
      <c r="A829">
        <v>827</v>
      </c>
      <c r="B829">
        <v>0</v>
      </c>
      <c r="C829">
        <v>0</v>
      </c>
      <c r="D829" t="s">
        <v>294</v>
      </c>
      <c r="E829">
        <v>888</v>
      </c>
      <c r="F829" t="s">
        <v>1190</v>
      </c>
      <c r="G829">
        <v>1</v>
      </c>
      <c r="H829">
        <v>904</v>
      </c>
      <c r="I829" t="s">
        <v>1191</v>
      </c>
      <c r="J829">
        <v>-1</v>
      </c>
    </row>
    <row r="830" spans="1:13" x14ac:dyDescent="0.2">
      <c r="A830">
        <v>828</v>
      </c>
      <c r="B830">
        <v>0</v>
      </c>
      <c r="C830">
        <v>0</v>
      </c>
      <c r="D830" t="s">
        <v>294</v>
      </c>
      <c r="E830">
        <v>542</v>
      </c>
      <c r="F830" t="s">
        <v>899</v>
      </c>
      <c r="G830">
        <v>-1</v>
      </c>
      <c r="H830">
        <v>889</v>
      </c>
      <c r="I830" t="s">
        <v>1192</v>
      </c>
      <c r="J830">
        <v>1</v>
      </c>
      <c r="K830">
        <v>905</v>
      </c>
      <c r="L830" t="s">
        <v>1193</v>
      </c>
      <c r="M830">
        <v>-1</v>
      </c>
    </row>
    <row r="831" spans="1:13" x14ac:dyDescent="0.2">
      <c r="A831">
        <v>829</v>
      </c>
      <c r="B831">
        <v>0</v>
      </c>
      <c r="C831">
        <v>0</v>
      </c>
      <c r="D831" t="s">
        <v>294</v>
      </c>
      <c r="E831">
        <v>889</v>
      </c>
      <c r="F831" t="s">
        <v>1192</v>
      </c>
      <c r="G831">
        <v>1</v>
      </c>
      <c r="H831">
        <v>890</v>
      </c>
      <c r="I831" t="s">
        <v>1194</v>
      </c>
      <c r="J831">
        <v>-1</v>
      </c>
    </row>
    <row r="832" spans="1:13" x14ac:dyDescent="0.2">
      <c r="A832">
        <v>830</v>
      </c>
      <c r="B832">
        <v>0</v>
      </c>
      <c r="C832">
        <v>0</v>
      </c>
      <c r="D832" t="s">
        <v>294</v>
      </c>
      <c r="E832">
        <v>543</v>
      </c>
      <c r="F832" t="s">
        <v>901</v>
      </c>
      <c r="G832">
        <v>-1</v>
      </c>
      <c r="H832">
        <v>890</v>
      </c>
      <c r="I832" t="s">
        <v>1194</v>
      </c>
      <c r="J832">
        <v>1</v>
      </c>
      <c r="K832">
        <v>906</v>
      </c>
      <c r="L832" t="s">
        <v>1195</v>
      </c>
      <c r="M832">
        <v>-1</v>
      </c>
    </row>
    <row r="833" spans="1:13" x14ac:dyDescent="0.2">
      <c r="A833">
        <v>831</v>
      </c>
      <c r="B833">
        <v>0</v>
      </c>
      <c r="C833">
        <v>0</v>
      </c>
      <c r="D833" t="s">
        <v>294</v>
      </c>
      <c r="E833">
        <v>891</v>
      </c>
      <c r="F833" t="s">
        <v>704</v>
      </c>
      <c r="G833">
        <v>1</v>
      </c>
      <c r="H833">
        <v>907</v>
      </c>
      <c r="I833" t="s">
        <v>705</v>
      </c>
      <c r="J833">
        <v>-1</v>
      </c>
    </row>
    <row r="834" spans="1:13" x14ac:dyDescent="0.2">
      <c r="A834">
        <v>832</v>
      </c>
      <c r="B834">
        <v>0</v>
      </c>
      <c r="C834">
        <v>0</v>
      </c>
      <c r="D834" t="s">
        <v>294</v>
      </c>
      <c r="E834">
        <v>891</v>
      </c>
      <c r="F834" t="s">
        <v>704</v>
      </c>
      <c r="G834">
        <v>1</v>
      </c>
      <c r="H834">
        <v>892</v>
      </c>
      <c r="I834" t="s">
        <v>1196</v>
      </c>
      <c r="J834">
        <v>-1</v>
      </c>
      <c r="K834">
        <v>893</v>
      </c>
      <c r="L834" t="s">
        <v>1197</v>
      </c>
      <c r="M834">
        <v>-1</v>
      </c>
    </row>
    <row r="835" spans="1:13" x14ac:dyDescent="0.2">
      <c r="A835">
        <v>833</v>
      </c>
      <c r="B835">
        <v>0</v>
      </c>
      <c r="C835">
        <v>0</v>
      </c>
      <c r="D835" t="s">
        <v>294</v>
      </c>
      <c r="E835">
        <v>892</v>
      </c>
      <c r="F835" t="s">
        <v>1196</v>
      </c>
      <c r="G835">
        <v>1</v>
      </c>
      <c r="H835">
        <v>908</v>
      </c>
      <c r="I835" t="s">
        <v>1198</v>
      </c>
      <c r="J835">
        <v>-1</v>
      </c>
    </row>
    <row r="836" spans="1:13" x14ac:dyDescent="0.2">
      <c r="A836">
        <v>834</v>
      </c>
      <c r="B836">
        <v>0</v>
      </c>
      <c r="C836">
        <v>0</v>
      </c>
      <c r="D836" t="s">
        <v>294</v>
      </c>
      <c r="E836">
        <v>893</v>
      </c>
      <c r="F836" t="s">
        <v>1197</v>
      </c>
      <c r="G836">
        <v>1</v>
      </c>
      <c r="H836">
        <v>909</v>
      </c>
      <c r="I836" t="s">
        <v>1199</v>
      </c>
      <c r="J836">
        <v>-1</v>
      </c>
    </row>
    <row r="837" spans="1:13" x14ac:dyDescent="0.2">
      <c r="A837">
        <v>835</v>
      </c>
      <c r="B837">
        <v>0</v>
      </c>
      <c r="C837">
        <v>0</v>
      </c>
      <c r="D837" t="s">
        <v>294</v>
      </c>
      <c r="E837">
        <v>894</v>
      </c>
      <c r="F837" t="s">
        <v>1200</v>
      </c>
      <c r="G837">
        <v>1</v>
      </c>
      <c r="H837">
        <v>910</v>
      </c>
      <c r="I837" t="s">
        <v>1201</v>
      </c>
      <c r="J837">
        <v>-1</v>
      </c>
    </row>
    <row r="838" spans="1:13" x14ac:dyDescent="0.2">
      <c r="A838">
        <v>836</v>
      </c>
      <c r="B838">
        <v>0</v>
      </c>
      <c r="C838">
        <v>0</v>
      </c>
      <c r="D838" t="s">
        <v>294</v>
      </c>
      <c r="E838">
        <v>356</v>
      </c>
      <c r="F838" t="s">
        <v>696</v>
      </c>
      <c r="G838">
        <v>1</v>
      </c>
      <c r="H838">
        <v>891</v>
      </c>
      <c r="I838" t="s">
        <v>704</v>
      </c>
      <c r="J838">
        <v>-1</v>
      </c>
      <c r="K838">
        <v>894</v>
      </c>
      <c r="L838" t="s">
        <v>1200</v>
      </c>
      <c r="M838">
        <v>1</v>
      </c>
    </row>
    <row r="839" spans="1:13" x14ac:dyDescent="0.2">
      <c r="A839">
        <v>837</v>
      </c>
      <c r="B839">
        <v>0</v>
      </c>
      <c r="C839">
        <v>0</v>
      </c>
      <c r="D839" t="s">
        <v>294</v>
      </c>
      <c r="E839">
        <v>582</v>
      </c>
      <c r="F839" t="s">
        <v>927</v>
      </c>
      <c r="G839">
        <v>-1</v>
      </c>
      <c r="H839">
        <v>895</v>
      </c>
      <c r="I839" t="s">
        <v>1172</v>
      </c>
      <c r="J839">
        <v>1</v>
      </c>
    </row>
    <row r="840" spans="1:13" x14ac:dyDescent="0.2">
      <c r="A840">
        <v>838</v>
      </c>
      <c r="B840">
        <v>0</v>
      </c>
      <c r="C840">
        <v>0</v>
      </c>
      <c r="D840" t="s">
        <v>294</v>
      </c>
      <c r="E840">
        <v>583</v>
      </c>
      <c r="F840" t="s">
        <v>929</v>
      </c>
      <c r="G840">
        <v>-1</v>
      </c>
      <c r="H840">
        <v>623</v>
      </c>
      <c r="I840" t="s">
        <v>947</v>
      </c>
      <c r="J840">
        <v>-1</v>
      </c>
      <c r="K840">
        <v>896</v>
      </c>
      <c r="L840" t="s">
        <v>1174</v>
      </c>
      <c r="M840">
        <v>1</v>
      </c>
    </row>
    <row r="841" spans="1:13" x14ac:dyDescent="0.2">
      <c r="A841">
        <v>839</v>
      </c>
      <c r="B841">
        <v>0</v>
      </c>
      <c r="C841">
        <v>0</v>
      </c>
      <c r="D841" t="s">
        <v>294</v>
      </c>
      <c r="E841">
        <v>584</v>
      </c>
      <c r="F841" t="s">
        <v>931</v>
      </c>
      <c r="G841">
        <v>-1</v>
      </c>
      <c r="H841">
        <v>624</v>
      </c>
      <c r="I841" t="s">
        <v>949</v>
      </c>
      <c r="J841">
        <v>-1</v>
      </c>
      <c r="K841">
        <v>897</v>
      </c>
      <c r="L841" t="s">
        <v>1176</v>
      </c>
      <c r="M841">
        <v>1</v>
      </c>
    </row>
    <row r="842" spans="1:13" x14ac:dyDescent="0.2">
      <c r="A842">
        <v>840</v>
      </c>
      <c r="B842">
        <v>0</v>
      </c>
      <c r="C842">
        <v>0</v>
      </c>
      <c r="D842" t="s">
        <v>294</v>
      </c>
      <c r="E842">
        <v>897</v>
      </c>
      <c r="F842" t="s">
        <v>1176</v>
      </c>
      <c r="G842">
        <v>1</v>
      </c>
      <c r="H842">
        <v>898</v>
      </c>
      <c r="I842" t="s">
        <v>1179</v>
      </c>
      <c r="J842">
        <v>-1</v>
      </c>
      <c r="K842">
        <v>899</v>
      </c>
      <c r="L842" t="s">
        <v>1180</v>
      </c>
      <c r="M842">
        <v>-1</v>
      </c>
    </row>
    <row r="843" spans="1:13" x14ac:dyDescent="0.2">
      <c r="A843">
        <v>841</v>
      </c>
      <c r="B843">
        <v>0</v>
      </c>
      <c r="C843">
        <v>0</v>
      </c>
      <c r="D843" t="s">
        <v>294</v>
      </c>
      <c r="E843">
        <v>585</v>
      </c>
      <c r="F843" t="s">
        <v>933</v>
      </c>
      <c r="G843">
        <v>-1</v>
      </c>
      <c r="H843">
        <v>625</v>
      </c>
      <c r="I843" t="s">
        <v>951</v>
      </c>
      <c r="J843">
        <v>-1</v>
      </c>
      <c r="K843">
        <v>898</v>
      </c>
      <c r="L843" t="s">
        <v>1179</v>
      </c>
      <c r="M843">
        <v>1</v>
      </c>
    </row>
    <row r="844" spans="1:13" x14ac:dyDescent="0.2">
      <c r="A844">
        <v>842</v>
      </c>
      <c r="B844">
        <v>0</v>
      </c>
      <c r="C844">
        <v>0</v>
      </c>
      <c r="D844" t="s">
        <v>294</v>
      </c>
      <c r="E844">
        <v>586</v>
      </c>
      <c r="F844" t="s">
        <v>935</v>
      </c>
      <c r="G844">
        <v>-1</v>
      </c>
      <c r="H844">
        <v>626</v>
      </c>
      <c r="I844" t="s">
        <v>953</v>
      </c>
      <c r="J844">
        <v>-1</v>
      </c>
      <c r="K844">
        <v>899</v>
      </c>
      <c r="L844" t="s">
        <v>1180</v>
      </c>
      <c r="M844">
        <v>1</v>
      </c>
    </row>
    <row r="845" spans="1:13" x14ac:dyDescent="0.2">
      <c r="A845">
        <v>843</v>
      </c>
      <c r="B845">
        <v>0</v>
      </c>
      <c r="C845">
        <v>0</v>
      </c>
      <c r="D845" t="s">
        <v>294</v>
      </c>
      <c r="E845">
        <v>627</v>
      </c>
      <c r="F845" t="s">
        <v>955</v>
      </c>
      <c r="G845">
        <v>-1</v>
      </c>
      <c r="H845">
        <v>900</v>
      </c>
      <c r="I845" t="s">
        <v>1182</v>
      </c>
      <c r="J845">
        <v>1</v>
      </c>
    </row>
    <row r="846" spans="1:13" x14ac:dyDescent="0.2">
      <c r="A846">
        <v>844</v>
      </c>
      <c r="B846">
        <v>0</v>
      </c>
      <c r="C846">
        <v>0</v>
      </c>
      <c r="D846" t="s">
        <v>294</v>
      </c>
      <c r="E846">
        <v>900</v>
      </c>
      <c r="F846" t="s">
        <v>1182</v>
      </c>
      <c r="G846">
        <v>1</v>
      </c>
      <c r="H846">
        <v>901</v>
      </c>
      <c r="I846" t="s">
        <v>1184</v>
      </c>
      <c r="J846">
        <v>-1</v>
      </c>
    </row>
    <row r="847" spans="1:13" x14ac:dyDescent="0.2">
      <c r="A847">
        <v>845</v>
      </c>
      <c r="B847">
        <v>0</v>
      </c>
      <c r="C847">
        <v>0</v>
      </c>
      <c r="D847" t="s">
        <v>294</v>
      </c>
      <c r="E847">
        <v>628</v>
      </c>
      <c r="F847" t="s">
        <v>957</v>
      </c>
      <c r="G847">
        <v>-1</v>
      </c>
      <c r="H847">
        <v>901</v>
      </c>
      <c r="I847" t="s">
        <v>1184</v>
      </c>
      <c r="J847">
        <v>1</v>
      </c>
    </row>
    <row r="848" spans="1:13" x14ac:dyDescent="0.2">
      <c r="A848">
        <v>846</v>
      </c>
      <c r="B848">
        <v>0</v>
      </c>
      <c r="C848">
        <v>0</v>
      </c>
      <c r="D848" t="s">
        <v>294</v>
      </c>
      <c r="E848">
        <v>901</v>
      </c>
      <c r="F848" t="s">
        <v>1184</v>
      </c>
      <c r="G848">
        <v>1</v>
      </c>
      <c r="H848">
        <v>902</v>
      </c>
      <c r="I848" t="s">
        <v>1187</v>
      </c>
      <c r="J848">
        <v>-1</v>
      </c>
      <c r="K848">
        <v>903</v>
      </c>
      <c r="L848" t="s">
        <v>1188</v>
      </c>
      <c r="M848">
        <v>-1</v>
      </c>
    </row>
    <row r="849" spans="1:25" x14ac:dyDescent="0.2">
      <c r="A849">
        <v>847</v>
      </c>
      <c r="B849">
        <v>0</v>
      </c>
      <c r="C849">
        <v>0</v>
      </c>
      <c r="D849" t="s">
        <v>294</v>
      </c>
      <c r="E849">
        <v>629</v>
      </c>
      <c r="F849" t="s">
        <v>959</v>
      </c>
      <c r="G849">
        <v>-1</v>
      </c>
      <c r="H849">
        <v>902</v>
      </c>
      <c r="I849" t="s">
        <v>1187</v>
      </c>
      <c r="J849">
        <v>1</v>
      </c>
    </row>
    <row r="850" spans="1:25" x14ac:dyDescent="0.2">
      <c r="A850">
        <v>848</v>
      </c>
      <c r="B850">
        <v>0</v>
      </c>
      <c r="C850">
        <v>0</v>
      </c>
      <c r="D850" t="s">
        <v>294</v>
      </c>
      <c r="E850">
        <v>630</v>
      </c>
      <c r="F850" t="s">
        <v>961</v>
      </c>
      <c r="G850">
        <v>-1</v>
      </c>
      <c r="H850">
        <v>903</v>
      </c>
      <c r="I850" t="s">
        <v>1188</v>
      </c>
      <c r="J850">
        <v>1</v>
      </c>
    </row>
    <row r="851" spans="1:25" x14ac:dyDescent="0.2">
      <c r="A851">
        <v>849</v>
      </c>
      <c r="B851">
        <v>0</v>
      </c>
      <c r="C851">
        <v>0</v>
      </c>
      <c r="D851" t="s">
        <v>294</v>
      </c>
      <c r="E851">
        <v>903</v>
      </c>
      <c r="F851" t="s">
        <v>1188</v>
      </c>
      <c r="G851">
        <v>1</v>
      </c>
      <c r="H851">
        <v>904</v>
      </c>
      <c r="I851" t="s">
        <v>1191</v>
      </c>
      <c r="J851">
        <v>-1</v>
      </c>
    </row>
    <row r="852" spans="1:25" x14ac:dyDescent="0.2">
      <c r="A852">
        <v>850</v>
      </c>
      <c r="B852">
        <v>0</v>
      </c>
      <c r="C852">
        <v>0</v>
      </c>
      <c r="D852" t="s">
        <v>294</v>
      </c>
      <c r="E852">
        <v>631</v>
      </c>
      <c r="F852" t="s">
        <v>963</v>
      </c>
      <c r="G852">
        <v>-1</v>
      </c>
      <c r="H852">
        <v>904</v>
      </c>
      <c r="I852" t="s">
        <v>1191</v>
      </c>
      <c r="J852">
        <v>1</v>
      </c>
    </row>
    <row r="853" spans="1:25" x14ac:dyDescent="0.2">
      <c r="A853">
        <v>851</v>
      </c>
      <c r="B853">
        <v>0</v>
      </c>
      <c r="C853">
        <v>0</v>
      </c>
      <c r="D853" t="s">
        <v>294</v>
      </c>
      <c r="E853">
        <v>587</v>
      </c>
      <c r="F853" t="s">
        <v>937</v>
      </c>
      <c r="G853">
        <v>-1</v>
      </c>
      <c r="H853">
        <v>632</v>
      </c>
      <c r="I853" t="s">
        <v>965</v>
      </c>
      <c r="J853">
        <v>-1</v>
      </c>
      <c r="K853">
        <v>905</v>
      </c>
      <c r="L853" t="s">
        <v>1193</v>
      </c>
      <c r="M853">
        <v>1</v>
      </c>
    </row>
    <row r="854" spans="1:25" x14ac:dyDescent="0.2">
      <c r="A854">
        <v>852</v>
      </c>
      <c r="B854">
        <v>0</v>
      </c>
      <c r="C854">
        <v>0</v>
      </c>
      <c r="D854" t="s">
        <v>294</v>
      </c>
      <c r="E854">
        <v>905</v>
      </c>
      <c r="F854" t="s">
        <v>1193</v>
      </c>
      <c r="G854">
        <v>1</v>
      </c>
      <c r="H854">
        <v>906</v>
      </c>
      <c r="I854" t="s">
        <v>1195</v>
      </c>
      <c r="J854">
        <v>-1</v>
      </c>
    </row>
    <row r="855" spans="1:25" x14ac:dyDescent="0.2">
      <c r="A855">
        <v>853</v>
      </c>
      <c r="B855">
        <v>0</v>
      </c>
      <c r="C855">
        <v>0</v>
      </c>
      <c r="D855" t="s">
        <v>294</v>
      </c>
      <c r="E855">
        <v>588</v>
      </c>
      <c r="F855" t="s">
        <v>939</v>
      </c>
      <c r="G855">
        <v>-1</v>
      </c>
      <c r="H855">
        <v>633</v>
      </c>
      <c r="I855" t="s">
        <v>967</v>
      </c>
      <c r="J855">
        <v>-1</v>
      </c>
      <c r="K855">
        <v>906</v>
      </c>
      <c r="L855" t="s">
        <v>1195</v>
      </c>
      <c r="M855">
        <v>1</v>
      </c>
    </row>
    <row r="856" spans="1:25" x14ac:dyDescent="0.2">
      <c r="A856">
        <v>854</v>
      </c>
      <c r="B856">
        <v>0</v>
      </c>
      <c r="C856">
        <v>0</v>
      </c>
      <c r="D856" t="s">
        <v>294</v>
      </c>
      <c r="E856">
        <v>589</v>
      </c>
      <c r="F856" t="s">
        <v>466</v>
      </c>
      <c r="G856">
        <v>-1</v>
      </c>
      <c r="H856">
        <v>634</v>
      </c>
      <c r="I856" t="s">
        <v>483</v>
      </c>
      <c r="J856">
        <v>-1</v>
      </c>
      <c r="K856">
        <v>907</v>
      </c>
      <c r="L856" t="s">
        <v>705</v>
      </c>
      <c r="M856">
        <v>1</v>
      </c>
    </row>
    <row r="857" spans="1:25" x14ac:dyDescent="0.2">
      <c r="A857">
        <v>855</v>
      </c>
      <c r="B857">
        <v>0</v>
      </c>
      <c r="C857">
        <v>0</v>
      </c>
      <c r="D857" t="s">
        <v>294</v>
      </c>
      <c r="E857">
        <v>907</v>
      </c>
      <c r="F857" t="s">
        <v>705</v>
      </c>
      <c r="G857">
        <v>1</v>
      </c>
      <c r="H857">
        <v>908</v>
      </c>
      <c r="I857" t="s">
        <v>1198</v>
      </c>
      <c r="J857">
        <v>-1</v>
      </c>
      <c r="K857">
        <v>909</v>
      </c>
      <c r="L857" t="s">
        <v>1199</v>
      </c>
      <c r="M857">
        <v>-1</v>
      </c>
    </row>
    <row r="858" spans="1:25" x14ac:dyDescent="0.2">
      <c r="A858">
        <v>856</v>
      </c>
      <c r="B858">
        <v>0</v>
      </c>
      <c r="C858">
        <v>0</v>
      </c>
      <c r="D858" t="s">
        <v>294</v>
      </c>
      <c r="E858">
        <v>590</v>
      </c>
      <c r="F858" t="s">
        <v>941</v>
      </c>
      <c r="G858">
        <v>-1</v>
      </c>
      <c r="H858">
        <v>635</v>
      </c>
      <c r="I858" t="s">
        <v>969</v>
      </c>
      <c r="J858">
        <v>-1</v>
      </c>
      <c r="K858">
        <v>908</v>
      </c>
      <c r="L858" t="s">
        <v>1198</v>
      </c>
      <c r="M858">
        <v>1</v>
      </c>
    </row>
    <row r="859" spans="1:25" x14ac:dyDescent="0.2">
      <c r="A859">
        <v>857</v>
      </c>
      <c r="B859">
        <v>0</v>
      </c>
      <c r="C859">
        <v>0</v>
      </c>
      <c r="D859" t="s">
        <v>294</v>
      </c>
      <c r="E859">
        <v>591</v>
      </c>
      <c r="F859" t="s">
        <v>943</v>
      </c>
      <c r="G859">
        <v>-1</v>
      </c>
      <c r="H859">
        <v>636</v>
      </c>
      <c r="I859" t="s">
        <v>971</v>
      </c>
      <c r="J859">
        <v>-1</v>
      </c>
      <c r="K859">
        <v>909</v>
      </c>
      <c r="L859" t="s">
        <v>1199</v>
      </c>
      <c r="M859">
        <v>1</v>
      </c>
    </row>
    <row r="860" spans="1:25" x14ac:dyDescent="0.2">
      <c r="A860">
        <v>858</v>
      </c>
      <c r="B860">
        <v>0</v>
      </c>
      <c r="C860">
        <v>0</v>
      </c>
      <c r="D860" t="s">
        <v>294</v>
      </c>
      <c r="E860">
        <v>592</v>
      </c>
      <c r="F860" t="s">
        <v>945</v>
      </c>
      <c r="G860">
        <v>-1</v>
      </c>
      <c r="H860">
        <v>637</v>
      </c>
      <c r="I860" t="s">
        <v>973</v>
      </c>
      <c r="J860">
        <v>-1</v>
      </c>
      <c r="K860">
        <v>910</v>
      </c>
      <c r="L860" t="s">
        <v>1201</v>
      </c>
      <c r="M860">
        <v>1</v>
      </c>
    </row>
    <row r="861" spans="1:25" x14ac:dyDescent="0.2">
      <c r="A861">
        <v>859</v>
      </c>
      <c r="B861">
        <v>0</v>
      </c>
      <c r="C861">
        <v>0</v>
      </c>
      <c r="D861" t="s">
        <v>294</v>
      </c>
      <c r="E861">
        <v>363</v>
      </c>
      <c r="F861" t="s">
        <v>697</v>
      </c>
      <c r="G861">
        <v>1</v>
      </c>
      <c r="H861">
        <v>907</v>
      </c>
      <c r="I861" t="s">
        <v>705</v>
      </c>
      <c r="J861">
        <v>-1</v>
      </c>
      <c r="K861">
        <v>910</v>
      </c>
      <c r="L861" t="s">
        <v>1201</v>
      </c>
      <c r="M861">
        <v>1</v>
      </c>
    </row>
    <row r="862" spans="1:25" x14ac:dyDescent="0.2">
      <c r="A862">
        <v>860</v>
      </c>
      <c r="B862">
        <v>0</v>
      </c>
      <c r="C862">
        <v>0</v>
      </c>
      <c r="D862" t="s">
        <v>1202</v>
      </c>
      <c r="E862">
        <v>0</v>
      </c>
      <c r="F862" t="s">
        <v>295</v>
      </c>
      <c r="G862">
        <v>1</v>
      </c>
      <c r="H862">
        <v>1</v>
      </c>
      <c r="I862" t="s">
        <v>298</v>
      </c>
      <c r="J862">
        <v>1</v>
      </c>
      <c r="K862">
        <v>367</v>
      </c>
      <c r="L862" t="s">
        <v>706</v>
      </c>
      <c r="M862">
        <v>-1</v>
      </c>
      <c r="N862">
        <v>368</v>
      </c>
      <c r="O862" t="s">
        <v>709</v>
      </c>
      <c r="P862">
        <v>-1</v>
      </c>
      <c r="Q862">
        <v>369</v>
      </c>
      <c r="R862" t="s">
        <v>712</v>
      </c>
      <c r="S862">
        <v>-1</v>
      </c>
      <c r="T862">
        <v>370</v>
      </c>
      <c r="U862" t="s">
        <v>715</v>
      </c>
      <c r="V862">
        <v>-1</v>
      </c>
      <c r="W862">
        <v>373</v>
      </c>
      <c r="X862" t="s">
        <v>724</v>
      </c>
      <c r="Y862">
        <v>-1</v>
      </c>
    </row>
    <row r="863" spans="1:25" x14ac:dyDescent="0.2">
      <c r="A863">
        <v>861</v>
      </c>
      <c r="B863">
        <v>0</v>
      </c>
      <c r="C863">
        <v>0</v>
      </c>
      <c r="D863" t="s">
        <v>1202</v>
      </c>
      <c r="E863">
        <v>2</v>
      </c>
      <c r="F863" t="s">
        <v>296</v>
      </c>
      <c r="G863">
        <v>1</v>
      </c>
      <c r="H863">
        <v>3</v>
      </c>
      <c r="I863" t="s">
        <v>299</v>
      </c>
      <c r="J863">
        <v>1</v>
      </c>
      <c r="K863">
        <v>376</v>
      </c>
      <c r="L863" t="s">
        <v>707</v>
      </c>
      <c r="M863">
        <v>-1</v>
      </c>
      <c r="N863">
        <v>377</v>
      </c>
      <c r="O863" t="s">
        <v>710</v>
      </c>
      <c r="P863">
        <v>-1</v>
      </c>
      <c r="Q863">
        <v>378</v>
      </c>
      <c r="R863" t="s">
        <v>713</v>
      </c>
      <c r="S863">
        <v>-1</v>
      </c>
      <c r="T863">
        <v>379</v>
      </c>
      <c r="U863" t="s">
        <v>716</v>
      </c>
      <c r="V863">
        <v>-1</v>
      </c>
      <c r="W863">
        <v>382</v>
      </c>
      <c r="X863" t="s">
        <v>725</v>
      </c>
      <c r="Y863">
        <v>-1</v>
      </c>
    </row>
    <row r="864" spans="1:25" x14ac:dyDescent="0.2">
      <c r="A864">
        <v>862</v>
      </c>
      <c r="B864">
        <v>0</v>
      </c>
      <c r="C864">
        <v>0</v>
      </c>
      <c r="D864" t="s">
        <v>1202</v>
      </c>
      <c r="E864">
        <v>4</v>
      </c>
      <c r="F864" t="s">
        <v>301</v>
      </c>
      <c r="G864">
        <v>1</v>
      </c>
      <c r="H864">
        <v>5</v>
      </c>
      <c r="I864" t="s">
        <v>303</v>
      </c>
      <c r="J864">
        <v>1</v>
      </c>
      <c r="K864">
        <v>385</v>
      </c>
      <c r="L864" t="s">
        <v>733</v>
      </c>
      <c r="M864">
        <v>-1</v>
      </c>
      <c r="N864">
        <v>386</v>
      </c>
      <c r="O864" t="s">
        <v>735</v>
      </c>
      <c r="P864">
        <v>-1</v>
      </c>
      <c r="Q864">
        <v>387</v>
      </c>
      <c r="R864" t="s">
        <v>737</v>
      </c>
      <c r="S864">
        <v>-1</v>
      </c>
      <c r="T864">
        <v>388</v>
      </c>
      <c r="U864" t="s">
        <v>739</v>
      </c>
      <c r="V864">
        <v>-1</v>
      </c>
      <c r="W864">
        <v>391</v>
      </c>
      <c r="X864" t="s">
        <v>745</v>
      </c>
      <c r="Y864">
        <v>-1</v>
      </c>
    </row>
    <row r="865" spans="1:70" x14ac:dyDescent="0.2">
      <c r="A865">
        <v>863</v>
      </c>
      <c r="B865">
        <v>0</v>
      </c>
      <c r="C865">
        <v>0</v>
      </c>
      <c r="D865" t="s">
        <v>1202</v>
      </c>
      <c r="E865">
        <v>6</v>
      </c>
      <c r="F865" t="s">
        <v>302</v>
      </c>
      <c r="G865">
        <v>1</v>
      </c>
      <c r="H865">
        <v>7</v>
      </c>
      <c r="I865" t="s">
        <v>304</v>
      </c>
      <c r="J865">
        <v>1</v>
      </c>
      <c r="K865">
        <v>394</v>
      </c>
      <c r="L865" t="s">
        <v>734</v>
      </c>
      <c r="M865">
        <v>-1</v>
      </c>
      <c r="N865">
        <v>395</v>
      </c>
      <c r="O865" t="s">
        <v>736</v>
      </c>
      <c r="P865">
        <v>-1</v>
      </c>
      <c r="Q865">
        <v>396</v>
      </c>
      <c r="R865" t="s">
        <v>738</v>
      </c>
      <c r="S865">
        <v>-1</v>
      </c>
      <c r="T865">
        <v>397</v>
      </c>
      <c r="U865" t="s">
        <v>740</v>
      </c>
      <c r="V865">
        <v>-1</v>
      </c>
      <c r="W865">
        <v>400</v>
      </c>
      <c r="X865" t="s">
        <v>746</v>
      </c>
      <c r="Y865">
        <v>-1</v>
      </c>
    </row>
    <row r="866" spans="1:70" x14ac:dyDescent="0.2">
      <c r="A866">
        <v>864</v>
      </c>
      <c r="B866">
        <v>0</v>
      </c>
      <c r="C866">
        <v>0</v>
      </c>
      <c r="D866" t="s">
        <v>1202</v>
      </c>
      <c r="E866">
        <v>8</v>
      </c>
      <c r="F866" t="s">
        <v>297</v>
      </c>
      <c r="G866">
        <v>1</v>
      </c>
      <c r="H866">
        <v>9</v>
      </c>
      <c r="I866" t="s">
        <v>300</v>
      </c>
      <c r="J866">
        <v>1</v>
      </c>
      <c r="K866">
        <v>403</v>
      </c>
      <c r="L866" t="s">
        <v>708</v>
      </c>
      <c r="M866">
        <v>-1</v>
      </c>
      <c r="N866">
        <v>404</v>
      </c>
      <c r="O866" t="s">
        <v>711</v>
      </c>
      <c r="P866">
        <v>-1</v>
      </c>
      <c r="Q866">
        <v>405</v>
      </c>
      <c r="R866" t="s">
        <v>714</v>
      </c>
      <c r="S866">
        <v>-1</v>
      </c>
      <c r="T866">
        <v>406</v>
      </c>
      <c r="U866" t="s">
        <v>717</v>
      </c>
      <c r="V866">
        <v>-1</v>
      </c>
      <c r="W866">
        <v>409</v>
      </c>
      <c r="X866" t="s">
        <v>726</v>
      </c>
      <c r="Y866">
        <v>-1</v>
      </c>
    </row>
    <row r="867" spans="1:70" x14ac:dyDescent="0.2">
      <c r="A867">
        <v>865</v>
      </c>
      <c r="B867">
        <v>0</v>
      </c>
      <c r="C867">
        <v>0</v>
      </c>
      <c r="D867" t="s">
        <v>1202</v>
      </c>
      <c r="E867">
        <v>10</v>
      </c>
      <c r="F867" t="s">
        <v>305</v>
      </c>
      <c r="G867">
        <v>1</v>
      </c>
      <c r="H867">
        <v>13</v>
      </c>
      <c r="I867" t="s">
        <v>317</v>
      </c>
      <c r="J867">
        <v>1</v>
      </c>
      <c r="K867">
        <v>14</v>
      </c>
      <c r="L867" t="s">
        <v>318</v>
      </c>
      <c r="M867">
        <v>1</v>
      </c>
      <c r="N867">
        <v>413</v>
      </c>
      <c r="O867" t="s">
        <v>753</v>
      </c>
      <c r="P867">
        <v>-1</v>
      </c>
      <c r="Q867">
        <v>414</v>
      </c>
      <c r="R867" t="s">
        <v>754</v>
      </c>
      <c r="S867">
        <v>-1</v>
      </c>
      <c r="T867">
        <v>415</v>
      </c>
      <c r="U867" t="s">
        <v>757</v>
      </c>
      <c r="V867">
        <v>-1</v>
      </c>
      <c r="W867">
        <v>416</v>
      </c>
      <c r="X867" t="s">
        <v>759</v>
      </c>
      <c r="Y867">
        <v>-1</v>
      </c>
      <c r="Z867">
        <v>417</v>
      </c>
      <c r="AA867" t="s">
        <v>761</v>
      </c>
      <c r="AB867">
        <v>-1</v>
      </c>
      <c r="AC867">
        <v>419</v>
      </c>
      <c r="AD867" t="s">
        <v>765</v>
      </c>
      <c r="AE867">
        <v>-1</v>
      </c>
      <c r="AF867">
        <v>420</v>
      </c>
      <c r="AG867" t="s">
        <v>766</v>
      </c>
      <c r="AH867">
        <v>-1</v>
      </c>
      <c r="AI867">
        <v>421</v>
      </c>
      <c r="AJ867" t="s">
        <v>769</v>
      </c>
      <c r="AK867">
        <v>-1</v>
      </c>
      <c r="AL867">
        <v>424</v>
      </c>
      <c r="AM867" t="s">
        <v>775</v>
      </c>
      <c r="AN867">
        <v>-1</v>
      </c>
      <c r="AO867">
        <v>426</v>
      </c>
      <c r="AP867" t="s">
        <v>777</v>
      </c>
      <c r="AQ867">
        <v>-1</v>
      </c>
      <c r="AR867">
        <v>427</v>
      </c>
      <c r="AS867" t="s">
        <v>778</v>
      </c>
      <c r="AT867">
        <v>-1</v>
      </c>
    </row>
    <row r="868" spans="1:70" x14ac:dyDescent="0.2">
      <c r="A868">
        <v>866</v>
      </c>
      <c r="B868">
        <v>0</v>
      </c>
      <c r="C868">
        <v>0</v>
      </c>
      <c r="D868" t="s">
        <v>1202</v>
      </c>
      <c r="E868">
        <v>16</v>
      </c>
      <c r="F868" t="s">
        <v>306</v>
      </c>
      <c r="G868">
        <v>1</v>
      </c>
      <c r="H868">
        <v>19</v>
      </c>
      <c r="I868" t="s">
        <v>319</v>
      </c>
      <c r="J868">
        <v>1</v>
      </c>
      <c r="K868">
        <v>20</v>
      </c>
      <c r="L868" t="s">
        <v>322</v>
      </c>
      <c r="M868">
        <v>1</v>
      </c>
      <c r="N868">
        <v>430</v>
      </c>
      <c r="O868" t="s">
        <v>755</v>
      </c>
      <c r="P868">
        <v>-1</v>
      </c>
      <c r="Q868">
        <v>431</v>
      </c>
      <c r="R868" t="s">
        <v>756</v>
      </c>
      <c r="S868">
        <v>-1</v>
      </c>
      <c r="T868">
        <v>432</v>
      </c>
      <c r="U868" t="s">
        <v>760</v>
      </c>
      <c r="V868">
        <v>-1</v>
      </c>
      <c r="W868">
        <v>433</v>
      </c>
      <c r="X868" t="s">
        <v>762</v>
      </c>
      <c r="Y868">
        <v>-1</v>
      </c>
      <c r="Z868">
        <v>434</v>
      </c>
      <c r="AA868" t="s">
        <v>770</v>
      </c>
      <c r="AB868">
        <v>-1</v>
      </c>
      <c r="AC868">
        <v>436</v>
      </c>
      <c r="AD868" t="s">
        <v>779</v>
      </c>
      <c r="AE868">
        <v>-1</v>
      </c>
      <c r="AF868">
        <v>437</v>
      </c>
      <c r="AG868" t="s">
        <v>782</v>
      </c>
      <c r="AH868">
        <v>-1</v>
      </c>
    </row>
    <row r="869" spans="1:70" x14ac:dyDescent="0.2">
      <c r="A869">
        <v>867</v>
      </c>
      <c r="B869">
        <v>0</v>
      </c>
      <c r="C869">
        <v>0</v>
      </c>
      <c r="D869" t="s">
        <v>1202</v>
      </c>
      <c r="E869">
        <v>22</v>
      </c>
      <c r="F869" t="s">
        <v>330</v>
      </c>
      <c r="G869">
        <v>1</v>
      </c>
      <c r="H869">
        <v>25</v>
      </c>
      <c r="I869" t="s">
        <v>336</v>
      </c>
      <c r="J869">
        <v>1</v>
      </c>
      <c r="K869">
        <v>26</v>
      </c>
      <c r="L869" t="s">
        <v>338</v>
      </c>
      <c r="M869">
        <v>1</v>
      </c>
      <c r="N869">
        <v>440</v>
      </c>
      <c r="O869" t="s">
        <v>791</v>
      </c>
      <c r="P869">
        <v>-1</v>
      </c>
      <c r="Q869">
        <v>441</v>
      </c>
      <c r="R869" t="s">
        <v>793</v>
      </c>
      <c r="S869">
        <v>-1</v>
      </c>
      <c r="T869">
        <v>442</v>
      </c>
      <c r="U869" t="s">
        <v>795</v>
      </c>
      <c r="V869">
        <v>-1</v>
      </c>
      <c r="W869">
        <v>443</v>
      </c>
      <c r="X869" t="s">
        <v>797</v>
      </c>
      <c r="Y869">
        <v>-1</v>
      </c>
      <c r="Z869">
        <v>445</v>
      </c>
      <c r="AA869" t="s">
        <v>799</v>
      </c>
      <c r="AB869">
        <v>-1</v>
      </c>
      <c r="AC869">
        <v>446</v>
      </c>
      <c r="AD869" t="s">
        <v>801</v>
      </c>
      <c r="AE869">
        <v>-1</v>
      </c>
    </row>
    <row r="870" spans="1:70" x14ac:dyDescent="0.2">
      <c r="A870">
        <v>868</v>
      </c>
      <c r="B870">
        <v>0</v>
      </c>
      <c r="C870">
        <v>0</v>
      </c>
      <c r="D870" t="s">
        <v>1202</v>
      </c>
      <c r="E870">
        <v>28</v>
      </c>
      <c r="F870" t="s">
        <v>331</v>
      </c>
      <c r="G870">
        <v>1</v>
      </c>
      <c r="H870">
        <v>31</v>
      </c>
      <c r="I870" t="s">
        <v>337</v>
      </c>
      <c r="J870">
        <v>1</v>
      </c>
      <c r="K870">
        <v>32</v>
      </c>
      <c r="L870" t="s">
        <v>339</v>
      </c>
      <c r="M870">
        <v>1</v>
      </c>
      <c r="N870">
        <v>449</v>
      </c>
      <c r="O870" t="s">
        <v>792</v>
      </c>
      <c r="P870">
        <v>-1</v>
      </c>
      <c r="Q870">
        <v>450</v>
      </c>
      <c r="R870" t="s">
        <v>794</v>
      </c>
      <c r="S870">
        <v>-1</v>
      </c>
      <c r="T870">
        <v>451</v>
      </c>
      <c r="U870" t="s">
        <v>796</v>
      </c>
      <c r="V870">
        <v>-1</v>
      </c>
      <c r="W870">
        <v>452</v>
      </c>
      <c r="X870" t="s">
        <v>798</v>
      </c>
      <c r="Y870">
        <v>-1</v>
      </c>
      <c r="Z870">
        <v>454</v>
      </c>
      <c r="AA870" t="s">
        <v>800</v>
      </c>
      <c r="AB870">
        <v>-1</v>
      </c>
      <c r="AC870">
        <v>455</v>
      </c>
      <c r="AD870" t="s">
        <v>802</v>
      </c>
      <c r="AE870">
        <v>-1</v>
      </c>
    </row>
    <row r="871" spans="1:70" x14ac:dyDescent="0.2">
      <c r="A871">
        <v>869</v>
      </c>
      <c r="B871">
        <v>0</v>
      </c>
      <c r="C871">
        <v>0</v>
      </c>
      <c r="D871" t="s">
        <v>1202</v>
      </c>
      <c r="E871">
        <v>34</v>
      </c>
      <c r="F871" t="s">
        <v>307</v>
      </c>
      <c r="G871">
        <v>1</v>
      </c>
      <c r="H871">
        <v>37</v>
      </c>
      <c r="I871" t="s">
        <v>320</v>
      </c>
      <c r="J871">
        <v>1</v>
      </c>
      <c r="K871">
        <v>38</v>
      </c>
      <c r="L871" t="s">
        <v>323</v>
      </c>
      <c r="M871">
        <v>1</v>
      </c>
      <c r="N871">
        <v>457</v>
      </c>
      <c r="O871" t="s">
        <v>758</v>
      </c>
      <c r="P871">
        <v>-1</v>
      </c>
      <c r="Q871">
        <v>459</v>
      </c>
      <c r="R871" t="s">
        <v>767</v>
      </c>
      <c r="S871">
        <v>-1</v>
      </c>
      <c r="T871">
        <v>460</v>
      </c>
      <c r="U871" t="s">
        <v>768</v>
      </c>
      <c r="V871">
        <v>-1</v>
      </c>
      <c r="W871">
        <v>462</v>
      </c>
      <c r="X871" t="s">
        <v>780</v>
      </c>
      <c r="Y871">
        <v>-1</v>
      </c>
      <c r="Z871">
        <v>463</v>
      </c>
      <c r="AA871" t="s">
        <v>783</v>
      </c>
      <c r="AB871">
        <v>-1</v>
      </c>
    </row>
    <row r="872" spans="1:70" x14ac:dyDescent="0.2">
      <c r="A872">
        <v>870</v>
      </c>
      <c r="B872">
        <v>0</v>
      </c>
      <c r="C872">
        <v>0</v>
      </c>
      <c r="D872" t="s">
        <v>1202</v>
      </c>
      <c r="E872">
        <v>40</v>
      </c>
      <c r="F872" t="s">
        <v>345</v>
      </c>
      <c r="G872">
        <v>1</v>
      </c>
      <c r="H872">
        <v>43</v>
      </c>
      <c r="I872" t="s">
        <v>351</v>
      </c>
      <c r="J872">
        <v>1</v>
      </c>
      <c r="K872">
        <v>44</v>
      </c>
      <c r="L872" t="s">
        <v>353</v>
      </c>
      <c r="M872">
        <v>1</v>
      </c>
      <c r="N872">
        <v>465</v>
      </c>
      <c r="O872" t="s">
        <v>805</v>
      </c>
      <c r="P872">
        <v>-1</v>
      </c>
      <c r="Q872">
        <v>467</v>
      </c>
      <c r="R872" t="s">
        <v>809</v>
      </c>
      <c r="S872">
        <v>-1</v>
      </c>
      <c r="T872">
        <v>468</v>
      </c>
      <c r="U872" t="s">
        <v>811</v>
      </c>
      <c r="V872">
        <v>-1</v>
      </c>
      <c r="W872">
        <v>470</v>
      </c>
      <c r="X872" t="s">
        <v>813</v>
      </c>
      <c r="Y872">
        <v>-1</v>
      </c>
      <c r="Z872">
        <v>471</v>
      </c>
      <c r="AA872" t="s">
        <v>815</v>
      </c>
      <c r="AB872">
        <v>-1</v>
      </c>
    </row>
    <row r="873" spans="1:70" x14ac:dyDescent="0.2">
      <c r="A873">
        <v>871</v>
      </c>
      <c r="B873">
        <v>0</v>
      </c>
      <c r="C873">
        <v>0</v>
      </c>
      <c r="D873" t="s">
        <v>1202</v>
      </c>
      <c r="E873">
        <v>46</v>
      </c>
      <c r="F873" t="s">
        <v>346</v>
      </c>
      <c r="G873">
        <v>1</v>
      </c>
      <c r="H873">
        <v>49</v>
      </c>
      <c r="I873" t="s">
        <v>352</v>
      </c>
      <c r="J873">
        <v>1</v>
      </c>
      <c r="K873">
        <v>50</v>
      </c>
      <c r="L873" t="s">
        <v>354</v>
      </c>
      <c r="M873">
        <v>1</v>
      </c>
      <c r="N873">
        <v>473</v>
      </c>
      <c r="O873" t="s">
        <v>806</v>
      </c>
      <c r="P873">
        <v>-1</v>
      </c>
      <c r="Q873">
        <v>475</v>
      </c>
      <c r="R873" t="s">
        <v>810</v>
      </c>
      <c r="S873">
        <v>-1</v>
      </c>
      <c r="T873">
        <v>476</v>
      </c>
      <c r="U873" t="s">
        <v>812</v>
      </c>
      <c r="V873">
        <v>-1</v>
      </c>
      <c r="W873">
        <v>478</v>
      </c>
      <c r="X873" t="s">
        <v>814</v>
      </c>
      <c r="Y873">
        <v>-1</v>
      </c>
      <c r="Z873">
        <v>479</v>
      </c>
      <c r="AA873" t="s">
        <v>816</v>
      </c>
      <c r="AB873">
        <v>-1</v>
      </c>
    </row>
    <row r="874" spans="1:70" x14ac:dyDescent="0.2">
      <c r="A874">
        <v>872</v>
      </c>
      <c r="B874">
        <v>0</v>
      </c>
      <c r="C874">
        <v>0</v>
      </c>
      <c r="D874" t="s">
        <v>1202</v>
      </c>
      <c r="E874">
        <v>52</v>
      </c>
      <c r="F874" t="s">
        <v>308</v>
      </c>
      <c r="G874">
        <v>1</v>
      </c>
      <c r="H874">
        <v>55</v>
      </c>
      <c r="I874" t="s">
        <v>321</v>
      </c>
      <c r="J874">
        <v>1</v>
      </c>
      <c r="K874">
        <v>56</v>
      </c>
      <c r="L874" t="s">
        <v>324</v>
      </c>
      <c r="M874">
        <v>1</v>
      </c>
      <c r="N874">
        <v>483</v>
      </c>
      <c r="O874" t="s">
        <v>776</v>
      </c>
      <c r="P874">
        <v>-1</v>
      </c>
      <c r="Q874">
        <v>485</v>
      </c>
      <c r="R874" t="s">
        <v>781</v>
      </c>
      <c r="S874">
        <v>-1</v>
      </c>
      <c r="T874">
        <v>486</v>
      </c>
      <c r="U874" t="s">
        <v>784</v>
      </c>
      <c r="V874">
        <v>-1</v>
      </c>
    </row>
    <row r="875" spans="1:70" x14ac:dyDescent="0.2">
      <c r="A875">
        <v>873</v>
      </c>
      <c r="B875">
        <v>0</v>
      </c>
      <c r="C875">
        <v>0</v>
      </c>
      <c r="D875" t="s">
        <v>1202</v>
      </c>
      <c r="E875">
        <v>58</v>
      </c>
      <c r="F875" t="s">
        <v>361</v>
      </c>
      <c r="G875">
        <v>1</v>
      </c>
      <c r="H875">
        <v>60</v>
      </c>
      <c r="I875" t="s">
        <v>365</v>
      </c>
      <c r="J875">
        <v>1</v>
      </c>
      <c r="K875">
        <v>61</v>
      </c>
      <c r="L875" t="s">
        <v>366</v>
      </c>
      <c r="M875">
        <v>1</v>
      </c>
      <c r="N875">
        <v>62</v>
      </c>
      <c r="O875" t="s">
        <v>369</v>
      </c>
      <c r="P875">
        <v>1</v>
      </c>
      <c r="Q875">
        <v>63</v>
      </c>
      <c r="R875" t="s">
        <v>371</v>
      </c>
      <c r="S875">
        <v>1</v>
      </c>
      <c r="T875">
        <v>64</v>
      </c>
      <c r="U875" t="s">
        <v>373</v>
      </c>
      <c r="V875">
        <v>1</v>
      </c>
      <c r="W875">
        <v>66</v>
      </c>
      <c r="X875" t="s">
        <v>377</v>
      </c>
      <c r="Y875">
        <v>1</v>
      </c>
      <c r="Z875">
        <v>67</v>
      </c>
      <c r="AA875" t="s">
        <v>378</v>
      </c>
      <c r="AB875">
        <v>1</v>
      </c>
      <c r="AC875">
        <v>69</v>
      </c>
      <c r="AD875" t="s">
        <v>383</v>
      </c>
      <c r="AE875">
        <v>1</v>
      </c>
      <c r="AF875">
        <v>72</v>
      </c>
      <c r="AG875" t="s">
        <v>390</v>
      </c>
      <c r="AH875">
        <v>1</v>
      </c>
      <c r="AI875">
        <v>73</v>
      </c>
      <c r="AJ875" t="s">
        <v>391</v>
      </c>
      <c r="AK875">
        <v>1</v>
      </c>
      <c r="AL875">
        <v>488</v>
      </c>
      <c r="AM875" t="s">
        <v>819</v>
      </c>
      <c r="AN875">
        <v>-1</v>
      </c>
      <c r="AO875">
        <v>489</v>
      </c>
      <c r="AP875" t="s">
        <v>821</v>
      </c>
      <c r="AQ875">
        <v>-1</v>
      </c>
      <c r="AR875">
        <v>491</v>
      </c>
      <c r="AS875" t="s">
        <v>826</v>
      </c>
      <c r="AT875">
        <v>-1</v>
      </c>
      <c r="AU875">
        <v>492</v>
      </c>
      <c r="AV875" t="s">
        <v>827</v>
      </c>
      <c r="AW875">
        <v>-1</v>
      </c>
      <c r="AX875">
        <v>493</v>
      </c>
      <c r="AY875" t="s">
        <v>830</v>
      </c>
      <c r="AZ875">
        <v>-1</v>
      </c>
      <c r="BA875">
        <v>496</v>
      </c>
      <c r="BB875" t="s">
        <v>840</v>
      </c>
      <c r="BC875">
        <v>-1</v>
      </c>
      <c r="BD875">
        <v>498</v>
      </c>
      <c r="BE875" t="s">
        <v>848</v>
      </c>
      <c r="BF875">
        <v>-1</v>
      </c>
      <c r="BG875">
        <v>499</v>
      </c>
      <c r="BH875" t="s">
        <v>849</v>
      </c>
      <c r="BI875">
        <v>-1</v>
      </c>
      <c r="BJ875">
        <v>501</v>
      </c>
      <c r="BK875" t="s">
        <v>856</v>
      </c>
      <c r="BL875">
        <v>-1</v>
      </c>
      <c r="BM875">
        <v>503</v>
      </c>
      <c r="BN875" t="s">
        <v>858</v>
      </c>
      <c r="BO875">
        <v>-1</v>
      </c>
      <c r="BP875">
        <v>504</v>
      </c>
      <c r="BQ875" t="s">
        <v>859</v>
      </c>
      <c r="BR875">
        <v>-1</v>
      </c>
    </row>
    <row r="876" spans="1:70" x14ac:dyDescent="0.2">
      <c r="A876">
        <v>874</v>
      </c>
      <c r="B876">
        <v>0</v>
      </c>
      <c r="C876">
        <v>0</v>
      </c>
      <c r="D876" t="s">
        <v>1202</v>
      </c>
      <c r="E876">
        <v>76</v>
      </c>
      <c r="F876" t="s">
        <v>367</v>
      </c>
      <c r="G876">
        <v>1</v>
      </c>
      <c r="H876">
        <v>77</v>
      </c>
      <c r="I876" t="s">
        <v>368</v>
      </c>
      <c r="J876">
        <v>1</v>
      </c>
      <c r="K876">
        <v>78</v>
      </c>
      <c r="L876" t="s">
        <v>370</v>
      </c>
      <c r="M876">
        <v>1</v>
      </c>
      <c r="N876">
        <v>79</v>
      </c>
      <c r="O876" t="s">
        <v>372</v>
      </c>
      <c r="P876">
        <v>1</v>
      </c>
      <c r="Q876">
        <v>80</v>
      </c>
      <c r="R876" t="s">
        <v>374</v>
      </c>
      <c r="S876">
        <v>1</v>
      </c>
      <c r="T876">
        <v>82</v>
      </c>
      <c r="U876" t="s">
        <v>379</v>
      </c>
      <c r="V876">
        <v>1</v>
      </c>
      <c r="W876">
        <v>83</v>
      </c>
      <c r="X876" t="s">
        <v>380</v>
      </c>
      <c r="Y876">
        <v>1</v>
      </c>
      <c r="Z876">
        <v>85</v>
      </c>
      <c r="AA876" t="s">
        <v>392</v>
      </c>
      <c r="AB876">
        <v>1</v>
      </c>
      <c r="AC876">
        <v>86</v>
      </c>
      <c r="AD876" t="s">
        <v>393</v>
      </c>
      <c r="AE876">
        <v>1</v>
      </c>
      <c r="AF876">
        <v>506</v>
      </c>
      <c r="AG876" t="s">
        <v>820</v>
      </c>
      <c r="AH876">
        <v>-1</v>
      </c>
      <c r="AI876">
        <v>507</v>
      </c>
      <c r="AJ876" t="s">
        <v>822</v>
      </c>
      <c r="AK876">
        <v>-1</v>
      </c>
      <c r="AL876">
        <v>509</v>
      </c>
      <c r="AM876" t="s">
        <v>828</v>
      </c>
      <c r="AN876">
        <v>-1</v>
      </c>
      <c r="AO876">
        <v>510</v>
      </c>
      <c r="AP876" t="s">
        <v>829</v>
      </c>
      <c r="AQ876">
        <v>-1</v>
      </c>
      <c r="AR876">
        <v>513</v>
      </c>
      <c r="AS876" t="s">
        <v>842</v>
      </c>
      <c r="AT876">
        <v>-1</v>
      </c>
      <c r="AU876">
        <v>515</v>
      </c>
      <c r="AV876" t="s">
        <v>850</v>
      </c>
      <c r="AW876">
        <v>-1</v>
      </c>
      <c r="AX876">
        <v>516</v>
      </c>
      <c r="AY876" t="s">
        <v>851</v>
      </c>
      <c r="AZ876">
        <v>-1</v>
      </c>
      <c r="BA876">
        <v>518</v>
      </c>
      <c r="BB876" t="s">
        <v>857</v>
      </c>
      <c r="BC876">
        <v>-1</v>
      </c>
      <c r="BD876">
        <v>520</v>
      </c>
      <c r="BE876" t="s">
        <v>860</v>
      </c>
      <c r="BF876">
        <v>-1</v>
      </c>
      <c r="BG876">
        <v>521</v>
      </c>
      <c r="BH876" t="s">
        <v>861</v>
      </c>
      <c r="BI876">
        <v>-1</v>
      </c>
    </row>
    <row r="877" spans="1:70" x14ac:dyDescent="0.2">
      <c r="A877">
        <v>875</v>
      </c>
      <c r="B877">
        <v>0</v>
      </c>
      <c r="C877">
        <v>0</v>
      </c>
      <c r="D877" t="s">
        <v>1202</v>
      </c>
      <c r="E877">
        <v>89</v>
      </c>
      <c r="F877" t="s">
        <v>401</v>
      </c>
      <c r="G877">
        <v>1</v>
      </c>
      <c r="H877">
        <v>90</v>
      </c>
      <c r="I877" t="s">
        <v>403</v>
      </c>
      <c r="J877">
        <v>1</v>
      </c>
      <c r="K877">
        <v>91</v>
      </c>
      <c r="L877" t="s">
        <v>405</v>
      </c>
      <c r="M877">
        <v>1</v>
      </c>
      <c r="N877">
        <v>92</v>
      </c>
      <c r="O877" t="s">
        <v>406</v>
      </c>
      <c r="P877">
        <v>1</v>
      </c>
      <c r="Q877">
        <v>93</v>
      </c>
      <c r="R877" t="s">
        <v>408</v>
      </c>
      <c r="S877">
        <v>1</v>
      </c>
      <c r="T877">
        <v>95</v>
      </c>
      <c r="U877" t="s">
        <v>410</v>
      </c>
      <c r="V877">
        <v>1</v>
      </c>
      <c r="W877">
        <v>96</v>
      </c>
      <c r="X877" t="s">
        <v>411</v>
      </c>
      <c r="Y877">
        <v>1</v>
      </c>
      <c r="Z877">
        <v>523</v>
      </c>
      <c r="AA877" t="s">
        <v>867</v>
      </c>
      <c r="AB877">
        <v>-1</v>
      </c>
      <c r="AC877">
        <v>527</v>
      </c>
      <c r="AD877" t="s">
        <v>879</v>
      </c>
      <c r="AE877">
        <v>-1</v>
      </c>
      <c r="AF877">
        <v>529</v>
      </c>
      <c r="AG877" t="s">
        <v>883</v>
      </c>
      <c r="AH877">
        <v>-1</v>
      </c>
    </row>
    <row r="878" spans="1:70" x14ac:dyDescent="0.2">
      <c r="A878">
        <v>876</v>
      </c>
      <c r="B878">
        <v>0</v>
      </c>
      <c r="C878">
        <v>0</v>
      </c>
      <c r="D878" t="s">
        <v>1202</v>
      </c>
      <c r="E878">
        <v>98</v>
      </c>
      <c r="F878" t="s">
        <v>419</v>
      </c>
      <c r="G878">
        <v>1</v>
      </c>
      <c r="H878">
        <v>99</v>
      </c>
      <c r="I878" t="s">
        <v>421</v>
      </c>
      <c r="J878">
        <v>1</v>
      </c>
      <c r="K878">
        <v>100</v>
      </c>
      <c r="L878" t="s">
        <v>423</v>
      </c>
      <c r="M878">
        <v>1</v>
      </c>
      <c r="N878">
        <v>101</v>
      </c>
      <c r="O878" t="s">
        <v>425</v>
      </c>
      <c r="P878">
        <v>1</v>
      </c>
      <c r="Q878">
        <v>103</v>
      </c>
      <c r="R878" t="s">
        <v>429</v>
      </c>
      <c r="S878">
        <v>1</v>
      </c>
      <c r="T878">
        <v>104</v>
      </c>
      <c r="U878" t="s">
        <v>431</v>
      </c>
      <c r="V878">
        <v>1</v>
      </c>
      <c r="W878">
        <v>530</v>
      </c>
      <c r="X878" t="s">
        <v>888</v>
      </c>
      <c r="Y878">
        <v>-1</v>
      </c>
      <c r="Z878">
        <v>534</v>
      </c>
      <c r="AA878" t="s">
        <v>896</v>
      </c>
      <c r="AB878">
        <v>-1</v>
      </c>
      <c r="AC878">
        <v>536</v>
      </c>
      <c r="AD878" t="s">
        <v>900</v>
      </c>
      <c r="AE878">
        <v>-1</v>
      </c>
    </row>
    <row r="879" spans="1:70" x14ac:dyDescent="0.2">
      <c r="A879">
        <v>877</v>
      </c>
      <c r="B879">
        <v>0</v>
      </c>
      <c r="C879">
        <v>0</v>
      </c>
      <c r="D879" t="s">
        <v>1202</v>
      </c>
      <c r="E879">
        <v>106</v>
      </c>
      <c r="F879" t="s">
        <v>420</v>
      </c>
      <c r="G879">
        <v>1</v>
      </c>
      <c r="H879">
        <v>107</v>
      </c>
      <c r="I879" t="s">
        <v>422</v>
      </c>
      <c r="J879">
        <v>1</v>
      </c>
      <c r="K879">
        <v>108</v>
      </c>
      <c r="L879" t="s">
        <v>424</v>
      </c>
      <c r="M879">
        <v>1</v>
      </c>
      <c r="N879">
        <v>109</v>
      </c>
      <c r="O879" t="s">
        <v>426</v>
      </c>
      <c r="P879">
        <v>1</v>
      </c>
      <c r="Q879">
        <v>111</v>
      </c>
      <c r="R879" t="s">
        <v>430</v>
      </c>
      <c r="S879">
        <v>1</v>
      </c>
      <c r="T879">
        <v>112</v>
      </c>
      <c r="U879" t="s">
        <v>432</v>
      </c>
      <c r="V879">
        <v>1</v>
      </c>
      <c r="W879">
        <v>537</v>
      </c>
      <c r="X879" t="s">
        <v>889</v>
      </c>
      <c r="Y879">
        <v>-1</v>
      </c>
      <c r="Z879">
        <v>541</v>
      </c>
      <c r="AA879" t="s">
        <v>897</v>
      </c>
      <c r="AB879">
        <v>-1</v>
      </c>
      <c r="AC879">
        <v>543</v>
      </c>
      <c r="AD879" t="s">
        <v>901</v>
      </c>
      <c r="AE879">
        <v>-1</v>
      </c>
    </row>
    <row r="880" spans="1:70" x14ac:dyDescent="0.2">
      <c r="A880">
        <v>878</v>
      </c>
      <c r="B880">
        <v>0</v>
      </c>
      <c r="C880">
        <v>0</v>
      </c>
      <c r="D880" t="s">
        <v>1202</v>
      </c>
      <c r="E880">
        <v>114</v>
      </c>
      <c r="F880" t="s">
        <v>402</v>
      </c>
      <c r="G880">
        <v>1</v>
      </c>
      <c r="H880">
        <v>115</v>
      </c>
      <c r="I880" t="s">
        <v>404</v>
      </c>
      <c r="J880">
        <v>1</v>
      </c>
      <c r="K880">
        <v>116</v>
      </c>
      <c r="L880" t="s">
        <v>407</v>
      </c>
      <c r="M880">
        <v>1</v>
      </c>
      <c r="N880">
        <v>118</v>
      </c>
      <c r="O880" t="s">
        <v>413</v>
      </c>
      <c r="P880">
        <v>1</v>
      </c>
      <c r="Q880">
        <v>119</v>
      </c>
      <c r="R880" t="s">
        <v>414</v>
      </c>
      <c r="S880">
        <v>1</v>
      </c>
      <c r="T880">
        <v>544</v>
      </c>
      <c r="U880" t="s">
        <v>866</v>
      </c>
      <c r="V880">
        <v>-1</v>
      </c>
      <c r="W880">
        <v>545</v>
      </c>
      <c r="X880" t="s">
        <v>868</v>
      </c>
      <c r="Y880">
        <v>-1</v>
      </c>
      <c r="Z880">
        <v>547</v>
      </c>
      <c r="AA880" t="s">
        <v>870</v>
      </c>
      <c r="AB880">
        <v>-1</v>
      </c>
      <c r="AC880">
        <v>548</v>
      </c>
      <c r="AD880" t="s">
        <v>871</v>
      </c>
      <c r="AE880">
        <v>-1</v>
      </c>
      <c r="AF880">
        <v>551</v>
      </c>
      <c r="AG880" t="s">
        <v>876</v>
      </c>
      <c r="AH880">
        <v>-1</v>
      </c>
      <c r="AI880">
        <v>553</v>
      </c>
      <c r="AJ880" t="s">
        <v>880</v>
      </c>
      <c r="AK880">
        <v>-1</v>
      </c>
      <c r="AL880">
        <v>555</v>
      </c>
      <c r="AM880" t="s">
        <v>884</v>
      </c>
      <c r="AN880">
        <v>-1</v>
      </c>
      <c r="AO880">
        <v>557</v>
      </c>
      <c r="AP880" t="s">
        <v>885</v>
      </c>
      <c r="AQ880">
        <v>-1</v>
      </c>
      <c r="AR880">
        <v>558</v>
      </c>
      <c r="AS880" t="s">
        <v>886</v>
      </c>
      <c r="AT880">
        <v>-1</v>
      </c>
    </row>
    <row r="881" spans="1:43" x14ac:dyDescent="0.2">
      <c r="A881">
        <v>879</v>
      </c>
      <c r="B881">
        <v>0</v>
      </c>
      <c r="C881">
        <v>0</v>
      </c>
      <c r="D881" t="s">
        <v>1202</v>
      </c>
      <c r="E881">
        <v>122</v>
      </c>
      <c r="F881" t="s">
        <v>435</v>
      </c>
      <c r="G881">
        <v>1</v>
      </c>
      <c r="H881">
        <v>123</v>
      </c>
      <c r="I881" t="s">
        <v>437</v>
      </c>
      <c r="J881">
        <v>1</v>
      </c>
      <c r="K881">
        <v>124</v>
      </c>
      <c r="L881" t="s">
        <v>439</v>
      </c>
      <c r="M881">
        <v>1</v>
      </c>
      <c r="N881">
        <v>126</v>
      </c>
      <c r="O881" t="s">
        <v>443</v>
      </c>
      <c r="P881">
        <v>1</v>
      </c>
      <c r="Q881">
        <v>127</v>
      </c>
      <c r="R881" t="s">
        <v>445</v>
      </c>
      <c r="S881">
        <v>1</v>
      </c>
      <c r="T881">
        <v>560</v>
      </c>
      <c r="U881" t="s">
        <v>902</v>
      </c>
      <c r="V881">
        <v>-1</v>
      </c>
      <c r="W881">
        <v>561</v>
      </c>
      <c r="X881" t="s">
        <v>903</v>
      </c>
      <c r="Y881">
        <v>-1</v>
      </c>
      <c r="Z881">
        <v>563</v>
      </c>
      <c r="AA881" t="s">
        <v>907</v>
      </c>
      <c r="AB881">
        <v>-1</v>
      </c>
      <c r="AC881">
        <v>564</v>
      </c>
      <c r="AD881" t="s">
        <v>909</v>
      </c>
      <c r="AE881">
        <v>-1</v>
      </c>
      <c r="AF881">
        <v>566</v>
      </c>
      <c r="AG881" t="s">
        <v>918</v>
      </c>
      <c r="AH881">
        <v>-1</v>
      </c>
      <c r="AI881">
        <v>568</v>
      </c>
      <c r="AJ881" t="s">
        <v>920</v>
      </c>
      <c r="AK881">
        <v>-1</v>
      </c>
      <c r="AL881">
        <v>569</v>
      </c>
      <c r="AM881" t="s">
        <v>922</v>
      </c>
      <c r="AN881">
        <v>-1</v>
      </c>
    </row>
    <row r="882" spans="1:43" x14ac:dyDescent="0.2">
      <c r="A882">
        <v>880</v>
      </c>
      <c r="B882">
        <v>0</v>
      </c>
      <c r="C882">
        <v>0</v>
      </c>
      <c r="D882" t="s">
        <v>1202</v>
      </c>
      <c r="E882">
        <v>130</v>
      </c>
      <c r="F882" t="s">
        <v>452</v>
      </c>
      <c r="G882">
        <v>1</v>
      </c>
      <c r="H882">
        <v>131</v>
      </c>
      <c r="I882" t="s">
        <v>454</v>
      </c>
      <c r="J882">
        <v>1</v>
      </c>
      <c r="K882">
        <v>133</v>
      </c>
      <c r="L882" t="s">
        <v>458</v>
      </c>
      <c r="M882">
        <v>1</v>
      </c>
      <c r="N882">
        <v>134</v>
      </c>
      <c r="O882" t="s">
        <v>460</v>
      </c>
      <c r="P882">
        <v>1</v>
      </c>
      <c r="Q882">
        <v>571</v>
      </c>
      <c r="R882" t="s">
        <v>926</v>
      </c>
      <c r="S882">
        <v>-1</v>
      </c>
      <c r="T882">
        <v>572</v>
      </c>
      <c r="U882" t="s">
        <v>928</v>
      </c>
      <c r="V882">
        <v>-1</v>
      </c>
      <c r="W882">
        <v>574</v>
      </c>
      <c r="X882" t="s">
        <v>932</v>
      </c>
      <c r="Y882">
        <v>-1</v>
      </c>
      <c r="Z882">
        <v>575</v>
      </c>
      <c r="AA882" t="s">
        <v>934</v>
      </c>
      <c r="AB882">
        <v>-1</v>
      </c>
      <c r="AC882">
        <v>577</v>
      </c>
      <c r="AD882" t="s">
        <v>938</v>
      </c>
      <c r="AE882">
        <v>-1</v>
      </c>
      <c r="AF882">
        <v>579</v>
      </c>
      <c r="AG882" t="s">
        <v>940</v>
      </c>
      <c r="AH882">
        <v>-1</v>
      </c>
      <c r="AI882">
        <v>580</v>
      </c>
      <c r="AJ882" t="s">
        <v>942</v>
      </c>
      <c r="AK882">
        <v>-1</v>
      </c>
    </row>
    <row r="883" spans="1:43" x14ac:dyDescent="0.2">
      <c r="A883">
        <v>881</v>
      </c>
      <c r="B883">
        <v>0</v>
      </c>
      <c r="C883">
        <v>0</v>
      </c>
      <c r="D883" t="s">
        <v>1202</v>
      </c>
      <c r="E883">
        <v>137</v>
      </c>
      <c r="F883" t="s">
        <v>453</v>
      </c>
      <c r="G883">
        <v>1</v>
      </c>
      <c r="H883">
        <v>138</v>
      </c>
      <c r="I883" t="s">
        <v>455</v>
      </c>
      <c r="J883">
        <v>1</v>
      </c>
      <c r="K883">
        <v>140</v>
      </c>
      <c r="L883" t="s">
        <v>459</v>
      </c>
      <c r="M883">
        <v>1</v>
      </c>
      <c r="N883">
        <v>141</v>
      </c>
      <c r="O883" t="s">
        <v>461</v>
      </c>
      <c r="P883">
        <v>1</v>
      </c>
      <c r="Q883">
        <v>582</v>
      </c>
      <c r="R883" t="s">
        <v>927</v>
      </c>
      <c r="S883">
        <v>-1</v>
      </c>
      <c r="T883">
        <v>583</v>
      </c>
      <c r="U883" t="s">
        <v>929</v>
      </c>
      <c r="V883">
        <v>-1</v>
      </c>
      <c r="W883">
        <v>585</v>
      </c>
      <c r="X883" t="s">
        <v>933</v>
      </c>
      <c r="Y883">
        <v>-1</v>
      </c>
      <c r="Z883">
        <v>586</v>
      </c>
      <c r="AA883" t="s">
        <v>935</v>
      </c>
      <c r="AB883">
        <v>-1</v>
      </c>
      <c r="AC883">
        <v>588</v>
      </c>
      <c r="AD883" t="s">
        <v>939</v>
      </c>
      <c r="AE883">
        <v>-1</v>
      </c>
      <c r="AF883">
        <v>590</v>
      </c>
      <c r="AG883" t="s">
        <v>941</v>
      </c>
      <c r="AH883">
        <v>-1</v>
      </c>
      <c r="AI883">
        <v>591</v>
      </c>
      <c r="AJ883" t="s">
        <v>943</v>
      </c>
      <c r="AK883">
        <v>-1</v>
      </c>
    </row>
    <row r="884" spans="1:43" x14ac:dyDescent="0.2">
      <c r="A884">
        <v>882</v>
      </c>
      <c r="B884">
        <v>0</v>
      </c>
      <c r="C884">
        <v>0</v>
      </c>
      <c r="D884" t="s">
        <v>1202</v>
      </c>
      <c r="E884">
        <v>144</v>
      </c>
      <c r="F884" t="s">
        <v>436</v>
      </c>
      <c r="G884">
        <v>1</v>
      </c>
      <c r="H884">
        <v>145</v>
      </c>
      <c r="I884" t="s">
        <v>438</v>
      </c>
      <c r="J884">
        <v>1</v>
      </c>
      <c r="K884">
        <v>146</v>
      </c>
      <c r="L884" t="s">
        <v>440</v>
      </c>
      <c r="M884">
        <v>1</v>
      </c>
      <c r="N884">
        <v>148</v>
      </c>
      <c r="O884" t="s">
        <v>444</v>
      </c>
      <c r="P884">
        <v>1</v>
      </c>
      <c r="Q884">
        <v>149</v>
      </c>
      <c r="R884" t="s">
        <v>446</v>
      </c>
      <c r="S884">
        <v>1</v>
      </c>
      <c r="T884">
        <v>593</v>
      </c>
      <c r="U884" t="s">
        <v>904</v>
      </c>
      <c r="V884">
        <v>-1</v>
      </c>
      <c r="W884">
        <v>595</v>
      </c>
      <c r="X884" t="s">
        <v>908</v>
      </c>
      <c r="Y884">
        <v>-1</v>
      </c>
      <c r="Z884">
        <v>596</v>
      </c>
      <c r="AA884" t="s">
        <v>910</v>
      </c>
      <c r="AB884">
        <v>-1</v>
      </c>
      <c r="AC884">
        <v>599</v>
      </c>
      <c r="AD884" t="s">
        <v>913</v>
      </c>
      <c r="AE884">
        <v>-1</v>
      </c>
      <c r="AF884">
        <v>601</v>
      </c>
      <c r="AG884" t="s">
        <v>915</v>
      </c>
      <c r="AH884">
        <v>-1</v>
      </c>
      <c r="AI884">
        <v>603</v>
      </c>
      <c r="AJ884" t="s">
        <v>919</v>
      </c>
      <c r="AK884">
        <v>-1</v>
      </c>
      <c r="AL884">
        <v>605</v>
      </c>
      <c r="AM884" t="s">
        <v>921</v>
      </c>
      <c r="AN884">
        <v>-1</v>
      </c>
      <c r="AO884">
        <v>606</v>
      </c>
      <c r="AP884" t="s">
        <v>923</v>
      </c>
      <c r="AQ884">
        <v>-1</v>
      </c>
    </row>
    <row r="885" spans="1:43" x14ac:dyDescent="0.2">
      <c r="A885">
        <v>883</v>
      </c>
      <c r="B885">
        <v>0</v>
      </c>
      <c r="C885">
        <v>0</v>
      </c>
      <c r="D885" t="s">
        <v>1202</v>
      </c>
      <c r="E885">
        <v>152</v>
      </c>
      <c r="F885" t="s">
        <v>469</v>
      </c>
      <c r="G885">
        <v>1</v>
      </c>
      <c r="H885">
        <v>153</v>
      </c>
      <c r="I885" t="s">
        <v>471</v>
      </c>
      <c r="J885">
        <v>1</v>
      </c>
      <c r="K885">
        <v>155</v>
      </c>
      <c r="L885" t="s">
        <v>475</v>
      </c>
      <c r="M885">
        <v>1</v>
      </c>
      <c r="N885">
        <v>156</v>
      </c>
      <c r="O885" t="s">
        <v>477</v>
      </c>
      <c r="P885">
        <v>1</v>
      </c>
      <c r="Q885">
        <v>608</v>
      </c>
      <c r="R885" t="s">
        <v>946</v>
      </c>
      <c r="S885">
        <v>-1</v>
      </c>
      <c r="T885">
        <v>610</v>
      </c>
      <c r="U885" t="s">
        <v>950</v>
      </c>
      <c r="V885">
        <v>-1</v>
      </c>
      <c r="W885">
        <v>611</v>
      </c>
      <c r="X885" t="s">
        <v>952</v>
      </c>
      <c r="Y885">
        <v>-1</v>
      </c>
      <c r="Z885">
        <v>614</v>
      </c>
      <c r="AA885" t="s">
        <v>958</v>
      </c>
      <c r="AB885">
        <v>-1</v>
      </c>
      <c r="AC885">
        <v>616</v>
      </c>
      <c r="AD885" t="s">
        <v>962</v>
      </c>
      <c r="AE885">
        <v>-1</v>
      </c>
      <c r="AF885">
        <v>618</v>
      </c>
      <c r="AG885" t="s">
        <v>966</v>
      </c>
      <c r="AH885">
        <v>-1</v>
      </c>
      <c r="AI885">
        <v>620</v>
      </c>
      <c r="AJ885" t="s">
        <v>968</v>
      </c>
      <c r="AK885">
        <v>-1</v>
      </c>
      <c r="AL885">
        <v>621</v>
      </c>
      <c r="AM885" t="s">
        <v>970</v>
      </c>
      <c r="AN885">
        <v>-1</v>
      </c>
    </row>
    <row r="886" spans="1:43" x14ac:dyDescent="0.2">
      <c r="A886">
        <v>884</v>
      </c>
      <c r="B886">
        <v>0</v>
      </c>
      <c r="C886">
        <v>0</v>
      </c>
      <c r="D886" t="s">
        <v>1202</v>
      </c>
      <c r="E886">
        <v>159</v>
      </c>
      <c r="F886" t="s">
        <v>470</v>
      </c>
      <c r="G886">
        <v>1</v>
      </c>
      <c r="H886">
        <v>160</v>
      </c>
      <c r="I886" t="s">
        <v>472</v>
      </c>
      <c r="J886">
        <v>1</v>
      </c>
      <c r="K886">
        <v>162</v>
      </c>
      <c r="L886" t="s">
        <v>476</v>
      </c>
      <c r="M886">
        <v>1</v>
      </c>
      <c r="N886">
        <v>163</v>
      </c>
      <c r="O886" t="s">
        <v>478</v>
      </c>
      <c r="P886">
        <v>1</v>
      </c>
      <c r="Q886">
        <v>623</v>
      </c>
      <c r="R886" t="s">
        <v>947</v>
      </c>
      <c r="S886">
        <v>-1</v>
      </c>
      <c r="T886">
        <v>625</v>
      </c>
      <c r="U886" t="s">
        <v>951</v>
      </c>
      <c r="V886">
        <v>-1</v>
      </c>
      <c r="W886">
        <v>626</v>
      </c>
      <c r="X886" t="s">
        <v>953</v>
      </c>
      <c r="Y886">
        <v>-1</v>
      </c>
      <c r="Z886">
        <v>629</v>
      </c>
      <c r="AA886" t="s">
        <v>959</v>
      </c>
      <c r="AB886">
        <v>-1</v>
      </c>
      <c r="AC886">
        <v>631</v>
      </c>
      <c r="AD886" t="s">
        <v>963</v>
      </c>
      <c r="AE886">
        <v>-1</v>
      </c>
      <c r="AF886">
        <v>633</v>
      </c>
      <c r="AG886" t="s">
        <v>967</v>
      </c>
      <c r="AH886">
        <v>-1</v>
      </c>
      <c r="AI886">
        <v>635</v>
      </c>
      <c r="AJ886" t="s">
        <v>969</v>
      </c>
      <c r="AK886">
        <v>-1</v>
      </c>
      <c r="AL886">
        <v>636</v>
      </c>
      <c r="AM886" t="s">
        <v>971</v>
      </c>
      <c r="AN886">
        <v>-1</v>
      </c>
    </row>
    <row r="887" spans="1:43" x14ac:dyDescent="0.2">
      <c r="A887">
        <v>885</v>
      </c>
      <c r="B887">
        <v>0</v>
      </c>
      <c r="C887">
        <v>0</v>
      </c>
      <c r="D887" t="s">
        <v>1202</v>
      </c>
      <c r="E887">
        <v>165</v>
      </c>
      <c r="F887" t="s">
        <v>362</v>
      </c>
      <c r="G887">
        <v>1</v>
      </c>
      <c r="H887">
        <v>168</v>
      </c>
      <c r="I887" t="s">
        <v>394</v>
      </c>
      <c r="J887">
        <v>1</v>
      </c>
      <c r="K887">
        <v>640</v>
      </c>
      <c r="L887" t="s">
        <v>843</v>
      </c>
      <c r="M887">
        <v>-1</v>
      </c>
      <c r="N887">
        <v>642</v>
      </c>
      <c r="O887" t="s">
        <v>852</v>
      </c>
      <c r="P887">
        <v>-1</v>
      </c>
      <c r="Q887">
        <v>644</v>
      </c>
      <c r="R887" t="s">
        <v>862</v>
      </c>
      <c r="S887">
        <v>-1</v>
      </c>
    </row>
    <row r="888" spans="1:43" x14ac:dyDescent="0.2">
      <c r="A888">
        <v>886</v>
      </c>
      <c r="B888">
        <v>0</v>
      </c>
      <c r="C888">
        <v>0</v>
      </c>
      <c r="D888" t="s">
        <v>1202</v>
      </c>
      <c r="E888">
        <v>171</v>
      </c>
      <c r="F888" t="s">
        <v>384</v>
      </c>
      <c r="G888">
        <v>1</v>
      </c>
      <c r="H888">
        <v>646</v>
      </c>
      <c r="I888" t="s">
        <v>823</v>
      </c>
      <c r="J888">
        <v>-1</v>
      </c>
      <c r="K888">
        <v>647</v>
      </c>
      <c r="L888" t="s">
        <v>831</v>
      </c>
      <c r="M888">
        <v>-1</v>
      </c>
      <c r="N888">
        <v>650</v>
      </c>
      <c r="O888" t="s">
        <v>844</v>
      </c>
      <c r="P888">
        <v>-1</v>
      </c>
      <c r="Q888">
        <v>652</v>
      </c>
      <c r="R888" t="s">
        <v>853</v>
      </c>
      <c r="S888">
        <v>-1</v>
      </c>
    </row>
    <row r="889" spans="1:43" x14ac:dyDescent="0.2">
      <c r="A889">
        <v>887</v>
      </c>
      <c r="B889">
        <v>0</v>
      </c>
      <c r="C889">
        <v>0</v>
      </c>
      <c r="D889" t="s">
        <v>1202</v>
      </c>
      <c r="E889">
        <v>173</v>
      </c>
      <c r="F889" t="s">
        <v>489</v>
      </c>
      <c r="G889">
        <v>1</v>
      </c>
      <c r="H889">
        <v>174</v>
      </c>
      <c r="I889" t="s">
        <v>490</v>
      </c>
      <c r="J889">
        <v>1</v>
      </c>
      <c r="K889">
        <v>175</v>
      </c>
      <c r="L889" t="s">
        <v>495</v>
      </c>
      <c r="M889">
        <v>1</v>
      </c>
      <c r="N889">
        <v>177</v>
      </c>
      <c r="O889" t="s">
        <v>501</v>
      </c>
      <c r="P889">
        <v>1</v>
      </c>
      <c r="Q889">
        <v>178</v>
      </c>
      <c r="R889" t="s">
        <v>502</v>
      </c>
      <c r="S889">
        <v>1</v>
      </c>
      <c r="T889">
        <v>653</v>
      </c>
      <c r="U889" t="s">
        <v>974</v>
      </c>
      <c r="V889">
        <v>-1</v>
      </c>
      <c r="W889">
        <v>654</v>
      </c>
      <c r="X889" t="s">
        <v>976</v>
      </c>
      <c r="Y889">
        <v>-1</v>
      </c>
      <c r="Z889">
        <v>656</v>
      </c>
      <c r="AA889" t="s">
        <v>983</v>
      </c>
      <c r="AB889">
        <v>-1</v>
      </c>
      <c r="AC889">
        <v>657</v>
      </c>
      <c r="AD889" t="s">
        <v>984</v>
      </c>
      <c r="AE889">
        <v>-1</v>
      </c>
      <c r="AF889">
        <v>659</v>
      </c>
      <c r="AG889" t="s">
        <v>989</v>
      </c>
      <c r="AH889">
        <v>-1</v>
      </c>
      <c r="AI889">
        <v>660</v>
      </c>
      <c r="AJ889" t="s">
        <v>990</v>
      </c>
      <c r="AK889">
        <v>-1</v>
      </c>
    </row>
    <row r="890" spans="1:43" x14ac:dyDescent="0.2">
      <c r="A890">
        <v>888</v>
      </c>
      <c r="B890">
        <v>0</v>
      </c>
      <c r="C890">
        <v>0</v>
      </c>
      <c r="D890" t="s">
        <v>1202</v>
      </c>
      <c r="E890">
        <v>181</v>
      </c>
      <c r="F890" t="s">
        <v>491</v>
      </c>
      <c r="G890">
        <v>1</v>
      </c>
      <c r="H890">
        <v>182</v>
      </c>
      <c r="I890" t="s">
        <v>494</v>
      </c>
      <c r="J890">
        <v>1</v>
      </c>
      <c r="K890">
        <v>184</v>
      </c>
      <c r="L890" t="s">
        <v>503</v>
      </c>
      <c r="M890">
        <v>1</v>
      </c>
      <c r="N890">
        <v>185</v>
      </c>
      <c r="O890" t="s">
        <v>506</v>
      </c>
      <c r="P890">
        <v>1</v>
      </c>
      <c r="Q890">
        <v>662</v>
      </c>
      <c r="R890" t="s">
        <v>975</v>
      </c>
      <c r="S890">
        <v>-1</v>
      </c>
      <c r="T890">
        <v>663</v>
      </c>
      <c r="U890" t="s">
        <v>977</v>
      </c>
      <c r="V890">
        <v>-1</v>
      </c>
      <c r="W890">
        <v>665</v>
      </c>
      <c r="X890" t="s">
        <v>985</v>
      </c>
      <c r="Y890">
        <v>-1</v>
      </c>
      <c r="Z890">
        <v>667</v>
      </c>
      <c r="AA890" t="s">
        <v>991</v>
      </c>
      <c r="AB890">
        <v>-1</v>
      </c>
      <c r="AC890">
        <v>668</v>
      </c>
      <c r="AD890" t="s">
        <v>994</v>
      </c>
      <c r="AE890">
        <v>-1</v>
      </c>
    </row>
    <row r="891" spans="1:43" x14ac:dyDescent="0.2">
      <c r="A891">
        <v>889</v>
      </c>
      <c r="B891">
        <v>0</v>
      </c>
      <c r="C891">
        <v>0</v>
      </c>
      <c r="D891" t="s">
        <v>1202</v>
      </c>
      <c r="E891">
        <v>188</v>
      </c>
      <c r="F891" t="s">
        <v>516</v>
      </c>
      <c r="G891">
        <v>1</v>
      </c>
      <c r="H891">
        <v>190</v>
      </c>
      <c r="I891" t="s">
        <v>520</v>
      </c>
      <c r="J891">
        <v>1</v>
      </c>
      <c r="K891">
        <v>191</v>
      </c>
      <c r="L891" t="s">
        <v>522</v>
      </c>
      <c r="M891">
        <v>1</v>
      </c>
      <c r="N891">
        <v>670</v>
      </c>
      <c r="O891" t="s">
        <v>1001</v>
      </c>
      <c r="P891">
        <v>-1</v>
      </c>
      <c r="Q891">
        <v>671</v>
      </c>
      <c r="R891" t="s">
        <v>1003</v>
      </c>
      <c r="S891">
        <v>-1</v>
      </c>
      <c r="T891">
        <v>673</v>
      </c>
      <c r="U891" t="s">
        <v>1007</v>
      </c>
      <c r="V891">
        <v>-1</v>
      </c>
      <c r="W891">
        <v>675</v>
      </c>
      <c r="X891" t="s">
        <v>1009</v>
      </c>
      <c r="Y891">
        <v>-1</v>
      </c>
      <c r="Z891">
        <v>676</v>
      </c>
      <c r="AA891" t="s">
        <v>1011</v>
      </c>
      <c r="AB891">
        <v>-1</v>
      </c>
    </row>
    <row r="892" spans="1:43" x14ac:dyDescent="0.2">
      <c r="A892">
        <v>890</v>
      </c>
      <c r="B892">
        <v>0</v>
      </c>
      <c r="C892">
        <v>0</v>
      </c>
      <c r="D892" t="s">
        <v>1202</v>
      </c>
      <c r="E892">
        <v>194</v>
      </c>
      <c r="F892" t="s">
        <v>517</v>
      </c>
      <c r="G892">
        <v>1</v>
      </c>
      <c r="H892">
        <v>196</v>
      </c>
      <c r="I892" t="s">
        <v>521</v>
      </c>
      <c r="J892">
        <v>1</v>
      </c>
      <c r="K892">
        <v>197</v>
      </c>
      <c r="L892" t="s">
        <v>523</v>
      </c>
      <c r="M892">
        <v>1</v>
      </c>
      <c r="N892">
        <v>678</v>
      </c>
      <c r="O892" t="s">
        <v>1002</v>
      </c>
      <c r="P892">
        <v>-1</v>
      </c>
      <c r="Q892">
        <v>679</v>
      </c>
      <c r="R892" t="s">
        <v>1004</v>
      </c>
      <c r="S892">
        <v>-1</v>
      </c>
      <c r="T892">
        <v>681</v>
      </c>
      <c r="U892" t="s">
        <v>1008</v>
      </c>
      <c r="V892">
        <v>-1</v>
      </c>
      <c r="W892">
        <v>683</v>
      </c>
      <c r="X892" t="s">
        <v>1010</v>
      </c>
      <c r="Y892">
        <v>-1</v>
      </c>
      <c r="Z892">
        <v>684</v>
      </c>
      <c r="AA892" t="s">
        <v>1012</v>
      </c>
      <c r="AB892">
        <v>-1</v>
      </c>
    </row>
    <row r="893" spans="1:43" x14ac:dyDescent="0.2">
      <c r="A893">
        <v>891</v>
      </c>
      <c r="B893">
        <v>0</v>
      </c>
      <c r="C893">
        <v>0</v>
      </c>
      <c r="D893" t="s">
        <v>1202</v>
      </c>
      <c r="E893">
        <v>200</v>
      </c>
      <c r="F893" t="s">
        <v>492</v>
      </c>
      <c r="G893">
        <v>1</v>
      </c>
      <c r="H893">
        <v>202</v>
      </c>
      <c r="I893" t="s">
        <v>504</v>
      </c>
      <c r="J893">
        <v>1</v>
      </c>
      <c r="K893">
        <v>203</v>
      </c>
      <c r="L893" t="s">
        <v>507</v>
      </c>
      <c r="M893">
        <v>1</v>
      </c>
      <c r="N893">
        <v>687</v>
      </c>
      <c r="O893" t="s">
        <v>988</v>
      </c>
      <c r="P893">
        <v>-1</v>
      </c>
      <c r="Q893">
        <v>689</v>
      </c>
      <c r="R893" t="s">
        <v>992</v>
      </c>
      <c r="S893">
        <v>-1</v>
      </c>
      <c r="T893">
        <v>690</v>
      </c>
      <c r="U893" t="s">
        <v>995</v>
      </c>
      <c r="V893">
        <v>-1</v>
      </c>
    </row>
    <row r="894" spans="1:43" x14ac:dyDescent="0.2">
      <c r="A894">
        <v>892</v>
      </c>
      <c r="B894">
        <v>0</v>
      </c>
      <c r="C894">
        <v>0</v>
      </c>
      <c r="D894" t="s">
        <v>1202</v>
      </c>
      <c r="E894">
        <v>206</v>
      </c>
      <c r="F894" t="s">
        <v>493</v>
      </c>
      <c r="G894">
        <v>1</v>
      </c>
      <c r="H894">
        <v>693</v>
      </c>
      <c r="I894" t="s">
        <v>986</v>
      </c>
      <c r="J894">
        <v>-1</v>
      </c>
    </row>
    <row r="895" spans="1:43" x14ac:dyDescent="0.2">
      <c r="A895">
        <v>893</v>
      </c>
      <c r="B895">
        <v>0</v>
      </c>
      <c r="C895">
        <v>0</v>
      </c>
      <c r="D895" t="s">
        <v>1202</v>
      </c>
      <c r="E895">
        <v>207</v>
      </c>
      <c r="F895" t="s">
        <v>496</v>
      </c>
      <c r="G895">
        <v>1</v>
      </c>
      <c r="H895">
        <v>209</v>
      </c>
      <c r="I895" t="s">
        <v>505</v>
      </c>
      <c r="J895">
        <v>1</v>
      </c>
      <c r="K895">
        <v>210</v>
      </c>
      <c r="L895" t="s">
        <v>508</v>
      </c>
      <c r="M895">
        <v>1</v>
      </c>
      <c r="N895">
        <v>695</v>
      </c>
      <c r="O895" t="s">
        <v>987</v>
      </c>
      <c r="P895">
        <v>-1</v>
      </c>
      <c r="Q895">
        <v>697</v>
      </c>
      <c r="R895" t="s">
        <v>993</v>
      </c>
      <c r="S895">
        <v>-1</v>
      </c>
      <c r="T895">
        <v>698</v>
      </c>
      <c r="U895" t="s">
        <v>996</v>
      </c>
      <c r="V895">
        <v>-1</v>
      </c>
    </row>
    <row r="896" spans="1:43" x14ac:dyDescent="0.2">
      <c r="A896">
        <v>894</v>
      </c>
      <c r="B896">
        <v>0</v>
      </c>
      <c r="C896">
        <v>0</v>
      </c>
      <c r="D896" t="s">
        <v>1202</v>
      </c>
      <c r="E896">
        <v>212</v>
      </c>
      <c r="F896" t="s">
        <v>1203</v>
      </c>
      <c r="G896">
        <v>1</v>
      </c>
      <c r="H896">
        <v>214</v>
      </c>
      <c r="I896" t="s">
        <v>532</v>
      </c>
      <c r="J896">
        <v>1</v>
      </c>
      <c r="K896">
        <v>215</v>
      </c>
      <c r="L896" t="s">
        <v>533</v>
      </c>
      <c r="M896">
        <v>1</v>
      </c>
      <c r="N896">
        <v>702</v>
      </c>
      <c r="O896" t="s">
        <v>1018</v>
      </c>
      <c r="P896">
        <v>-1</v>
      </c>
      <c r="Q896">
        <v>705</v>
      </c>
      <c r="R896" t="s">
        <v>1020</v>
      </c>
      <c r="S896">
        <v>-1</v>
      </c>
      <c r="T896">
        <v>707</v>
      </c>
      <c r="U896" t="s">
        <v>1021</v>
      </c>
      <c r="V896">
        <v>-1</v>
      </c>
      <c r="W896">
        <v>708</v>
      </c>
      <c r="X896" t="s">
        <v>1022</v>
      </c>
      <c r="Y896">
        <v>-1</v>
      </c>
    </row>
    <row r="897" spans="1:52" x14ac:dyDescent="0.2">
      <c r="A897">
        <v>895</v>
      </c>
      <c r="B897">
        <v>0</v>
      </c>
      <c r="C897">
        <v>0</v>
      </c>
      <c r="D897" t="s">
        <v>1202</v>
      </c>
      <c r="E897">
        <v>217</v>
      </c>
      <c r="F897" t="s">
        <v>1204</v>
      </c>
      <c r="G897">
        <v>1</v>
      </c>
      <c r="H897">
        <v>219</v>
      </c>
      <c r="I897" t="s">
        <v>537</v>
      </c>
      <c r="J897">
        <v>1</v>
      </c>
      <c r="K897">
        <v>220</v>
      </c>
      <c r="L897" t="s">
        <v>538</v>
      </c>
      <c r="M897">
        <v>1</v>
      </c>
      <c r="N897">
        <v>711</v>
      </c>
      <c r="O897" t="s">
        <v>1025</v>
      </c>
      <c r="P897">
        <v>-1</v>
      </c>
      <c r="Q897">
        <v>713</v>
      </c>
      <c r="R897" t="s">
        <v>1026</v>
      </c>
      <c r="S897">
        <v>-1</v>
      </c>
      <c r="T897">
        <v>714</v>
      </c>
      <c r="U897" t="s">
        <v>1027</v>
      </c>
      <c r="V897">
        <v>-1</v>
      </c>
    </row>
    <row r="898" spans="1:52" x14ac:dyDescent="0.2">
      <c r="A898">
        <v>896</v>
      </c>
      <c r="B898">
        <v>0</v>
      </c>
      <c r="C898">
        <v>0</v>
      </c>
      <c r="D898" t="s">
        <v>1202</v>
      </c>
      <c r="E898">
        <v>222</v>
      </c>
      <c r="F898" t="s">
        <v>541</v>
      </c>
      <c r="G898">
        <v>1</v>
      </c>
      <c r="H898">
        <v>223</v>
      </c>
      <c r="I898" t="s">
        <v>543</v>
      </c>
      <c r="J898">
        <v>1</v>
      </c>
      <c r="K898">
        <v>224</v>
      </c>
      <c r="L898" t="s">
        <v>545</v>
      </c>
      <c r="M898">
        <v>1</v>
      </c>
      <c r="N898">
        <v>226</v>
      </c>
      <c r="O898" t="s">
        <v>551</v>
      </c>
      <c r="P898">
        <v>1</v>
      </c>
      <c r="Q898">
        <v>227</v>
      </c>
      <c r="R898" t="s">
        <v>552</v>
      </c>
      <c r="S898">
        <v>1</v>
      </c>
      <c r="T898">
        <v>716</v>
      </c>
      <c r="U898" t="s">
        <v>1029</v>
      </c>
      <c r="V898">
        <v>-1</v>
      </c>
      <c r="W898">
        <v>718</v>
      </c>
      <c r="X898" t="s">
        <v>1034</v>
      </c>
      <c r="Y898">
        <v>-1</v>
      </c>
      <c r="Z898">
        <v>720</v>
      </c>
      <c r="AA898" t="s">
        <v>1037</v>
      </c>
      <c r="AB898">
        <v>-1</v>
      </c>
      <c r="AC898">
        <v>721</v>
      </c>
      <c r="AD898" t="s">
        <v>1038</v>
      </c>
      <c r="AE898">
        <v>-1</v>
      </c>
    </row>
    <row r="899" spans="1:52" x14ac:dyDescent="0.2">
      <c r="A899">
        <v>897</v>
      </c>
      <c r="B899">
        <v>0</v>
      </c>
      <c r="C899">
        <v>0</v>
      </c>
      <c r="D899" t="s">
        <v>1202</v>
      </c>
      <c r="E899">
        <v>229</v>
      </c>
      <c r="F899" t="s">
        <v>544</v>
      </c>
      <c r="G899">
        <v>1</v>
      </c>
      <c r="H899">
        <v>231</v>
      </c>
      <c r="I899" t="s">
        <v>553</v>
      </c>
      <c r="J899">
        <v>1</v>
      </c>
      <c r="K899">
        <v>232</v>
      </c>
      <c r="L899" t="s">
        <v>556</v>
      </c>
      <c r="M899">
        <v>1</v>
      </c>
      <c r="N899">
        <v>723</v>
      </c>
      <c r="O899" t="s">
        <v>1030</v>
      </c>
      <c r="P899">
        <v>-1</v>
      </c>
      <c r="Q899">
        <v>725</v>
      </c>
      <c r="R899" t="s">
        <v>1039</v>
      </c>
      <c r="S899">
        <v>-1</v>
      </c>
      <c r="T899">
        <v>726</v>
      </c>
      <c r="U899" t="s">
        <v>1042</v>
      </c>
      <c r="V899">
        <v>-1</v>
      </c>
    </row>
    <row r="900" spans="1:52" x14ac:dyDescent="0.2">
      <c r="A900">
        <v>898</v>
      </c>
      <c r="B900">
        <v>0</v>
      </c>
      <c r="C900">
        <v>0</v>
      </c>
      <c r="D900" t="s">
        <v>1202</v>
      </c>
      <c r="E900">
        <v>234</v>
      </c>
      <c r="F900" t="s">
        <v>546</v>
      </c>
      <c r="G900">
        <v>1</v>
      </c>
      <c r="H900">
        <v>236</v>
      </c>
      <c r="I900" t="s">
        <v>554</v>
      </c>
      <c r="J900">
        <v>1</v>
      </c>
      <c r="K900">
        <v>237</v>
      </c>
      <c r="L900" t="s">
        <v>557</v>
      </c>
      <c r="M900">
        <v>1</v>
      </c>
      <c r="N900">
        <v>729</v>
      </c>
      <c r="O900" t="s">
        <v>1035</v>
      </c>
      <c r="P900">
        <v>-1</v>
      </c>
      <c r="Q900">
        <v>731</v>
      </c>
      <c r="R900" t="s">
        <v>1040</v>
      </c>
      <c r="S900">
        <v>-1</v>
      </c>
      <c r="T900">
        <v>732</v>
      </c>
      <c r="U900" t="s">
        <v>1043</v>
      </c>
      <c r="V900">
        <v>-1</v>
      </c>
    </row>
    <row r="901" spans="1:52" x14ac:dyDescent="0.2">
      <c r="A901">
        <v>899</v>
      </c>
      <c r="B901">
        <v>0</v>
      </c>
      <c r="C901">
        <v>0</v>
      </c>
      <c r="D901" t="s">
        <v>1202</v>
      </c>
      <c r="E901">
        <v>239</v>
      </c>
      <c r="F901" t="s">
        <v>542</v>
      </c>
      <c r="G901">
        <v>1</v>
      </c>
      <c r="H901">
        <v>241</v>
      </c>
      <c r="I901" t="s">
        <v>555</v>
      </c>
      <c r="J901">
        <v>1</v>
      </c>
      <c r="K901">
        <v>242</v>
      </c>
      <c r="L901" t="s">
        <v>558</v>
      </c>
      <c r="M901">
        <v>1</v>
      </c>
      <c r="N901">
        <v>735</v>
      </c>
      <c r="O901" t="s">
        <v>1036</v>
      </c>
      <c r="P901">
        <v>-1</v>
      </c>
      <c r="Q901">
        <v>737</v>
      </c>
      <c r="R901" t="s">
        <v>1041</v>
      </c>
      <c r="S901">
        <v>-1</v>
      </c>
      <c r="T901">
        <v>738</v>
      </c>
      <c r="U901" t="s">
        <v>1044</v>
      </c>
      <c r="V901">
        <v>-1</v>
      </c>
    </row>
    <row r="902" spans="1:52" x14ac:dyDescent="0.2">
      <c r="A902">
        <v>900</v>
      </c>
      <c r="B902">
        <v>0</v>
      </c>
      <c r="C902">
        <v>0</v>
      </c>
      <c r="D902" t="s">
        <v>1202</v>
      </c>
      <c r="E902">
        <v>244</v>
      </c>
      <c r="F902" t="s">
        <v>566</v>
      </c>
      <c r="G902">
        <v>1</v>
      </c>
      <c r="H902">
        <v>246</v>
      </c>
      <c r="I902" t="s">
        <v>574</v>
      </c>
      <c r="J902">
        <v>1</v>
      </c>
      <c r="K902">
        <v>247</v>
      </c>
      <c r="L902" t="s">
        <v>578</v>
      </c>
      <c r="M902">
        <v>1</v>
      </c>
      <c r="N902">
        <v>741</v>
      </c>
      <c r="O902" t="s">
        <v>1053</v>
      </c>
      <c r="P902">
        <v>-1</v>
      </c>
      <c r="Q902">
        <v>743</v>
      </c>
      <c r="R902" t="s">
        <v>1057</v>
      </c>
      <c r="S902">
        <v>-1</v>
      </c>
      <c r="T902">
        <v>744</v>
      </c>
      <c r="U902" t="s">
        <v>1061</v>
      </c>
      <c r="V902">
        <v>-1</v>
      </c>
    </row>
    <row r="903" spans="1:52" x14ac:dyDescent="0.2">
      <c r="A903">
        <v>901</v>
      </c>
      <c r="B903">
        <v>0</v>
      </c>
      <c r="C903">
        <v>0</v>
      </c>
      <c r="D903" t="s">
        <v>1202</v>
      </c>
      <c r="E903">
        <v>249</v>
      </c>
      <c r="F903" t="s">
        <v>567</v>
      </c>
      <c r="G903">
        <v>1</v>
      </c>
      <c r="H903">
        <v>251</v>
      </c>
      <c r="I903" t="s">
        <v>575</v>
      </c>
      <c r="J903">
        <v>1</v>
      </c>
      <c r="K903">
        <v>252</v>
      </c>
      <c r="L903" t="s">
        <v>579</v>
      </c>
      <c r="M903">
        <v>1</v>
      </c>
      <c r="N903">
        <v>747</v>
      </c>
      <c r="O903" t="s">
        <v>1054</v>
      </c>
      <c r="P903">
        <v>-1</v>
      </c>
      <c r="Q903">
        <v>749</v>
      </c>
      <c r="R903" t="s">
        <v>1058</v>
      </c>
      <c r="S903">
        <v>-1</v>
      </c>
      <c r="T903">
        <v>750</v>
      </c>
      <c r="U903" t="s">
        <v>1062</v>
      </c>
      <c r="V903">
        <v>-1</v>
      </c>
    </row>
    <row r="904" spans="1:52" x14ac:dyDescent="0.2">
      <c r="A904">
        <v>902</v>
      </c>
      <c r="B904">
        <v>0</v>
      </c>
      <c r="C904">
        <v>0</v>
      </c>
      <c r="D904" t="s">
        <v>1202</v>
      </c>
      <c r="E904">
        <v>254</v>
      </c>
      <c r="F904" t="s">
        <v>568</v>
      </c>
      <c r="G904">
        <v>1</v>
      </c>
      <c r="H904">
        <v>256</v>
      </c>
      <c r="I904" t="s">
        <v>576</v>
      </c>
      <c r="J904">
        <v>1</v>
      </c>
      <c r="K904">
        <v>257</v>
      </c>
      <c r="L904" t="s">
        <v>580</v>
      </c>
      <c r="M904">
        <v>1</v>
      </c>
      <c r="N904">
        <v>753</v>
      </c>
      <c r="O904" t="s">
        <v>1055</v>
      </c>
      <c r="P904">
        <v>-1</v>
      </c>
      <c r="Q904">
        <v>755</v>
      </c>
      <c r="R904" t="s">
        <v>1059</v>
      </c>
      <c r="S904">
        <v>-1</v>
      </c>
      <c r="T904">
        <v>756</v>
      </c>
      <c r="U904" t="s">
        <v>1063</v>
      </c>
      <c r="V904">
        <v>-1</v>
      </c>
    </row>
    <row r="905" spans="1:52" x14ac:dyDescent="0.2">
      <c r="A905">
        <v>903</v>
      </c>
      <c r="B905">
        <v>0</v>
      </c>
      <c r="C905">
        <v>0</v>
      </c>
      <c r="D905" t="s">
        <v>1202</v>
      </c>
      <c r="E905">
        <v>259</v>
      </c>
      <c r="F905" t="s">
        <v>569</v>
      </c>
      <c r="G905">
        <v>1</v>
      </c>
      <c r="H905">
        <v>261</v>
      </c>
      <c r="I905" t="s">
        <v>577</v>
      </c>
      <c r="J905">
        <v>1</v>
      </c>
      <c r="K905">
        <v>262</v>
      </c>
      <c r="L905" t="s">
        <v>581</v>
      </c>
      <c r="M905">
        <v>1</v>
      </c>
      <c r="N905">
        <v>759</v>
      </c>
      <c r="O905" t="s">
        <v>1056</v>
      </c>
      <c r="P905">
        <v>-1</v>
      </c>
      <c r="Q905">
        <v>761</v>
      </c>
      <c r="R905" t="s">
        <v>1060</v>
      </c>
      <c r="S905">
        <v>-1</v>
      </c>
      <c r="T905">
        <v>762</v>
      </c>
      <c r="U905" t="s">
        <v>1064</v>
      </c>
      <c r="V905">
        <v>-1</v>
      </c>
    </row>
    <row r="906" spans="1:52" x14ac:dyDescent="0.2">
      <c r="A906">
        <v>904</v>
      </c>
      <c r="B906">
        <v>0</v>
      </c>
      <c r="C906">
        <v>0</v>
      </c>
      <c r="D906" t="s">
        <v>1202</v>
      </c>
      <c r="E906">
        <v>265</v>
      </c>
      <c r="F906" t="s">
        <v>594</v>
      </c>
      <c r="G906">
        <v>1</v>
      </c>
      <c r="H906">
        <v>266</v>
      </c>
      <c r="I906" t="s">
        <v>595</v>
      </c>
      <c r="J906">
        <v>1</v>
      </c>
      <c r="K906">
        <v>268</v>
      </c>
      <c r="L906" t="s">
        <v>601</v>
      </c>
      <c r="M906">
        <v>1</v>
      </c>
      <c r="N906">
        <v>269</v>
      </c>
      <c r="O906" t="s">
        <v>602</v>
      </c>
      <c r="P906">
        <v>1</v>
      </c>
      <c r="Q906">
        <v>764</v>
      </c>
      <c r="R906" t="s">
        <v>1069</v>
      </c>
      <c r="S906">
        <v>-1</v>
      </c>
      <c r="T906">
        <v>766</v>
      </c>
      <c r="U906" t="s">
        <v>1072</v>
      </c>
      <c r="V906">
        <v>-1</v>
      </c>
      <c r="W906">
        <v>767</v>
      </c>
      <c r="X906" t="s">
        <v>1073</v>
      </c>
      <c r="Y906">
        <v>-1</v>
      </c>
    </row>
    <row r="907" spans="1:52" x14ac:dyDescent="0.2">
      <c r="A907">
        <v>905</v>
      </c>
      <c r="B907">
        <v>0</v>
      </c>
      <c r="C907">
        <v>0</v>
      </c>
      <c r="D907" t="s">
        <v>1202</v>
      </c>
      <c r="E907">
        <v>272</v>
      </c>
      <c r="F907" t="s">
        <v>596</v>
      </c>
      <c r="G907">
        <v>1</v>
      </c>
      <c r="H907">
        <v>274</v>
      </c>
      <c r="I907" t="s">
        <v>603</v>
      </c>
      <c r="J907">
        <v>1</v>
      </c>
      <c r="K907">
        <v>275</v>
      </c>
      <c r="L907" t="s">
        <v>605</v>
      </c>
      <c r="M907">
        <v>1</v>
      </c>
      <c r="N907">
        <v>769</v>
      </c>
      <c r="O907" t="s">
        <v>1070</v>
      </c>
      <c r="P907">
        <v>-1</v>
      </c>
      <c r="Q907">
        <v>771</v>
      </c>
      <c r="R907" t="s">
        <v>1074</v>
      </c>
      <c r="S907">
        <v>-1</v>
      </c>
      <c r="T907">
        <v>772</v>
      </c>
      <c r="U907" t="s">
        <v>1076</v>
      </c>
      <c r="V907">
        <v>-1</v>
      </c>
    </row>
    <row r="908" spans="1:52" x14ac:dyDescent="0.2">
      <c r="A908">
        <v>906</v>
      </c>
      <c r="B908">
        <v>0</v>
      </c>
      <c r="C908">
        <v>0</v>
      </c>
      <c r="D908" t="s">
        <v>1202</v>
      </c>
      <c r="E908">
        <v>278</v>
      </c>
      <c r="F908" t="s">
        <v>597</v>
      </c>
      <c r="G908">
        <v>1</v>
      </c>
      <c r="H908">
        <v>280</v>
      </c>
      <c r="I908" t="s">
        <v>604</v>
      </c>
      <c r="J908">
        <v>1</v>
      </c>
      <c r="K908">
        <v>281</v>
      </c>
      <c r="L908" t="s">
        <v>606</v>
      </c>
      <c r="M908">
        <v>1</v>
      </c>
      <c r="N908">
        <v>774</v>
      </c>
      <c r="O908" t="s">
        <v>1071</v>
      </c>
      <c r="P908">
        <v>-1</v>
      </c>
      <c r="Q908">
        <v>776</v>
      </c>
      <c r="R908" t="s">
        <v>1075</v>
      </c>
      <c r="S908">
        <v>-1</v>
      </c>
      <c r="T908">
        <v>777</v>
      </c>
      <c r="U908" t="s">
        <v>1077</v>
      </c>
      <c r="V908">
        <v>-1</v>
      </c>
    </row>
    <row r="909" spans="1:52" x14ac:dyDescent="0.2">
      <c r="A909">
        <v>907</v>
      </c>
      <c r="B909">
        <v>0</v>
      </c>
      <c r="C909">
        <v>0</v>
      </c>
      <c r="D909" t="s">
        <v>1202</v>
      </c>
      <c r="E909">
        <v>286</v>
      </c>
      <c r="F909" t="s">
        <v>1205</v>
      </c>
      <c r="G909">
        <v>1</v>
      </c>
      <c r="H909">
        <v>288</v>
      </c>
      <c r="I909" t="s">
        <v>617</v>
      </c>
      <c r="J909">
        <v>1</v>
      </c>
      <c r="K909">
        <v>289</v>
      </c>
      <c r="L909" t="s">
        <v>618</v>
      </c>
      <c r="M909">
        <v>1</v>
      </c>
      <c r="N909">
        <v>780</v>
      </c>
      <c r="O909" t="s">
        <v>1082</v>
      </c>
      <c r="P909">
        <v>-1</v>
      </c>
      <c r="Q909">
        <v>782</v>
      </c>
      <c r="R909" t="s">
        <v>1083</v>
      </c>
      <c r="S909">
        <v>-1</v>
      </c>
      <c r="T909">
        <v>783</v>
      </c>
      <c r="U909" t="s">
        <v>1084</v>
      </c>
      <c r="V909">
        <v>-1</v>
      </c>
    </row>
    <row r="910" spans="1:52" x14ac:dyDescent="0.2">
      <c r="A910">
        <v>908</v>
      </c>
      <c r="B910">
        <v>0</v>
      </c>
      <c r="C910">
        <v>0</v>
      </c>
      <c r="D910" t="s">
        <v>1202</v>
      </c>
      <c r="E910">
        <v>292</v>
      </c>
      <c r="F910" t="s">
        <v>622</v>
      </c>
      <c r="G910">
        <v>1</v>
      </c>
      <c r="H910">
        <v>294</v>
      </c>
      <c r="I910" t="s">
        <v>624</v>
      </c>
      <c r="J910">
        <v>1</v>
      </c>
      <c r="K910">
        <v>295</v>
      </c>
      <c r="L910" t="s">
        <v>625</v>
      </c>
      <c r="M910">
        <v>1</v>
      </c>
      <c r="N910">
        <v>785</v>
      </c>
      <c r="O910" t="s">
        <v>1206</v>
      </c>
      <c r="P910">
        <v>-1</v>
      </c>
      <c r="Q910">
        <v>787</v>
      </c>
      <c r="R910" t="s">
        <v>1086</v>
      </c>
      <c r="S910">
        <v>-1</v>
      </c>
      <c r="T910">
        <v>788</v>
      </c>
      <c r="U910" t="s">
        <v>1087</v>
      </c>
      <c r="V910">
        <v>-1</v>
      </c>
    </row>
    <row r="911" spans="1:52" x14ac:dyDescent="0.2">
      <c r="A911">
        <v>909</v>
      </c>
      <c r="B911">
        <v>0</v>
      </c>
      <c r="C911">
        <v>0</v>
      </c>
      <c r="D911" t="s">
        <v>1202</v>
      </c>
      <c r="E911">
        <v>297</v>
      </c>
      <c r="F911" t="s">
        <v>628</v>
      </c>
      <c r="G911">
        <v>1</v>
      </c>
      <c r="H911">
        <v>299</v>
      </c>
      <c r="I911" t="s">
        <v>630</v>
      </c>
      <c r="J911">
        <v>1</v>
      </c>
      <c r="K911">
        <v>300</v>
      </c>
      <c r="L911" t="s">
        <v>631</v>
      </c>
      <c r="M911">
        <v>1</v>
      </c>
      <c r="N911">
        <v>301</v>
      </c>
      <c r="O911" t="s">
        <v>632</v>
      </c>
      <c r="P911">
        <v>1</v>
      </c>
      <c r="Q911">
        <v>303</v>
      </c>
      <c r="R911" t="s">
        <v>634</v>
      </c>
      <c r="S911">
        <v>1</v>
      </c>
      <c r="T911">
        <v>306</v>
      </c>
      <c r="U911" t="s">
        <v>637</v>
      </c>
      <c r="V911">
        <v>1</v>
      </c>
      <c r="W911">
        <v>307</v>
      </c>
      <c r="X911" t="s">
        <v>638</v>
      </c>
      <c r="Y911">
        <v>1</v>
      </c>
      <c r="Z911">
        <v>790</v>
      </c>
      <c r="AA911" t="s">
        <v>1089</v>
      </c>
      <c r="AB911">
        <v>-1</v>
      </c>
      <c r="AC911">
        <v>792</v>
      </c>
      <c r="AD911" t="s">
        <v>1091</v>
      </c>
      <c r="AE911">
        <v>-1</v>
      </c>
      <c r="AF911">
        <v>793</v>
      </c>
      <c r="AG911" t="s">
        <v>1092</v>
      </c>
      <c r="AH911">
        <v>-1</v>
      </c>
      <c r="AI911">
        <v>794</v>
      </c>
      <c r="AJ911" t="s">
        <v>1093</v>
      </c>
      <c r="AK911">
        <v>-1</v>
      </c>
      <c r="AL911">
        <v>797</v>
      </c>
      <c r="AM911" t="s">
        <v>1096</v>
      </c>
      <c r="AN911">
        <v>-1</v>
      </c>
      <c r="AO911">
        <v>799</v>
      </c>
      <c r="AP911" t="s">
        <v>1098</v>
      </c>
      <c r="AQ911">
        <v>-1</v>
      </c>
      <c r="AR911">
        <v>801</v>
      </c>
      <c r="AS911" t="s">
        <v>1100</v>
      </c>
      <c r="AT911">
        <v>-1</v>
      </c>
      <c r="AU911">
        <v>803</v>
      </c>
      <c r="AV911" t="s">
        <v>1101</v>
      </c>
      <c r="AW911">
        <v>-1</v>
      </c>
      <c r="AX911">
        <v>804</v>
      </c>
      <c r="AY911" t="s">
        <v>1102</v>
      </c>
      <c r="AZ911">
        <v>-1</v>
      </c>
    </row>
    <row r="912" spans="1:52" x14ac:dyDescent="0.2">
      <c r="A912">
        <v>910</v>
      </c>
      <c r="B912">
        <v>0</v>
      </c>
      <c r="C912">
        <v>0</v>
      </c>
      <c r="D912" t="s">
        <v>1202</v>
      </c>
      <c r="E912">
        <v>309</v>
      </c>
      <c r="F912" t="s">
        <v>641</v>
      </c>
      <c r="G912">
        <v>1</v>
      </c>
      <c r="H912">
        <v>312</v>
      </c>
      <c r="I912" t="s">
        <v>644</v>
      </c>
      <c r="J912">
        <v>1</v>
      </c>
      <c r="K912">
        <v>313</v>
      </c>
      <c r="L912" t="s">
        <v>645</v>
      </c>
      <c r="M912">
        <v>1</v>
      </c>
      <c r="N912">
        <v>807</v>
      </c>
      <c r="O912" t="s">
        <v>1105</v>
      </c>
      <c r="P912">
        <v>-1</v>
      </c>
      <c r="Q912">
        <v>808</v>
      </c>
      <c r="R912" t="s">
        <v>1106</v>
      </c>
      <c r="S912">
        <v>-1</v>
      </c>
      <c r="T912">
        <v>809</v>
      </c>
      <c r="U912" t="s">
        <v>1107</v>
      </c>
      <c r="V912">
        <v>-1</v>
      </c>
      <c r="W912">
        <v>810</v>
      </c>
      <c r="X912" t="s">
        <v>1108</v>
      </c>
      <c r="Y912">
        <v>-1</v>
      </c>
      <c r="Z912">
        <v>812</v>
      </c>
      <c r="AA912" t="s">
        <v>1110</v>
      </c>
      <c r="AB912">
        <v>-1</v>
      </c>
      <c r="AC912">
        <v>813</v>
      </c>
      <c r="AD912" t="s">
        <v>1111</v>
      </c>
      <c r="AE912">
        <v>-1</v>
      </c>
      <c r="AF912">
        <v>814</v>
      </c>
      <c r="AG912" t="s">
        <v>1112</v>
      </c>
      <c r="AH912">
        <v>-1</v>
      </c>
      <c r="AI912">
        <v>816</v>
      </c>
      <c r="AJ912" t="s">
        <v>1113</v>
      </c>
      <c r="AK912">
        <v>-1</v>
      </c>
      <c r="AL912">
        <v>817</v>
      </c>
      <c r="AM912" t="s">
        <v>1114</v>
      </c>
      <c r="AN912">
        <v>-1</v>
      </c>
    </row>
    <row r="913" spans="1:58" x14ac:dyDescent="0.2">
      <c r="A913">
        <v>911</v>
      </c>
      <c r="B913">
        <v>0</v>
      </c>
      <c r="C913">
        <v>0</v>
      </c>
      <c r="D913" t="s">
        <v>1202</v>
      </c>
      <c r="E913">
        <v>315</v>
      </c>
      <c r="F913" t="s">
        <v>648</v>
      </c>
      <c r="G913">
        <v>1</v>
      </c>
      <c r="H913">
        <v>318</v>
      </c>
      <c r="I913" t="s">
        <v>651</v>
      </c>
      <c r="J913">
        <v>1</v>
      </c>
      <c r="K913">
        <v>319</v>
      </c>
      <c r="L913" t="s">
        <v>652</v>
      </c>
      <c r="M913">
        <v>1</v>
      </c>
      <c r="N913">
        <v>820</v>
      </c>
      <c r="O913" t="s">
        <v>1117</v>
      </c>
      <c r="P913">
        <v>-1</v>
      </c>
      <c r="Q913">
        <v>821</v>
      </c>
      <c r="R913" t="s">
        <v>1118</v>
      </c>
      <c r="S913">
        <v>-1</v>
      </c>
      <c r="T913">
        <v>822</v>
      </c>
      <c r="U913" t="s">
        <v>1119</v>
      </c>
      <c r="V913">
        <v>-1</v>
      </c>
      <c r="W913">
        <v>823</v>
      </c>
      <c r="X913" t="s">
        <v>1120</v>
      </c>
      <c r="Y913">
        <v>-1</v>
      </c>
      <c r="Z913">
        <v>825</v>
      </c>
      <c r="AA913" t="s">
        <v>1122</v>
      </c>
      <c r="AB913">
        <v>-1</v>
      </c>
      <c r="AC913">
        <v>826</v>
      </c>
      <c r="AD913" t="s">
        <v>1123</v>
      </c>
      <c r="AE913">
        <v>-1</v>
      </c>
      <c r="AF913">
        <v>827</v>
      </c>
      <c r="AG913" t="s">
        <v>1124</v>
      </c>
      <c r="AH913">
        <v>-1</v>
      </c>
      <c r="AI913">
        <v>829</v>
      </c>
      <c r="AJ913" t="s">
        <v>1125</v>
      </c>
      <c r="AK913">
        <v>-1</v>
      </c>
      <c r="AL913">
        <v>830</v>
      </c>
      <c r="AM913" t="s">
        <v>1126</v>
      </c>
      <c r="AN913">
        <v>-1</v>
      </c>
    </row>
    <row r="914" spans="1:58" x14ac:dyDescent="0.2">
      <c r="A914">
        <v>912</v>
      </c>
      <c r="B914">
        <v>0</v>
      </c>
      <c r="C914">
        <v>0</v>
      </c>
      <c r="D914" t="s">
        <v>1202</v>
      </c>
      <c r="E914">
        <v>330</v>
      </c>
      <c r="F914" t="s">
        <v>666</v>
      </c>
      <c r="G914">
        <v>1</v>
      </c>
      <c r="H914">
        <v>331</v>
      </c>
      <c r="I914" t="s">
        <v>668</v>
      </c>
      <c r="J914">
        <v>1</v>
      </c>
      <c r="K914">
        <v>332</v>
      </c>
      <c r="L914" t="s">
        <v>669</v>
      </c>
      <c r="M914">
        <v>1</v>
      </c>
      <c r="N914">
        <v>333</v>
      </c>
      <c r="O914" t="s">
        <v>671</v>
      </c>
      <c r="P914">
        <v>1</v>
      </c>
      <c r="Q914">
        <v>335</v>
      </c>
      <c r="R914" t="s">
        <v>673</v>
      </c>
      <c r="S914">
        <v>1</v>
      </c>
      <c r="T914">
        <v>336</v>
      </c>
      <c r="U914" t="s">
        <v>674</v>
      </c>
      <c r="V914">
        <v>1</v>
      </c>
      <c r="W914">
        <v>338</v>
      </c>
      <c r="X914" t="s">
        <v>677</v>
      </c>
      <c r="Y914">
        <v>1</v>
      </c>
      <c r="Z914">
        <v>339</v>
      </c>
      <c r="AA914" t="s">
        <v>678</v>
      </c>
      <c r="AB914">
        <v>1</v>
      </c>
      <c r="AC914">
        <v>845</v>
      </c>
      <c r="AD914" t="s">
        <v>1140</v>
      </c>
      <c r="AE914">
        <v>-1</v>
      </c>
      <c r="AF914">
        <v>846</v>
      </c>
      <c r="AG914" t="s">
        <v>1142</v>
      </c>
      <c r="AH914">
        <v>-1</v>
      </c>
      <c r="AI914">
        <v>848</v>
      </c>
      <c r="AJ914" t="s">
        <v>1146</v>
      </c>
      <c r="AK914">
        <v>-1</v>
      </c>
      <c r="AL914">
        <v>849</v>
      </c>
      <c r="AM914" t="s">
        <v>1147</v>
      </c>
      <c r="AN914">
        <v>-1</v>
      </c>
      <c r="AO914">
        <v>852</v>
      </c>
      <c r="AP914" t="s">
        <v>1154</v>
      </c>
      <c r="AQ914">
        <v>-1</v>
      </c>
      <c r="AR914">
        <v>854</v>
      </c>
      <c r="AS914" t="s">
        <v>1158</v>
      </c>
      <c r="AT914">
        <v>-1</v>
      </c>
      <c r="AU914">
        <v>855</v>
      </c>
      <c r="AV914" t="s">
        <v>1159</v>
      </c>
      <c r="AW914">
        <v>-1</v>
      </c>
      <c r="AX914">
        <v>857</v>
      </c>
      <c r="AY914" t="s">
        <v>1163</v>
      </c>
      <c r="AZ914">
        <v>-1</v>
      </c>
      <c r="BA914">
        <v>859</v>
      </c>
      <c r="BB914" t="s">
        <v>1165</v>
      </c>
      <c r="BC914">
        <v>-1</v>
      </c>
      <c r="BD914">
        <v>860</v>
      </c>
      <c r="BE914" t="s">
        <v>1166</v>
      </c>
      <c r="BF914">
        <v>-1</v>
      </c>
    </row>
    <row r="915" spans="1:58" x14ac:dyDescent="0.2">
      <c r="A915">
        <v>913</v>
      </c>
      <c r="B915">
        <v>0</v>
      </c>
      <c r="C915">
        <v>0</v>
      </c>
      <c r="D915" t="s">
        <v>1202</v>
      </c>
      <c r="E915">
        <v>342</v>
      </c>
      <c r="F915" t="s">
        <v>667</v>
      </c>
      <c r="G915">
        <v>1</v>
      </c>
      <c r="H915">
        <v>343</v>
      </c>
      <c r="I915" t="s">
        <v>670</v>
      </c>
      <c r="J915">
        <v>1</v>
      </c>
      <c r="K915">
        <v>345</v>
      </c>
      <c r="L915" t="s">
        <v>679</v>
      </c>
      <c r="M915">
        <v>1</v>
      </c>
      <c r="N915">
        <v>346</v>
      </c>
      <c r="O915" t="s">
        <v>680</v>
      </c>
      <c r="P915">
        <v>1</v>
      </c>
      <c r="Q915">
        <v>862</v>
      </c>
      <c r="R915" t="s">
        <v>1141</v>
      </c>
      <c r="S915">
        <v>-1</v>
      </c>
      <c r="T915">
        <v>863</v>
      </c>
      <c r="U915" t="s">
        <v>1143</v>
      </c>
      <c r="V915">
        <v>-1</v>
      </c>
      <c r="W915">
        <v>865</v>
      </c>
      <c r="X915" t="s">
        <v>1148</v>
      </c>
      <c r="Y915">
        <v>-1</v>
      </c>
      <c r="Z915">
        <v>866</v>
      </c>
      <c r="AA915" t="s">
        <v>1149</v>
      </c>
      <c r="AB915">
        <v>-1</v>
      </c>
      <c r="AC915">
        <v>869</v>
      </c>
      <c r="AD915" t="s">
        <v>1156</v>
      </c>
      <c r="AE915">
        <v>-1</v>
      </c>
      <c r="AF915">
        <v>871</v>
      </c>
      <c r="AG915" t="s">
        <v>1160</v>
      </c>
      <c r="AH915">
        <v>-1</v>
      </c>
      <c r="AI915">
        <v>873</v>
      </c>
      <c r="AJ915" t="s">
        <v>1164</v>
      </c>
      <c r="AK915">
        <v>-1</v>
      </c>
      <c r="AL915">
        <v>875</v>
      </c>
      <c r="AM915" t="s">
        <v>1167</v>
      </c>
      <c r="AN915">
        <v>-1</v>
      </c>
      <c r="AO915">
        <v>876</v>
      </c>
      <c r="AP915" t="s">
        <v>1168</v>
      </c>
      <c r="AQ915">
        <v>-1</v>
      </c>
    </row>
    <row r="916" spans="1:58" x14ac:dyDescent="0.2">
      <c r="A916">
        <v>914</v>
      </c>
      <c r="B916">
        <v>0</v>
      </c>
      <c r="C916">
        <v>0</v>
      </c>
      <c r="D916" t="s">
        <v>1202</v>
      </c>
      <c r="E916">
        <v>349</v>
      </c>
      <c r="F916" t="s">
        <v>687</v>
      </c>
      <c r="G916">
        <v>1</v>
      </c>
      <c r="H916">
        <v>350</v>
      </c>
      <c r="I916" t="s">
        <v>689</v>
      </c>
      <c r="J916">
        <v>1</v>
      </c>
      <c r="K916">
        <v>351</v>
      </c>
      <c r="L916" t="s">
        <v>690</v>
      </c>
      <c r="M916">
        <v>1</v>
      </c>
      <c r="N916">
        <v>352</v>
      </c>
      <c r="O916" t="s">
        <v>692</v>
      </c>
      <c r="P916">
        <v>1</v>
      </c>
      <c r="Q916">
        <v>354</v>
      </c>
      <c r="R916" t="s">
        <v>694</v>
      </c>
      <c r="S916">
        <v>1</v>
      </c>
      <c r="T916">
        <v>355</v>
      </c>
      <c r="U916" t="s">
        <v>695</v>
      </c>
      <c r="V916">
        <v>1</v>
      </c>
      <c r="W916">
        <v>357</v>
      </c>
      <c r="X916" t="s">
        <v>698</v>
      </c>
      <c r="Y916">
        <v>1</v>
      </c>
      <c r="Z916">
        <v>358</v>
      </c>
      <c r="AA916" t="s">
        <v>699</v>
      </c>
      <c r="AB916">
        <v>1</v>
      </c>
      <c r="AC916">
        <v>878</v>
      </c>
      <c r="AD916" t="s">
        <v>1171</v>
      </c>
      <c r="AE916">
        <v>-1</v>
      </c>
      <c r="AF916">
        <v>879</v>
      </c>
      <c r="AG916" t="s">
        <v>1173</v>
      </c>
      <c r="AH916">
        <v>-1</v>
      </c>
      <c r="AI916">
        <v>881</v>
      </c>
      <c r="AJ916" t="s">
        <v>1177</v>
      </c>
      <c r="AK916">
        <v>-1</v>
      </c>
      <c r="AL916">
        <v>882</v>
      </c>
      <c r="AM916" t="s">
        <v>1178</v>
      </c>
      <c r="AN916">
        <v>-1</v>
      </c>
      <c r="AO916">
        <v>885</v>
      </c>
      <c r="AP916" t="s">
        <v>1185</v>
      </c>
      <c r="AQ916">
        <v>-1</v>
      </c>
      <c r="AR916">
        <v>887</v>
      </c>
      <c r="AS916" t="s">
        <v>1189</v>
      </c>
      <c r="AT916">
        <v>-1</v>
      </c>
      <c r="AU916">
        <v>888</v>
      </c>
      <c r="AV916" t="s">
        <v>1190</v>
      </c>
      <c r="AW916">
        <v>-1</v>
      </c>
      <c r="AX916">
        <v>890</v>
      </c>
      <c r="AY916" t="s">
        <v>1194</v>
      </c>
      <c r="AZ916">
        <v>-1</v>
      </c>
      <c r="BA916">
        <v>892</v>
      </c>
      <c r="BB916" t="s">
        <v>1196</v>
      </c>
      <c r="BC916">
        <v>-1</v>
      </c>
      <c r="BD916">
        <v>893</v>
      </c>
      <c r="BE916" t="s">
        <v>1197</v>
      </c>
      <c r="BF916">
        <v>-1</v>
      </c>
    </row>
    <row r="917" spans="1:58" x14ac:dyDescent="0.2">
      <c r="A917">
        <v>915</v>
      </c>
      <c r="B917">
        <v>0</v>
      </c>
      <c r="C917">
        <v>0</v>
      </c>
      <c r="D917" t="s">
        <v>1202</v>
      </c>
      <c r="E917">
        <v>361</v>
      </c>
      <c r="F917" t="s">
        <v>688</v>
      </c>
      <c r="G917">
        <v>1</v>
      </c>
      <c r="H917">
        <v>362</v>
      </c>
      <c r="I917" t="s">
        <v>691</v>
      </c>
      <c r="J917">
        <v>1</v>
      </c>
      <c r="K917">
        <v>364</v>
      </c>
      <c r="L917" t="s">
        <v>700</v>
      </c>
      <c r="M917">
        <v>1</v>
      </c>
      <c r="N917">
        <v>365</v>
      </c>
      <c r="O917" t="s">
        <v>701</v>
      </c>
      <c r="P917">
        <v>1</v>
      </c>
      <c r="Q917">
        <v>895</v>
      </c>
      <c r="R917" t="s">
        <v>1172</v>
      </c>
      <c r="S917">
        <v>-1</v>
      </c>
      <c r="T917">
        <v>896</v>
      </c>
      <c r="U917" t="s">
        <v>1174</v>
      </c>
      <c r="V917">
        <v>-1</v>
      </c>
      <c r="W917">
        <v>898</v>
      </c>
      <c r="X917" t="s">
        <v>1179</v>
      </c>
      <c r="Y917">
        <v>-1</v>
      </c>
      <c r="Z917">
        <v>899</v>
      </c>
      <c r="AA917" t="s">
        <v>1180</v>
      </c>
      <c r="AB917">
        <v>-1</v>
      </c>
      <c r="AC917">
        <v>902</v>
      </c>
      <c r="AD917" t="s">
        <v>1187</v>
      </c>
      <c r="AE917">
        <v>-1</v>
      </c>
      <c r="AF917">
        <v>904</v>
      </c>
      <c r="AG917" t="s">
        <v>1191</v>
      </c>
      <c r="AH917">
        <v>-1</v>
      </c>
      <c r="AI917">
        <v>906</v>
      </c>
      <c r="AJ917" t="s">
        <v>1195</v>
      </c>
      <c r="AK917">
        <v>-1</v>
      </c>
      <c r="AL917">
        <v>908</v>
      </c>
      <c r="AM917" t="s">
        <v>1198</v>
      </c>
      <c r="AN917">
        <v>-1</v>
      </c>
      <c r="AO917">
        <v>909</v>
      </c>
      <c r="AP917" t="s">
        <v>1199</v>
      </c>
      <c r="AQ917">
        <v>-1</v>
      </c>
    </row>
    <row r="918" spans="1:58" x14ac:dyDescent="0.2">
      <c r="A918">
        <v>916</v>
      </c>
      <c r="B918">
        <v>0</v>
      </c>
      <c r="C918">
        <v>0</v>
      </c>
      <c r="D918" t="s">
        <v>1207</v>
      </c>
      <c r="E918">
        <v>22</v>
      </c>
      <c r="F918" t="s">
        <v>330</v>
      </c>
      <c r="G918">
        <v>1</v>
      </c>
      <c r="H918">
        <v>28</v>
      </c>
      <c r="I918" t="s">
        <v>331</v>
      </c>
      <c r="J918">
        <v>1</v>
      </c>
      <c r="K918">
        <v>40</v>
      </c>
      <c r="L918" t="s">
        <v>345</v>
      </c>
      <c r="M918">
        <v>1</v>
      </c>
      <c r="N918">
        <v>46</v>
      </c>
      <c r="O918" t="s">
        <v>346</v>
      </c>
      <c r="P918">
        <v>1</v>
      </c>
      <c r="Q918">
        <v>52</v>
      </c>
      <c r="R918" t="s">
        <v>308</v>
      </c>
      <c r="S918">
        <v>1</v>
      </c>
      <c r="T918">
        <v>165</v>
      </c>
      <c r="U918" t="s">
        <v>362</v>
      </c>
      <c r="V918">
        <v>1</v>
      </c>
      <c r="W918">
        <v>388</v>
      </c>
      <c r="X918" t="s">
        <v>739</v>
      </c>
      <c r="Y918">
        <v>-1</v>
      </c>
      <c r="Z918">
        <v>397</v>
      </c>
      <c r="AA918" t="s">
        <v>740</v>
      </c>
      <c r="AB918">
        <v>-1</v>
      </c>
      <c r="AC918">
        <v>406</v>
      </c>
      <c r="AD918" t="s">
        <v>717</v>
      </c>
      <c r="AE918">
        <v>-1</v>
      </c>
    </row>
    <row r="919" spans="1:58" x14ac:dyDescent="0.2">
      <c r="A919">
        <v>917</v>
      </c>
      <c r="B919">
        <v>0</v>
      </c>
      <c r="C919">
        <v>0</v>
      </c>
      <c r="D919" t="s">
        <v>1207</v>
      </c>
      <c r="E919">
        <v>97</v>
      </c>
      <c r="F919" t="s">
        <v>417</v>
      </c>
      <c r="G919">
        <v>1</v>
      </c>
      <c r="H919">
        <v>105</v>
      </c>
      <c r="I919" t="s">
        <v>418</v>
      </c>
      <c r="J919">
        <v>1</v>
      </c>
      <c r="K919">
        <v>129</v>
      </c>
      <c r="L919" t="s">
        <v>450</v>
      </c>
      <c r="M919">
        <v>1</v>
      </c>
      <c r="N919">
        <v>136</v>
      </c>
      <c r="O919" t="s">
        <v>451</v>
      </c>
      <c r="P919">
        <v>1</v>
      </c>
      <c r="Q919">
        <v>151</v>
      </c>
      <c r="R919" t="s">
        <v>467</v>
      </c>
      <c r="S919">
        <v>1</v>
      </c>
      <c r="T919">
        <v>158</v>
      </c>
      <c r="U919" t="s">
        <v>468</v>
      </c>
      <c r="V919">
        <v>1</v>
      </c>
      <c r="W919">
        <v>187</v>
      </c>
      <c r="X919" t="s">
        <v>514</v>
      </c>
      <c r="Y919">
        <v>1</v>
      </c>
      <c r="Z919">
        <v>193</v>
      </c>
      <c r="AA919" t="s">
        <v>515</v>
      </c>
      <c r="AB919">
        <v>1</v>
      </c>
      <c r="AC919">
        <v>199</v>
      </c>
      <c r="AD919" t="s">
        <v>487</v>
      </c>
      <c r="AE919">
        <v>1</v>
      </c>
      <c r="AF919">
        <v>205</v>
      </c>
      <c r="AG919" t="s">
        <v>488</v>
      </c>
      <c r="AH919">
        <v>1</v>
      </c>
      <c r="AI919">
        <v>439</v>
      </c>
      <c r="AJ919" t="s">
        <v>789</v>
      </c>
      <c r="AK919">
        <v>-1</v>
      </c>
      <c r="AL919">
        <v>448</v>
      </c>
      <c r="AM919" t="s">
        <v>790</v>
      </c>
      <c r="AN919">
        <v>-1</v>
      </c>
    </row>
    <row r="920" spans="1:58" x14ac:dyDescent="0.2">
      <c r="A920">
        <v>918</v>
      </c>
      <c r="B920">
        <v>0</v>
      </c>
      <c r="C920">
        <v>0</v>
      </c>
      <c r="D920" t="s">
        <v>1207</v>
      </c>
      <c r="E920">
        <v>98</v>
      </c>
      <c r="F920" t="s">
        <v>419</v>
      </c>
      <c r="G920">
        <v>1</v>
      </c>
      <c r="H920">
        <v>130</v>
      </c>
      <c r="I920" t="s">
        <v>452</v>
      </c>
      <c r="J920">
        <v>1</v>
      </c>
      <c r="K920">
        <v>152</v>
      </c>
      <c r="L920" t="s">
        <v>469</v>
      </c>
      <c r="M920">
        <v>1</v>
      </c>
      <c r="N920">
        <v>188</v>
      </c>
      <c r="O920" t="s">
        <v>516</v>
      </c>
      <c r="P920">
        <v>1</v>
      </c>
      <c r="Q920">
        <v>200</v>
      </c>
      <c r="R920" t="s">
        <v>492</v>
      </c>
      <c r="S920">
        <v>1</v>
      </c>
      <c r="T920">
        <v>206</v>
      </c>
      <c r="U920" t="s">
        <v>493</v>
      </c>
      <c r="V920">
        <v>1</v>
      </c>
      <c r="W920">
        <v>440</v>
      </c>
      <c r="X920" t="s">
        <v>791</v>
      </c>
      <c r="Y920">
        <v>-1</v>
      </c>
    </row>
    <row r="921" spans="1:58" x14ac:dyDescent="0.2">
      <c r="A921">
        <v>919</v>
      </c>
      <c r="B921">
        <v>0</v>
      </c>
      <c r="C921">
        <v>0</v>
      </c>
      <c r="D921" t="s">
        <v>1207</v>
      </c>
      <c r="E921">
        <v>106</v>
      </c>
      <c r="F921" t="s">
        <v>420</v>
      </c>
      <c r="G921">
        <v>1</v>
      </c>
      <c r="H921">
        <v>137</v>
      </c>
      <c r="I921" t="s">
        <v>453</v>
      </c>
      <c r="J921">
        <v>1</v>
      </c>
      <c r="K921">
        <v>159</v>
      </c>
      <c r="L921" t="s">
        <v>470</v>
      </c>
      <c r="M921">
        <v>1</v>
      </c>
      <c r="N921">
        <v>194</v>
      </c>
      <c r="O921" t="s">
        <v>517</v>
      </c>
      <c r="P921">
        <v>1</v>
      </c>
      <c r="Q921">
        <v>449</v>
      </c>
      <c r="R921" t="s">
        <v>792</v>
      </c>
      <c r="S921">
        <v>-1</v>
      </c>
    </row>
    <row r="922" spans="1:58" x14ac:dyDescent="0.2">
      <c r="A922">
        <v>920</v>
      </c>
      <c r="B922">
        <v>0</v>
      </c>
      <c r="C922">
        <v>0</v>
      </c>
      <c r="D922" t="s">
        <v>1207</v>
      </c>
      <c r="E922">
        <v>212</v>
      </c>
      <c r="F922" t="s">
        <v>1203</v>
      </c>
      <c r="G922">
        <v>1</v>
      </c>
      <c r="H922">
        <v>571</v>
      </c>
      <c r="I922" t="s">
        <v>926</v>
      </c>
      <c r="J922">
        <v>-1</v>
      </c>
      <c r="K922">
        <v>582</v>
      </c>
      <c r="L922" t="s">
        <v>927</v>
      </c>
      <c r="M922">
        <v>-1</v>
      </c>
    </row>
    <row r="923" spans="1:58" x14ac:dyDescent="0.2">
      <c r="A923">
        <v>921</v>
      </c>
      <c r="B923">
        <v>0</v>
      </c>
      <c r="C923">
        <v>0</v>
      </c>
      <c r="D923" t="s">
        <v>1207</v>
      </c>
      <c r="E923">
        <v>99</v>
      </c>
      <c r="F923" t="s">
        <v>421</v>
      </c>
      <c r="G923">
        <v>1</v>
      </c>
      <c r="H923">
        <v>107</v>
      </c>
      <c r="I923" t="s">
        <v>422</v>
      </c>
      <c r="J923">
        <v>1</v>
      </c>
      <c r="K923">
        <v>244</v>
      </c>
      <c r="L923" t="s">
        <v>566</v>
      </c>
      <c r="M923">
        <v>1</v>
      </c>
      <c r="N923">
        <v>249</v>
      </c>
      <c r="O923" t="s">
        <v>567</v>
      </c>
      <c r="P923">
        <v>1</v>
      </c>
      <c r="Q923">
        <v>254</v>
      </c>
      <c r="R923" t="s">
        <v>568</v>
      </c>
      <c r="S923">
        <v>1</v>
      </c>
      <c r="T923">
        <v>259</v>
      </c>
      <c r="U923" t="s">
        <v>569</v>
      </c>
      <c r="V923">
        <v>1</v>
      </c>
      <c r="W923">
        <v>465</v>
      </c>
      <c r="X923" t="s">
        <v>805</v>
      </c>
      <c r="Y923">
        <v>-1</v>
      </c>
      <c r="Z923">
        <v>473</v>
      </c>
      <c r="AA923" t="s">
        <v>806</v>
      </c>
      <c r="AB923">
        <v>-1</v>
      </c>
      <c r="AC923">
        <v>530</v>
      </c>
      <c r="AD923" t="s">
        <v>888</v>
      </c>
      <c r="AE923">
        <v>-1</v>
      </c>
      <c r="AF923">
        <v>537</v>
      </c>
      <c r="AG923" t="s">
        <v>889</v>
      </c>
      <c r="AH923">
        <v>-1</v>
      </c>
      <c r="AI923">
        <v>572</v>
      </c>
      <c r="AJ923" t="s">
        <v>928</v>
      </c>
      <c r="AK923">
        <v>-1</v>
      </c>
      <c r="AL923">
        <v>583</v>
      </c>
      <c r="AM923" t="s">
        <v>929</v>
      </c>
      <c r="AN923">
        <v>-1</v>
      </c>
      <c r="AO923">
        <v>608</v>
      </c>
      <c r="AP923" t="s">
        <v>946</v>
      </c>
      <c r="AQ923">
        <v>-1</v>
      </c>
      <c r="AR923">
        <v>623</v>
      </c>
      <c r="AS923" t="s">
        <v>947</v>
      </c>
      <c r="AT923">
        <v>-1</v>
      </c>
      <c r="AU923">
        <v>646</v>
      </c>
      <c r="AV923" t="s">
        <v>823</v>
      </c>
      <c r="AW923">
        <v>-1</v>
      </c>
    </row>
    <row r="924" spans="1:58" x14ac:dyDescent="0.2">
      <c r="A924">
        <v>922</v>
      </c>
      <c r="B924">
        <v>0</v>
      </c>
      <c r="C924">
        <v>0</v>
      </c>
      <c r="D924" t="s">
        <v>1207</v>
      </c>
      <c r="E924">
        <v>100</v>
      </c>
      <c r="F924" t="s">
        <v>423</v>
      </c>
      <c r="G924">
        <v>1</v>
      </c>
      <c r="H924">
        <v>108</v>
      </c>
      <c r="I924" t="s">
        <v>424</v>
      </c>
      <c r="J924">
        <v>1</v>
      </c>
      <c r="K924">
        <v>131</v>
      </c>
      <c r="L924" t="s">
        <v>454</v>
      </c>
      <c r="M924">
        <v>1</v>
      </c>
      <c r="N924">
        <v>138</v>
      </c>
      <c r="O924" t="s">
        <v>455</v>
      </c>
      <c r="P924">
        <v>1</v>
      </c>
      <c r="Q924">
        <v>153</v>
      </c>
      <c r="R924" t="s">
        <v>471</v>
      </c>
      <c r="S924">
        <v>1</v>
      </c>
      <c r="T924">
        <v>160</v>
      </c>
      <c r="U924" t="s">
        <v>472</v>
      </c>
      <c r="V924">
        <v>1</v>
      </c>
      <c r="W924">
        <v>229</v>
      </c>
      <c r="X924" t="s">
        <v>544</v>
      </c>
      <c r="Y924">
        <v>1</v>
      </c>
      <c r="Z924">
        <v>441</v>
      </c>
      <c r="AA924" t="s">
        <v>793</v>
      </c>
      <c r="AB924">
        <v>-1</v>
      </c>
      <c r="AC924">
        <v>450</v>
      </c>
      <c r="AD924" t="s">
        <v>794</v>
      </c>
      <c r="AE924">
        <v>-1</v>
      </c>
    </row>
    <row r="925" spans="1:58" x14ac:dyDescent="0.2">
      <c r="A925">
        <v>923</v>
      </c>
      <c r="B925">
        <v>0</v>
      </c>
      <c r="C925">
        <v>0</v>
      </c>
      <c r="D925" t="s">
        <v>1207</v>
      </c>
      <c r="E925">
        <v>101</v>
      </c>
      <c r="F925" t="s">
        <v>425</v>
      </c>
      <c r="G925">
        <v>1</v>
      </c>
      <c r="H925">
        <v>109</v>
      </c>
      <c r="I925" t="s">
        <v>426</v>
      </c>
      <c r="J925">
        <v>1</v>
      </c>
      <c r="K925">
        <v>234</v>
      </c>
      <c r="L925" t="s">
        <v>546</v>
      </c>
      <c r="M925">
        <v>1</v>
      </c>
      <c r="N925">
        <v>442</v>
      </c>
      <c r="O925" t="s">
        <v>795</v>
      </c>
      <c r="P925">
        <v>-1</v>
      </c>
      <c r="Q925">
        <v>451</v>
      </c>
      <c r="R925" t="s">
        <v>796</v>
      </c>
      <c r="S925">
        <v>-1</v>
      </c>
      <c r="T925">
        <v>723</v>
      </c>
      <c r="U925" t="s">
        <v>1030</v>
      </c>
      <c r="V925">
        <v>-1</v>
      </c>
    </row>
    <row r="926" spans="1:58" x14ac:dyDescent="0.2">
      <c r="A926">
        <v>924</v>
      </c>
      <c r="B926">
        <v>0</v>
      </c>
      <c r="C926">
        <v>0</v>
      </c>
      <c r="D926" t="s">
        <v>1207</v>
      </c>
      <c r="E926">
        <v>207</v>
      </c>
      <c r="F926" t="s">
        <v>496</v>
      </c>
      <c r="G926">
        <v>1</v>
      </c>
      <c r="H926">
        <v>670</v>
      </c>
      <c r="I926" t="s">
        <v>1001</v>
      </c>
      <c r="J926">
        <v>-1</v>
      </c>
      <c r="K926">
        <v>678</v>
      </c>
      <c r="L926" t="s">
        <v>1002</v>
      </c>
      <c r="M926">
        <v>-1</v>
      </c>
    </row>
    <row r="927" spans="1:58" x14ac:dyDescent="0.2">
      <c r="A927">
        <v>925</v>
      </c>
      <c r="B927">
        <v>0</v>
      </c>
      <c r="C927">
        <v>0</v>
      </c>
      <c r="D927" t="s">
        <v>1207</v>
      </c>
      <c r="E927">
        <v>102</v>
      </c>
      <c r="F927" t="s">
        <v>427</v>
      </c>
      <c r="G927">
        <v>1</v>
      </c>
      <c r="H927">
        <v>110</v>
      </c>
      <c r="I927" t="s">
        <v>428</v>
      </c>
      <c r="J927">
        <v>1</v>
      </c>
      <c r="K927">
        <v>271</v>
      </c>
      <c r="L927" t="s">
        <v>592</v>
      </c>
      <c r="M927">
        <v>1</v>
      </c>
      <c r="N927">
        <v>277</v>
      </c>
      <c r="O927" t="s">
        <v>593</v>
      </c>
      <c r="P927">
        <v>1</v>
      </c>
      <c r="Q927">
        <v>283</v>
      </c>
      <c r="R927" t="s">
        <v>613</v>
      </c>
      <c r="S927">
        <v>1</v>
      </c>
      <c r="T927">
        <v>466</v>
      </c>
      <c r="U927" t="s">
        <v>807</v>
      </c>
      <c r="V927">
        <v>-1</v>
      </c>
      <c r="W927">
        <v>474</v>
      </c>
      <c r="X927" t="s">
        <v>808</v>
      </c>
      <c r="Y927">
        <v>-1</v>
      </c>
      <c r="Z927">
        <v>573</v>
      </c>
      <c r="AA927" t="s">
        <v>930</v>
      </c>
      <c r="AB927">
        <v>-1</v>
      </c>
      <c r="AC927">
        <v>584</v>
      </c>
      <c r="AD927" t="s">
        <v>931</v>
      </c>
      <c r="AE927">
        <v>-1</v>
      </c>
      <c r="AF927">
        <v>609</v>
      </c>
      <c r="AG927" t="s">
        <v>948</v>
      </c>
      <c r="AH927">
        <v>-1</v>
      </c>
      <c r="AI927">
        <v>624</v>
      </c>
      <c r="AJ927" t="s">
        <v>949</v>
      </c>
      <c r="AK927">
        <v>-1</v>
      </c>
    </row>
    <row r="928" spans="1:58" x14ac:dyDescent="0.2">
      <c r="A928">
        <v>926</v>
      </c>
      <c r="B928">
        <v>0</v>
      </c>
      <c r="C928">
        <v>0</v>
      </c>
      <c r="D928" t="s">
        <v>1207</v>
      </c>
      <c r="E928">
        <v>103</v>
      </c>
      <c r="F928" t="s">
        <v>429</v>
      </c>
      <c r="G928">
        <v>1</v>
      </c>
      <c r="H928">
        <v>111</v>
      </c>
      <c r="I928" t="s">
        <v>430</v>
      </c>
      <c r="J928">
        <v>1</v>
      </c>
      <c r="K928">
        <v>272</v>
      </c>
      <c r="L928" t="s">
        <v>596</v>
      </c>
      <c r="M928">
        <v>1</v>
      </c>
      <c r="N928">
        <v>284</v>
      </c>
      <c r="O928" t="s">
        <v>614</v>
      </c>
      <c r="P928">
        <v>1</v>
      </c>
      <c r="Q928">
        <v>467</v>
      </c>
      <c r="R928" t="s">
        <v>809</v>
      </c>
      <c r="S928">
        <v>-1</v>
      </c>
      <c r="T928">
        <v>475</v>
      </c>
      <c r="U928" t="s">
        <v>810</v>
      </c>
      <c r="V928">
        <v>-1</v>
      </c>
      <c r="W928">
        <v>574</v>
      </c>
      <c r="X928" t="s">
        <v>932</v>
      </c>
      <c r="Y928">
        <v>-1</v>
      </c>
      <c r="Z928">
        <v>585</v>
      </c>
      <c r="AA928" t="s">
        <v>933</v>
      </c>
      <c r="AB928">
        <v>-1</v>
      </c>
      <c r="AC928">
        <v>610</v>
      </c>
      <c r="AD928" t="s">
        <v>950</v>
      </c>
      <c r="AE928">
        <v>-1</v>
      </c>
      <c r="AF928">
        <v>625</v>
      </c>
      <c r="AG928" t="s">
        <v>951</v>
      </c>
      <c r="AH928">
        <v>-1</v>
      </c>
    </row>
    <row r="929" spans="1:34" x14ac:dyDescent="0.2">
      <c r="A929">
        <v>927</v>
      </c>
      <c r="B929">
        <v>0</v>
      </c>
      <c r="C929">
        <v>0</v>
      </c>
      <c r="D929" t="s">
        <v>1207</v>
      </c>
      <c r="E929">
        <v>104</v>
      </c>
      <c r="F929" t="s">
        <v>431</v>
      </c>
      <c r="G929">
        <v>1</v>
      </c>
      <c r="H929">
        <v>112</v>
      </c>
      <c r="I929" t="s">
        <v>432</v>
      </c>
      <c r="J929">
        <v>1</v>
      </c>
      <c r="K929">
        <v>278</v>
      </c>
      <c r="L929" t="s">
        <v>597</v>
      </c>
      <c r="M929">
        <v>1</v>
      </c>
      <c r="N929">
        <v>285</v>
      </c>
      <c r="O929" t="s">
        <v>615</v>
      </c>
      <c r="P929">
        <v>1</v>
      </c>
      <c r="Q929">
        <v>468</v>
      </c>
      <c r="R929" t="s">
        <v>811</v>
      </c>
      <c r="S929">
        <v>-1</v>
      </c>
      <c r="T929">
        <v>476</v>
      </c>
      <c r="U929" t="s">
        <v>812</v>
      </c>
      <c r="V929">
        <v>-1</v>
      </c>
      <c r="W929">
        <v>575</v>
      </c>
      <c r="X929" t="s">
        <v>934</v>
      </c>
      <c r="Y929">
        <v>-1</v>
      </c>
      <c r="Z929">
        <v>586</v>
      </c>
      <c r="AA929" t="s">
        <v>935</v>
      </c>
      <c r="AB929">
        <v>-1</v>
      </c>
      <c r="AC929">
        <v>611</v>
      </c>
      <c r="AD929" t="s">
        <v>952</v>
      </c>
      <c r="AE929">
        <v>-1</v>
      </c>
      <c r="AF929">
        <v>626</v>
      </c>
      <c r="AG929" t="s">
        <v>953</v>
      </c>
      <c r="AH929">
        <v>-1</v>
      </c>
    </row>
    <row r="930" spans="1:34" x14ac:dyDescent="0.2">
      <c r="A930">
        <v>928</v>
      </c>
      <c r="B930">
        <v>0</v>
      </c>
      <c r="C930">
        <v>0</v>
      </c>
      <c r="D930" t="s">
        <v>1207</v>
      </c>
      <c r="E930">
        <v>286</v>
      </c>
      <c r="F930" t="s">
        <v>1205</v>
      </c>
      <c r="G930">
        <v>1</v>
      </c>
      <c r="H930">
        <v>769</v>
      </c>
      <c r="I930" t="s">
        <v>1070</v>
      </c>
      <c r="J930">
        <v>-1</v>
      </c>
      <c r="K930">
        <v>774</v>
      </c>
      <c r="L930" t="s">
        <v>1071</v>
      </c>
      <c r="M930">
        <v>-1</v>
      </c>
      <c r="N930">
        <v>785</v>
      </c>
      <c r="O930" t="s">
        <v>1206</v>
      </c>
      <c r="P930">
        <v>-1</v>
      </c>
    </row>
    <row r="931" spans="1:34" x14ac:dyDescent="0.2">
      <c r="A931">
        <v>929</v>
      </c>
      <c r="B931">
        <v>0</v>
      </c>
      <c r="C931">
        <v>0</v>
      </c>
      <c r="D931" t="s">
        <v>1207</v>
      </c>
      <c r="E931">
        <v>217</v>
      </c>
      <c r="F931" t="s">
        <v>1204</v>
      </c>
      <c r="G931">
        <v>1</v>
      </c>
      <c r="H931">
        <v>443</v>
      </c>
      <c r="I931" t="s">
        <v>797</v>
      </c>
      <c r="J931">
        <v>-1</v>
      </c>
      <c r="K931">
        <v>452</v>
      </c>
      <c r="L931" t="s">
        <v>798</v>
      </c>
      <c r="M931">
        <v>-1</v>
      </c>
      <c r="N931">
        <v>647</v>
      </c>
      <c r="O931" t="s">
        <v>831</v>
      </c>
      <c r="P931">
        <v>-1</v>
      </c>
      <c r="Q931">
        <v>671</v>
      </c>
      <c r="R931" t="s">
        <v>1003</v>
      </c>
      <c r="S931">
        <v>-1</v>
      </c>
      <c r="T931">
        <v>679</v>
      </c>
      <c r="U931" t="s">
        <v>1004</v>
      </c>
      <c r="V931">
        <v>-1</v>
      </c>
    </row>
    <row r="932" spans="1:34" x14ac:dyDescent="0.2">
      <c r="A932">
        <v>930</v>
      </c>
      <c r="B932">
        <v>0</v>
      </c>
      <c r="C932">
        <v>0</v>
      </c>
      <c r="D932" t="s">
        <v>1208</v>
      </c>
      <c r="E932">
        <v>99</v>
      </c>
      <c r="F932" t="s">
        <v>421</v>
      </c>
      <c r="G932">
        <v>-1</v>
      </c>
      <c r="H932">
        <v>465</v>
      </c>
      <c r="I932" t="s">
        <v>805</v>
      </c>
      <c r="J932">
        <v>0.1202</v>
      </c>
    </row>
    <row r="933" spans="1:34" x14ac:dyDescent="0.2">
      <c r="A933">
        <v>931</v>
      </c>
      <c r="B933">
        <v>0</v>
      </c>
      <c r="C933">
        <v>0</v>
      </c>
      <c r="D933" t="s">
        <v>1208</v>
      </c>
      <c r="E933">
        <v>107</v>
      </c>
      <c r="F933" t="s">
        <v>422</v>
      </c>
      <c r="G933">
        <v>-1</v>
      </c>
      <c r="H933">
        <v>473</v>
      </c>
      <c r="I933" t="s">
        <v>806</v>
      </c>
      <c r="J933">
        <v>0.15</v>
      </c>
    </row>
    <row r="934" spans="1:34" x14ac:dyDescent="0.2">
      <c r="A934">
        <v>932</v>
      </c>
      <c r="B934">
        <v>0</v>
      </c>
      <c r="C934">
        <v>0</v>
      </c>
      <c r="D934" t="s">
        <v>1208</v>
      </c>
      <c r="E934">
        <v>101</v>
      </c>
      <c r="F934" t="s">
        <v>425</v>
      </c>
      <c r="G934">
        <v>-1</v>
      </c>
      <c r="H934">
        <v>442</v>
      </c>
      <c r="I934" t="s">
        <v>795</v>
      </c>
      <c r="J934">
        <v>0.1202</v>
      </c>
    </row>
    <row r="935" spans="1:34" x14ac:dyDescent="0.2">
      <c r="A935">
        <v>933</v>
      </c>
      <c r="B935">
        <v>0</v>
      </c>
      <c r="C935">
        <v>0</v>
      </c>
      <c r="D935" t="s">
        <v>1208</v>
      </c>
      <c r="E935">
        <v>109</v>
      </c>
      <c r="F935" t="s">
        <v>426</v>
      </c>
      <c r="G935">
        <v>-1</v>
      </c>
      <c r="H935">
        <v>451</v>
      </c>
      <c r="I935" t="s">
        <v>796</v>
      </c>
      <c r="J935">
        <v>0.15</v>
      </c>
    </row>
    <row r="936" spans="1:34" x14ac:dyDescent="0.2">
      <c r="A936">
        <v>934</v>
      </c>
      <c r="B936">
        <v>0</v>
      </c>
      <c r="C936">
        <v>0</v>
      </c>
      <c r="D936" t="s">
        <v>1208</v>
      </c>
      <c r="E936">
        <v>103</v>
      </c>
      <c r="F936" t="s">
        <v>429</v>
      </c>
      <c r="G936">
        <v>-1</v>
      </c>
      <c r="H936">
        <v>467</v>
      </c>
      <c r="I936" t="s">
        <v>809</v>
      </c>
      <c r="J936">
        <v>0.1202</v>
      </c>
    </row>
    <row r="937" spans="1:34" x14ac:dyDescent="0.2">
      <c r="A937">
        <v>935</v>
      </c>
      <c r="B937">
        <v>0</v>
      </c>
      <c r="C937">
        <v>0</v>
      </c>
      <c r="D937" t="s">
        <v>1208</v>
      </c>
      <c r="E937">
        <v>111</v>
      </c>
      <c r="F937" t="s">
        <v>430</v>
      </c>
      <c r="G937">
        <v>-1</v>
      </c>
      <c r="H937">
        <v>475</v>
      </c>
      <c r="I937" t="s">
        <v>810</v>
      </c>
      <c r="J937">
        <v>0.15</v>
      </c>
    </row>
    <row r="938" spans="1:34" x14ac:dyDescent="0.2">
      <c r="A938">
        <v>936</v>
      </c>
      <c r="B938">
        <v>0</v>
      </c>
      <c r="C938">
        <v>0</v>
      </c>
      <c r="D938" t="s">
        <v>1208</v>
      </c>
      <c r="E938">
        <v>104</v>
      </c>
      <c r="F938" t="s">
        <v>431</v>
      </c>
      <c r="G938">
        <v>-1</v>
      </c>
      <c r="H938">
        <v>468</v>
      </c>
      <c r="I938" t="s">
        <v>811</v>
      </c>
      <c r="J938">
        <v>0.1202</v>
      </c>
    </row>
    <row r="939" spans="1:34" x14ac:dyDescent="0.2">
      <c r="A939">
        <v>937</v>
      </c>
      <c r="B939">
        <v>0</v>
      </c>
      <c r="C939">
        <v>0</v>
      </c>
      <c r="D939" t="s">
        <v>1208</v>
      </c>
      <c r="E939">
        <v>112</v>
      </c>
      <c r="F939" t="s">
        <v>432</v>
      </c>
      <c r="G939">
        <v>-1</v>
      </c>
      <c r="H939">
        <v>476</v>
      </c>
      <c r="I939" t="s">
        <v>812</v>
      </c>
      <c r="J939">
        <v>0.15</v>
      </c>
    </row>
    <row r="940" spans="1:34" x14ac:dyDescent="0.2">
      <c r="A940">
        <v>938</v>
      </c>
      <c r="B940">
        <v>0</v>
      </c>
      <c r="C940">
        <v>0</v>
      </c>
      <c r="D940" t="s">
        <v>1208</v>
      </c>
      <c r="E940">
        <v>292</v>
      </c>
      <c r="F940" t="s">
        <v>622</v>
      </c>
      <c r="G940">
        <v>-1</v>
      </c>
      <c r="H940">
        <v>780</v>
      </c>
      <c r="I940" t="s">
        <v>1082</v>
      </c>
      <c r="J940">
        <v>0.77068445721662149</v>
      </c>
    </row>
    <row r="941" spans="1:34" x14ac:dyDescent="0.2">
      <c r="A941">
        <v>939</v>
      </c>
      <c r="B941">
        <v>0</v>
      </c>
      <c r="C941">
        <v>0</v>
      </c>
      <c r="D941" t="s">
        <v>1208</v>
      </c>
      <c r="E941">
        <v>495</v>
      </c>
      <c r="F941" t="s">
        <v>836</v>
      </c>
      <c r="G941">
        <v>0.1</v>
      </c>
      <c r="H941">
        <v>497</v>
      </c>
      <c r="I941" t="s">
        <v>841</v>
      </c>
      <c r="J941">
        <v>-1</v>
      </c>
    </row>
    <row r="942" spans="1:34" x14ac:dyDescent="0.2">
      <c r="A942">
        <v>940</v>
      </c>
      <c r="B942">
        <v>0</v>
      </c>
      <c r="C942">
        <v>0</v>
      </c>
      <c r="D942" t="s">
        <v>1208</v>
      </c>
      <c r="E942">
        <v>387</v>
      </c>
      <c r="F942" t="s">
        <v>737</v>
      </c>
      <c r="G942">
        <v>1</v>
      </c>
      <c r="H942">
        <v>388</v>
      </c>
      <c r="I942" t="s">
        <v>739</v>
      </c>
      <c r="J942">
        <v>-0.08</v>
      </c>
    </row>
    <row r="943" spans="1:34" x14ac:dyDescent="0.2">
      <c r="A943">
        <v>941</v>
      </c>
      <c r="B943">
        <v>0</v>
      </c>
      <c r="C943">
        <v>0</v>
      </c>
      <c r="D943" t="s">
        <v>1208</v>
      </c>
      <c r="E943">
        <v>396</v>
      </c>
      <c r="F943" t="s">
        <v>738</v>
      </c>
      <c r="G943">
        <v>1</v>
      </c>
      <c r="H943">
        <v>397</v>
      </c>
      <c r="I943" t="s">
        <v>740</v>
      </c>
      <c r="J943">
        <v>-0.08</v>
      </c>
    </row>
    <row r="944" spans="1:34" x14ac:dyDescent="0.2">
      <c r="A944">
        <v>942</v>
      </c>
      <c r="B944">
        <v>0</v>
      </c>
      <c r="C944">
        <v>0</v>
      </c>
      <c r="D944" t="s">
        <v>1208</v>
      </c>
      <c r="E944">
        <v>405</v>
      </c>
      <c r="F944" t="s">
        <v>714</v>
      </c>
      <c r="G944">
        <v>1</v>
      </c>
      <c r="H944">
        <v>406</v>
      </c>
      <c r="I944" t="s">
        <v>717</v>
      </c>
      <c r="J944">
        <v>-0.08</v>
      </c>
    </row>
    <row r="945" spans="1:22" x14ac:dyDescent="0.2">
      <c r="A945">
        <v>943</v>
      </c>
      <c r="B945">
        <v>-1000000000</v>
      </c>
      <c r="C945">
        <v>0</v>
      </c>
      <c r="D945" t="s">
        <v>1209</v>
      </c>
      <c r="E945">
        <v>98</v>
      </c>
      <c r="F945" t="s">
        <v>419</v>
      </c>
      <c r="G945">
        <v>-1.1000000000000001</v>
      </c>
      <c r="H945">
        <v>188</v>
      </c>
      <c r="I945" t="s">
        <v>516</v>
      </c>
      <c r="J945">
        <v>0.29457174365886529</v>
      </c>
      <c r="K945">
        <v>200</v>
      </c>
      <c r="L945" t="s">
        <v>492</v>
      </c>
      <c r="M945">
        <v>0.29457174365886529</v>
      </c>
      <c r="N945">
        <v>206</v>
      </c>
      <c r="O945" t="s">
        <v>493</v>
      </c>
      <c r="P945">
        <v>0.29457174365886529</v>
      </c>
    </row>
    <row r="946" spans="1:22" x14ac:dyDescent="0.2">
      <c r="A946">
        <v>944</v>
      </c>
      <c r="B946">
        <v>0</v>
      </c>
      <c r="C946">
        <v>1000000000</v>
      </c>
      <c r="D946" t="s">
        <v>1209</v>
      </c>
      <c r="E946">
        <v>98</v>
      </c>
      <c r="F946" t="s">
        <v>419</v>
      </c>
      <c r="G946">
        <v>-0.9</v>
      </c>
      <c r="H946">
        <v>188</v>
      </c>
      <c r="I946" t="s">
        <v>516</v>
      </c>
      <c r="J946">
        <v>0.29457174365886529</v>
      </c>
      <c r="K946">
        <v>200</v>
      </c>
      <c r="L946" t="s">
        <v>492</v>
      </c>
      <c r="M946">
        <v>0.29457174365886529</v>
      </c>
      <c r="N946">
        <v>206</v>
      </c>
      <c r="O946" t="s">
        <v>493</v>
      </c>
      <c r="P946">
        <v>0.29457174365886529</v>
      </c>
    </row>
    <row r="947" spans="1:22" x14ac:dyDescent="0.2">
      <c r="A947">
        <v>945</v>
      </c>
      <c r="B947">
        <v>-1000000000</v>
      </c>
      <c r="C947">
        <v>0</v>
      </c>
      <c r="D947" t="s">
        <v>1209</v>
      </c>
      <c r="E947">
        <v>130</v>
      </c>
      <c r="F947" t="s">
        <v>452</v>
      </c>
      <c r="G947">
        <v>-1.1000000000000001</v>
      </c>
      <c r="H947">
        <v>188</v>
      </c>
      <c r="I947" t="s">
        <v>516</v>
      </c>
      <c r="J947">
        <v>0.29395907364293589</v>
      </c>
      <c r="K947">
        <v>200</v>
      </c>
      <c r="L947" t="s">
        <v>492</v>
      </c>
      <c r="M947">
        <v>0.29395907364293589</v>
      </c>
      <c r="N947">
        <v>206</v>
      </c>
      <c r="O947" t="s">
        <v>493</v>
      </c>
      <c r="P947">
        <v>0.29395907364293589</v>
      </c>
    </row>
    <row r="948" spans="1:22" x14ac:dyDescent="0.2">
      <c r="A948">
        <v>946</v>
      </c>
      <c r="B948">
        <v>0</v>
      </c>
      <c r="C948">
        <v>1000000000</v>
      </c>
      <c r="D948" t="s">
        <v>1209</v>
      </c>
      <c r="E948">
        <v>130</v>
      </c>
      <c r="F948" t="s">
        <v>452</v>
      </c>
      <c r="G948">
        <v>-0.9</v>
      </c>
      <c r="H948">
        <v>188</v>
      </c>
      <c r="I948" t="s">
        <v>516</v>
      </c>
      <c r="J948">
        <v>0.29395907364293589</v>
      </c>
      <c r="K948">
        <v>200</v>
      </c>
      <c r="L948" t="s">
        <v>492</v>
      </c>
      <c r="M948">
        <v>0.29395907364293589</v>
      </c>
      <c r="N948">
        <v>206</v>
      </c>
      <c r="O948" t="s">
        <v>493</v>
      </c>
      <c r="P948">
        <v>0.29395907364293589</v>
      </c>
    </row>
    <row r="949" spans="1:22" x14ac:dyDescent="0.2">
      <c r="A949">
        <v>947</v>
      </c>
      <c r="B949">
        <v>-1000000000</v>
      </c>
      <c r="C949">
        <v>0</v>
      </c>
      <c r="D949" t="s">
        <v>1209</v>
      </c>
      <c r="E949">
        <v>152</v>
      </c>
      <c r="F949" t="s">
        <v>469</v>
      </c>
      <c r="G949">
        <v>-1.1000000000000001</v>
      </c>
      <c r="H949">
        <v>188</v>
      </c>
      <c r="I949" t="s">
        <v>516</v>
      </c>
      <c r="J949">
        <v>0.86214924641588042</v>
      </c>
      <c r="K949">
        <v>200</v>
      </c>
      <c r="L949" t="s">
        <v>492</v>
      </c>
      <c r="M949">
        <v>0.86214924641588042</v>
      </c>
      <c r="N949">
        <v>206</v>
      </c>
      <c r="O949" t="s">
        <v>493</v>
      </c>
      <c r="P949">
        <v>0.86214924641588042</v>
      </c>
    </row>
    <row r="950" spans="1:22" x14ac:dyDescent="0.2">
      <c r="A950">
        <v>948</v>
      </c>
      <c r="B950">
        <v>0</v>
      </c>
      <c r="C950">
        <v>1000000000</v>
      </c>
      <c r="D950" t="s">
        <v>1209</v>
      </c>
      <c r="E950">
        <v>152</v>
      </c>
      <c r="F950" t="s">
        <v>469</v>
      </c>
      <c r="G950">
        <v>-0.9</v>
      </c>
      <c r="H950">
        <v>188</v>
      </c>
      <c r="I950" t="s">
        <v>516</v>
      </c>
      <c r="J950">
        <v>0.86214924641588042</v>
      </c>
      <c r="K950">
        <v>200</v>
      </c>
      <c r="L950" t="s">
        <v>492</v>
      </c>
      <c r="M950">
        <v>0.86214924641588042</v>
      </c>
      <c r="N950">
        <v>206</v>
      </c>
      <c r="O950" t="s">
        <v>493</v>
      </c>
      <c r="P950">
        <v>0.86214924641588042</v>
      </c>
    </row>
    <row r="951" spans="1:22" x14ac:dyDescent="0.2">
      <c r="A951">
        <v>949</v>
      </c>
      <c r="B951">
        <v>-1000000000</v>
      </c>
      <c r="C951">
        <v>0</v>
      </c>
      <c r="D951" t="s">
        <v>1209</v>
      </c>
      <c r="E951">
        <v>272</v>
      </c>
      <c r="F951" t="s">
        <v>596</v>
      </c>
      <c r="G951">
        <v>5.2631578947368418E-2</v>
      </c>
      <c r="H951">
        <v>284</v>
      </c>
      <c r="I951" t="s">
        <v>614</v>
      </c>
      <c r="J951">
        <v>-1.1000000000000001</v>
      </c>
    </row>
    <row r="952" spans="1:22" x14ac:dyDescent="0.2">
      <c r="A952">
        <v>950</v>
      </c>
      <c r="B952">
        <v>0</v>
      </c>
      <c r="C952">
        <v>1000000000</v>
      </c>
      <c r="D952" t="s">
        <v>1209</v>
      </c>
      <c r="E952">
        <v>272</v>
      </c>
      <c r="F952" t="s">
        <v>596</v>
      </c>
      <c r="G952">
        <v>5.2631578947368418E-2</v>
      </c>
      <c r="H952">
        <v>284</v>
      </c>
      <c r="I952" t="s">
        <v>614</v>
      </c>
      <c r="J952">
        <v>-0.9</v>
      </c>
    </row>
    <row r="953" spans="1:22" x14ac:dyDescent="0.2">
      <c r="A953">
        <v>951</v>
      </c>
      <c r="B953">
        <v>-1000000000</v>
      </c>
      <c r="C953">
        <v>0</v>
      </c>
      <c r="D953" t="s">
        <v>1209</v>
      </c>
      <c r="E953">
        <v>278</v>
      </c>
      <c r="F953" t="s">
        <v>597</v>
      </c>
      <c r="G953">
        <v>1.083333333333333</v>
      </c>
      <c r="H953">
        <v>285</v>
      </c>
      <c r="I953" t="s">
        <v>615</v>
      </c>
      <c r="J953">
        <v>-1.1000000000000001</v>
      </c>
    </row>
    <row r="954" spans="1:22" x14ac:dyDescent="0.2">
      <c r="A954">
        <v>952</v>
      </c>
      <c r="B954">
        <v>0</v>
      </c>
      <c r="C954">
        <v>1000000000</v>
      </c>
      <c r="D954" t="s">
        <v>1209</v>
      </c>
      <c r="E954">
        <v>278</v>
      </c>
      <c r="F954" t="s">
        <v>597</v>
      </c>
      <c r="G954">
        <v>1.083333333333333</v>
      </c>
      <c r="H954">
        <v>285</v>
      </c>
      <c r="I954" t="s">
        <v>615</v>
      </c>
      <c r="J954">
        <v>-0.9</v>
      </c>
    </row>
    <row r="955" spans="1:22" x14ac:dyDescent="0.2">
      <c r="A955">
        <v>953</v>
      </c>
      <c r="B955">
        <v>0</v>
      </c>
      <c r="C955">
        <v>1000000000</v>
      </c>
      <c r="D955" t="s">
        <v>1209</v>
      </c>
      <c r="E955">
        <v>465</v>
      </c>
      <c r="F955" t="s">
        <v>805</v>
      </c>
      <c r="G955">
        <v>0.1</v>
      </c>
      <c r="H955">
        <v>473</v>
      </c>
      <c r="I955" t="s">
        <v>806</v>
      </c>
      <c r="J955">
        <v>0.1</v>
      </c>
      <c r="K955">
        <v>523</v>
      </c>
      <c r="L955" t="s">
        <v>867</v>
      </c>
      <c r="M955">
        <v>-1</v>
      </c>
    </row>
    <row r="956" spans="1:22" x14ac:dyDescent="0.2">
      <c r="A956">
        <v>954</v>
      </c>
      <c r="B956">
        <v>0</v>
      </c>
      <c r="C956">
        <v>1000000000</v>
      </c>
      <c r="D956" t="s">
        <v>1209</v>
      </c>
      <c r="E956">
        <v>91</v>
      </c>
      <c r="F956" t="s">
        <v>405</v>
      </c>
      <c r="G956">
        <v>-1</v>
      </c>
      <c r="H956">
        <v>92</v>
      </c>
      <c r="I956" t="s">
        <v>406</v>
      </c>
      <c r="J956">
        <v>-1</v>
      </c>
      <c r="K956">
        <v>93</v>
      </c>
      <c r="L956" t="s">
        <v>408</v>
      </c>
      <c r="M956">
        <v>-1</v>
      </c>
      <c r="N956">
        <v>95</v>
      </c>
      <c r="O956" t="s">
        <v>410</v>
      </c>
      <c r="P956">
        <v>-1</v>
      </c>
      <c r="Q956">
        <v>96</v>
      </c>
      <c r="R956" t="s">
        <v>411</v>
      </c>
      <c r="S956">
        <v>-1</v>
      </c>
      <c r="T956">
        <v>527</v>
      </c>
      <c r="U956" t="s">
        <v>879</v>
      </c>
      <c r="V956">
        <v>1</v>
      </c>
    </row>
    <row r="957" spans="1:22" x14ac:dyDescent="0.2">
      <c r="A957">
        <v>955</v>
      </c>
      <c r="B957">
        <v>0</v>
      </c>
      <c r="C957">
        <v>1000000000</v>
      </c>
      <c r="D957" t="s">
        <v>1209</v>
      </c>
      <c r="E957">
        <v>22</v>
      </c>
      <c r="F957" t="s">
        <v>330</v>
      </c>
      <c r="G957">
        <v>-1</v>
      </c>
      <c r="H957">
        <v>40</v>
      </c>
      <c r="I957" t="s">
        <v>345</v>
      </c>
      <c r="J957">
        <v>-1</v>
      </c>
      <c r="K957">
        <v>379</v>
      </c>
      <c r="L957" t="s">
        <v>716</v>
      </c>
      <c r="M957">
        <v>1</v>
      </c>
    </row>
    <row r="958" spans="1:22" x14ac:dyDescent="0.2">
      <c r="A958">
        <v>956</v>
      </c>
      <c r="B958">
        <v>0</v>
      </c>
      <c r="C958">
        <v>1000000000</v>
      </c>
      <c r="D958" t="s">
        <v>1209</v>
      </c>
      <c r="E958">
        <v>28</v>
      </c>
      <c r="F958" t="s">
        <v>331</v>
      </c>
      <c r="G958">
        <v>-1</v>
      </c>
      <c r="H958">
        <v>46</v>
      </c>
      <c r="I958" t="s">
        <v>346</v>
      </c>
      <c r="J958">
        <v>-1</v>
      </c>
      <c r="K958">
        <v>406</v>
      </c>
      <c r="L958" t="s">
        <v>717</v>
      </c>
      <c r="M958">
        <v>1</v>
      </c>
    </row>
    <row r="959" spans="1:22" x14ac:dyDescent="0.2">
      <c r="A959">
        <v>957</v>
      </c>
      <c r="B959">
        <v>-1000000000</v>
      </c>
      <c r="C959">
        <v>0</v>
      </c>
      <c r="D959" t="s">
        <v>1209</v>
      </c>
      <c r="E959">
        <v>106</v>
      </c>
      <c r="F959" t="s">
        <v>420</v>
      </c>
      <c r="G959">
        <v>-1.1000000000000001</v>
      </c>
      <c r="H959">
        <v>194</v>
      </c>
      <c r="I959" t="s">
        <v>517</v>
      </c>
      <c r="J959">
        <v>0.28846153846153838</v>
      </c>
    </row>
    <row r="960" spans="1:22" x14ac:dyDescent="0.2">
      <c r="A960">
        <v>958</v>
      </c>
      <c r="B960">
        <v>0</v>
      </c>
      <c r="C960">
        <v>1000000000</v>
      </c>
      <c r="D960" t="s">
        <v>1209</v>
      </c>
      <c r="E960">
        <v>106</v>
      </c>
      <c r="F960" t="s">
        <v>420</v>
      </c>
      <c r="G960">
        <v>-0.9</v>
      </c>
      <c r="H960">
        <v>194</v>
      </c>
      <c r="I960" t="s">
        <v>517</v>
      </c>
      <c r="J960">
        <v>0.28846153846153838</v>
      </c>
    </row>
    <row r="961" spans="1:10" x14ac:dyDescent="0.2">
      <c r="A961">
        <v>959</v>
      </c>
      <c r="B961">
        <v>-1000000000</v>
      </c>
      <c r="C961">
        <v>0</v>
      </c>
      <c r="D961" t="s">
        <v>1209</v>
      </c>
      <c r="E961">
        <v>137</v>
      </c>
      <c r="F961" t="s">
        <v>453</v>
      </c>
      <c r="G961">
        <v>-1.1000000000000001</v>
      </c>
      <c r="H961">
        <v>194</v>
      </c>
      <c r="I961" t="s">
        <v>517</v>
      </c>
      <c r="J961">
        <v>0.2307692307692307</v>
      </c>
    </row>
    <row r="962" spans="1:10" x14ac:dyDescent="0.2">
      <c r="A962">
        <v>960</v>
      </c>
      <c r="B962">
        <v>0</v>
      </c>
      <c r="C962">
        <v>1000000000</v>
      </c>
      <c r="D962" t="s">
        <v>1209</v>
      </c>
      <c r="E962">
        <v>137</v>
      </c>
      <c r="F962" t="s">
        <v>453</v>
      </c>
      <c r="G962">
        <v>-0.9</v>
      </c>
      <c r="H962">
        <v>194</v>
      </c>
      <c r="I962" t="s">
        <v>517</v>
      </c>
      <c r="J962">
        <v>0.2307692307692307</v>
      </c>
    </row>
    <row r="963" spans="1:10" x14ac:dyDescent="0.2">
      <c r="A963">
        <v>961</v>
      </c>
      <c r="B963">
        <v>-1000000000</v>
      </c>
      <c r="C963">
        <v>0</v>
      </c>
      <c r="D963" t="s">
        <v>1209</v>
      </c>
      <c r="E963">
        <v>159</v>
      </c>
      <c r="F963" t="s">
        <v>470</v>
      </c>
      <c r="G963">
        <v>-1.1000000000000001</v>
      </c>
      <c r="H963">
        <v>194</v>
      </c>
      <c r="I963" t="s">
        <v>517</v>
      </c>
      <c r="J963">
        <v>0.4038461538461538</v>
      </c>
    </row>
    <row r="964" spans="1:10" x14ac:dyDescent="0.2">
      <c r="A964">
        <v>962</v>
      </c>
      <c r="B964">
        <v>0</v>
      </c>
      <c r="C964">
        <v>1000000000</v>
      </c>
      <c r="D964" t="s">
        <v>1209</v>
      </c>
      <c r="E964">
        <v>159</v>
      </c>
      <c r="F964" t="s">
        <v>470</v>
      </c>
      <c r="G964">
        <v>-0.9</v>
      </c>
      <c r="H964">
        <v>194</v>
      </c>
      <c r="I964" t="s">
        <v>517</v>
      </c>
      <c r="J964">
        <v>0.4038461538461538</v>
      </c>
    </row>
    <row r="965" spans="1:10" x14ac:dyDescent="0.2">
      <c r="A965">
        <v>963</v>
      </c>
      <c r="B965">
        <v>-1000000000</v>
      </c>
      <c r="C965">
        <v>0</v>
      </c>
      <c r="D965" t="s">
        <v>1209</v>
      </c>
      <c r="E965">
        <v>92</v>
      </c>
      <c r="F965" t="s">
        <v>406</v>
      </c>
      <c r="G965">
        <v>-1.1000000000000001</v>
      </c>
      <c r="H965">
        <v>229</v>
      </c>
      <c r="I965" t="s">
        <v>544</v>
      </c>
      <c r="J965">
        <v>0.28000000000000003</v>
      </c>
    </row>
    <row r="966" spans="1:10" x14ac:dyDescent="0.2">
      <c r="A966">
        <v>964</v>
      </c>
      <c r="B966">
        <v>0</v>
      </c>
      <c r="C966">
        <v>1000000000</v>
      </c>
      <c r="D966" t="s">
        <v>1209</v>
      </c>
      <c r="E966">
        <v>92</v>
      </c>
      <c r="F966" t="s">
        <v>406</v>
      </c>
      <c r="G966">
        <v>-0.9</v>
      </c>
      <c r="H966">
        <v>229</v>
      </c>
      <c r="I966" t="s">
        <v>544</v>
      </c>
      <c r="J966">
        <v>0.28000000000000003</v>
      </c>
    </row>
    <row r="967" spans="1:10" x14ac:dyDescent="0.2">
      <c r="A967">
        <v>965</v>
      </c>
      <c r="B967">
        <v>-1000000000</v>
      </c>
      <c r="C967">
        <v>0</v>
      </c>
      <c r="D967" t="s">
        <v>1209</v>
      </c>
      <c r="E967">
        <v>124</v>
      </c>
      <c r="F967" t="s">
        <v>439</v>
      </c>
      <c r="G967">
        <v>-1.1000000000000001</v>
      </c>
      <c r="H967">
        <v>229</v>
      </c>
      <c r="I967" t="s">
        <v>544</v>
      </c>
      <c r="J967">
        <v>0.24</v>
      </c>
    </row>
    <row r="968" spans="1:10" x14ac:dyDescent="0.2">
      <c r="A968">
        <v>966</v>
      </c>
      <c r="B968">
        <v>0</v>
      </c>
      <c r="C968">
        <v>1000000000</v>
      </c>
      <c r="D968" t="s">
        <v>1209</v>
      </c>
      <c r="E968">
        <v>124</v>
      </c>
      <c r="F968" t="s">
        <v>439</v>
      </c>
      <c r="G968">
        <v>-0.9</v>
      </c>
      <c r="H968">
        <v>229</v>
      </c>
      <c r="I968" t="s">
        <v>544</v>
      </c>
      <c r="J968">
        <v>0.24</v>
      </c>
    </row>
    <row r="969" spans="1:10" x14ac:dyDescent="0.2">
      <c r="A969">
        <v>967</v>
      </c>
      <c r="B969">
        <v>-1000000000</v>
      </c>
      <c r="C969">
        <v>0</v>
      </c>
      <c r="D969" t="s">
        <v>1209</v>
      </c>
      <c r="E969">
        <v>146</v>
      </c>
      <c r="F969" t="s">
        <v>440</v>
      </c>
      <c r="G969">
        <v>-1.1000000000000001</v>
      </c>
      <c r="H969">
        <v>229</v>
      </c>
      <c r="I969" t="s">
        <v>544</v>
      </c>
      <c r="J969">
        <v>0.48</v>
      </c>
    </row>
    <row r="970" spans="1:10" x14ac:dyDescent="0.2">
      <c r="A970">
        <v>968</v>
      </c>
      <c r="B970">
        <v>0</v>
      </c>
      <c r="C970">
        <v>1000000000</v>
      </c>
      <c r="D970" t="s">
        <v>1209</v>
      </c>
      <c r="E970">
        <v>146</v>
      </c>
      <c r="F970" t="s">
        <v>440</v>
      </c>
      <c r="G970">
        <v>-0.9</v>
      </c>
      <c r="H970">
        <v>229</v>
      </c>
      <c r="I970" t="s">
        <v>544</v>
      </c>
      <c r="J970">
        <v>0.48</v>
      </c>
    </row>
  </sheetData>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dimension ref="A1:AT912"/>
  <sheetViews>
    <sheetView topLeftCell="C1" workbookViewId="0">
      <selection activeCell="M15" sqref="M15:M16"/>
    </sheetView>
  </sheetViews>
  <sheetFormatPr baseColWidth="10" defaultColWidth="9" defaultRowHeight="12.75" x14ac:dyDescent="0.2"/>
  <cols>
    <col min="1" max="1" width="4.25" bestFit="1" customWidth="1"/>
    <col min="2" max="2" width="7" bestFit="1" customWidth="1"/>
    <col min="3" max="3" width="30.875" bestFit="1" customWidth="1"/>
    <col min="4" max="4" width="38" bestFit="1" customWidth="1"/>
    <col min="5" max="5" width="34.125" bestFit="1" customWidth="1"/>
    <col min="6" max="6" width="38" bestFit="1" customWidth="1"/>
    <col min="7" max="11" width="11.875" bestFit="1" customWidth="1"/>
    <col min="12" max="12" width="11.25" bestFit="1" customWidth="1"/>
    <col min="13" max="13" width="11.375" bestFit="1" customWidth="1"/>
    <col min="14" max="14" width="53.125" bestFit="1" customWidth="1"/>
    <col min="15" max="15" width="9.5" bestFit="1" customWidth="1"/>
    <col min="16" max="16" width="10" bestFit="1" customWidth="1"/>
    <col min="17" max="17" width="11.625" bestFit="1" customWidth="1"/>
    <col min="18" max="18" width="10.375" bestFit="1" customWidth="1"/>
    <col min="19" max="19" width="10.625" bestFit="1" customWidth="1"/>
    <col min="20" max="20" width="9.875" bestFit="1" customWidth="1"/>
    <col min="21" max="21" width="8.625" bestFit="1" customWidth="1"/>
    <col min="22" max="35" width="9.875" bestFit="1" customWidth="1"/>
    <col min="36" max="46" width="10" bestFit="1" customWidth="1"/>
  </cols>
  <sheetData>
    <row r="1" spans="1:46" x14ac:dyDescent="0.2">
      <c r="A1" t="s">
        <v>271</v>
      </c>
      <c r="B1" t="s">
        <v>2</v>
      </c>
      <c r="C1" t="s">
        <v>1210</v>
      </c>
      <c r="D1" t="s">
        <v>1211</v>
      </c>
      <c r="E1" t="s">
        <v>1212</v>
      </c>
      <c r="F1" t="s">
        <v>4</v>
      </c>
      <c r="G1" t="s">
        <v>1213</v>
      </c>
      <c r="H1" t="s">
        <v>1214</v>
      </c>
      <c r="I1" t="s">
        <v>1215</v>
      </c>
      <c r="J1" t="s">
        <v>1216</v>
      </c>
      <c r="K1" t="s">
        <v>1217</v>
      </c>
      <c r="L1" t="s">
        <v>1218</v>
      </c>
      <c r="M1" t="s">
        <v>1219</v>
      </c>
      <c r="N1" t="s">
        <v>1220</v>
      </c>
      <c r="O1" t="s">
        <v>1221</v>
      </c>
      <c r="P1" t="s">
        <v>1222</v>
      </c>
      <c r="Q1" t="s">
        <v>1223</v>
      </c>
      <c r="R1" t="s">
        <v>1224</v>
      </c>
      <c r="S1" t="s">
        <v>1225</v>
      </c>
      <c r="T1" t="s">
        <v>1226</v>
      </c>
      <c r="U1" t="s">
        <v>1227</v>
      </c>
      <c r="V1" t="s">
        <v>1228</v>
      </c>
      <c r="W1" t="s">
        <v>1229</v>
      </c>
      <c r="X1" t="s">
        <v>1230</v>
      </c>
      <c r="Y1" t="s">
        <v>1231</v>
      </c>
      <c r="Z1" t="s">
        <v>1232</v>
      </c>
      <c r="AA1" t="s">
        <v>1233</v>
      </c>
      <c r="AB1" t="s">
        <v>1234</v>
      </c>
      <c r="AC1" t="s">
        <v>1235</v>
      </c>
      <c r="AD1" t="s">
        <v>1236</v>
      </c>
      <c r="AE1" t="s">
        <v>1237</v>
      </c>
      <c r="AF1" t="s">
        <v>1238</v>
      </c>
      <c r="AG1" t="s">
        <v>1239</v>
      </c>
      <c r="AH1" t="s">
        <v>1240</v>
      </c>
      <c r="AI1" t="s">
        <v>1241</v>
      </c>
      <c r="AJ1" t="s">
        <v>1242</v>
      </c>
      <c r="AK1" t="s">
        <v>1243</v>
      </c>
      <c r="AL1" t="s">
        <v>1244</v>
      </c>
      <c r="AM1" t="s">
        <v>1245</v>
      </c>
      <c r="AN1" t="s">
        <v>1246</v>
      </c>
      <c r="AO1" t="s">
        <v>1247</v>
      </c>
      <c r="AP1" t="s">
        <v>1248</v>
      </c>
      <c r="AQ1" t="s">
        <v>1249</v>
      </c>
      <c r="AR1" t="s">
        <v>1250</v>
      </c>
      <c r="AS1" t="s">
        <v>1251</v>
      </c>
      <c r="AT1" t="s">
        <v>1252</v>
      </c>
    </row>
    <row r="2" spans="1:46" x14ac:dyDescent="0.2">
      <c r="A2">
        <v>0</v>
      </c>
      <c r="B2" t="s">
        <v>281</v>
      </c>
      <c r="C2" t="s">
        <v>120</v>
      </c>
      <c r="D2" t="s">
        <v>21</v>
      </c>
      <c r="E2" t="s">
        <v>21</v>
      </c>
      <c r="F2" t="s">
        <v>120</v>
      </c>
      <c r="J2">
        <v>0</v>
      </c>
      <c r="K2">
        <v>5000000</v>
      </c>
      <c r="L2">
        <v>3384.5</v>
      </c>
      <c r="N2" t="s">
        <v>1253</v>
      </c>
      <c r="Q2" t="s">
        <v>1254</v>
      </c>
      <c r="T2">
        <v>3474.64</v>
      </c>
      <c r="U2">
        <v>205.08</v>
      </c>
      <c r="V2">
        <v>3135.18</v>
      </c>
      <c r="W2">
        <v>3734.25</v>
      </c>
      <c r="X2">
        <v>3134.66</v>
      </c>
      <c r="Y2">
        <v>3135.7</v>
      </c>
      <c r="Z2">
        <v>3136.74</v>
      </c>
      <c r="AA2">
        <v>3350.89</v>
      </c>
      <c r="AB2">
        <v>3446.23</v>
      </c>
      <c r="AC2">
        <v>3475.72</v>
      </c>
      <c r="AD2">
        <v>3502.08</v>
      </c>
      <c r="AE2">
        <v>3545.73</v>
      </c>
      <c r="AF2">
        <v>3592.38</v>
      </c>
      <c r="AG2">
        <v>3619.99</v>
      </c>
      <c r="AH2">
        <v>3656.37</v>
      </c>
      <c r="AI2">
        <v>3708.29</v>
      </c>
      <c r="AJ2">
        <v>3760.21</v>
      </c>
      <c r="AK2">
        <v>2</v>
      </c>
      <c r="AL2">
        <v>0</v>
      </c>
      <c r="AM2">
        <v>0</v>
      </c>
      <c r="AN2">
        <v>0</v>
      </c>
      <c r="AO2">
        <v>1</v>
      </c>
      <c r="AP2">
        <v>2</v>
      </c>
      <c r="AQ2">
        <v>1</v>
      </c>
      <c r="AR2">
        <v>2</v>
      </c>
      <c r="AS2">
        <v>1</v>
      </c>
      <c r="AT2">
        <v>1</v>
      </c>
    </row>
    <row r="3" spans="1:46" hidden="1" x14ac:dyDescent="0.2">
      <c r="A3">
        <v>1</v>
      </c>
      <c r="B3" t="s">
        <v>281</v>
      </c>
      <c r="C3" t="s">
        <v>120</v>
      </c>
      <c r="D3" t="s">
        <v>15</v>
      </c>
      <c r="E3" t="s">
        <v>15</v>
      </c>
      <c r="F3" t="s">
        <v>120</v>
      </c>
      <c r="J3">
        <v>0</v>
      </c>
      <c r="K3">
        <v>5000000</v>
      </c>
      <c r="L3">
        <v>136735.54999999999</v>
      </c>
      <c r="N3" t="s">
        <v>1255</v>
      </c>
      <c r="Q3" t="s">
        <v>1254</v>
      </c>
      <c r="T3">
        <v>139944.24</v>
      </c>
      <c r="U3">
        <v>5670.12</v>
      </c>
      <c r="V3">
        <v>133095.65</v>
      </c>
      <c r="W3">
        <v>148446.01</v>
      </c>
      <c r="X3">
        <v>132997.60999999999</v>
      </c>
      <c r="Y3">
        <v>133193.69</v>
      </c>
      <c r="Z3">
        <v>133389.76000000001</v>
      </c>
      <c r="AA3">
        <v>134400.79999999999</v>
      </c>
      <c r="AB3">
        <v>136883.9</v>
      </c>
      <c r="AC3">
        <v>138002.60999999999</v>
      </c>
      <c r="AD3">
        <v>138995.51</v>
      </c>
      <c r="AE3">
        <v>140353.04999999999</v>
      </c>
      <c r="AF3">
        <v>142563.64000000001</v>
      </c>
      <c r="AG3">
        <v>146129.42000000001</v>
      </c>
      <c r="AH3">
        <v>146613.57</v>
      </c>
      <c r="AI3">
        <v>147835.19</v>
      </c>
      <c r="AJ3">
        <v>149056.82</v>
      </c>
      <c r="AK3">
        <v>2</v>
      </c>
      <c r="AL3">
        <v>1</v>
      </c>
      <c r="AM3">
        <v>0</v>
      </c>
      <c r="AN3">
        <v>2</v>
      </c>
      <c r="AO3">
        <v>1</v>
      </c>
      <c r="AP3">
        <v>1</v>
      </c>
      <c r="AQ3">
        <v>0</v>
      </c>
      <c r="AR3">
        <v>0</v>
      </c>
      <c r="AS3">
        <v>2</v>
      </c>
      <c r="AT3">
        <v>1</v>
      </c>
    </row>
    <row r="4" spans="1:46" x14ac:dyDescent="0.2">
      <c r="A4">
        <v>2</v>
      </c>
      <c r="B4" t="s">
        <v>281</v>
      </c>
      <c r="C4" t="s">
        <v>184</v>
      </c>
      <c r="D4" t="s">
        <v>21</v>
      </c>
      <c r="E4" t="s">
        <v>21</v>
      </c>
      <c r="F4" t="s">
        <v>184</v>
      </c>
      <c r="J4">
        <v>0</v>
      </c>
      <c r="K4">
        <v>5000000</v>
      </c>
      <c r="L4">
        <v>1592.81</v>
      </c>
      <c r="N4" t="s">
        <v>1256</v>
      </c>
      <c r="Q4" t="s">
        <v>1254</v>
      </c>
      <c r="T4">
        <v>1664.05</v>
      </c>
      <c r="U4">
        <v>123.54</v>
      </c>
      <c r="V4">
        <v>1508.89</v>
      </c>
      <c r="W4">
        <v>1873.95</v>
      </c>
      <c r="X4">
        <v>1501.84</v>
      </c>
      <c r="Y4">
        <v>1515.93</v>
      </c>
      <c r="Z4">
        <v>1530.02</v>
      </c>
      <c r="AA4">
        <v>1544.28</v>
      </c>
      <c r="AB4">
        <v>1592.4</v>
      </c>
      <c r="AC4">
        <v>1644.04</v>
      </c>
      <c r="AD4">
        <v>1671.63</v>
      </c>
      <c r="AE4">
        <v>1684.1</v>
      </c>
      <c r="AF4">
        <v>1695.67</v>
      </c>
      <c r="AG4">
        <v>1724.26</v>
      </c>
      <c r="AH4">
        <v>1826.58</v>
      </c>
      <c r="AI4">
        <v>1858.16</v>
      </c>
      <c r="AJ4">
        <v>1889.74</v>
      </c>
      <c r="AK4">
        <v>2</v>
      </c>
      <c r="AL4">
        <v>1</v>
      </c>
      <c r="AM4">
        <v>1</v>
      </c>
      <c r="AN4">
        <v>0</v>
      </c>
      <c r="AO4">
        <v>3</v>
      </c>
      <c r="AP4">
        <v>1</v>
      </c>
      <c r="AQ4">
        <v>0</v>
      </c>
      <c r="AR4">
        <v>0</v>
      </c>
      <c r="AS4">
        <v>1</v>
      </c>
      <c r="AT4">
        <v>1</v>
      </c>
    </row>
    <row r="5" spans="1:46" hidden="1" x14ac:dyDescent="0.2">
      <c r="A5">
        <v>3</v>
      </c>
      <c r="B5" t="s">
        <v>281</v>
      </c>
      <c r="C5" t="s">
        <v>184</v>
      </c>
      <c r="D5" t="s">
        <v>15</v>
      </c>
      <c r="E5" t="s">
        <v>15</v>
      </c>
      <c r="F5" t="s">
        <v>184</v>
      </c>
      <c r="J5">
        <v>0</v>
      </c>
      <c r="K5">
        <v>5000000</v>
      </c>
      <c r="L5">
        <v>59309.32</v>
      </c>
      <c r="N5" t="s">
        <v>1257</v>
      </c>
      <c r="Q5" t="s">
        <v>1254</v>
      </c>
      <c r="T5">
        <v>61881.79</v>
      </c>
      <c r="U5">
        <v>3199.04</v>
      </c>
      <c r="V5">
        <v>57817.15</v>
      </c>
      <c r="W5">
        <v>67709.38</v>
      </c>
      <c r="X5">
        <v>57483.99</v>
      </c>
      <c r="Y5">
        <v>58150.3</v>
      </c>
      <c r="Z5">
        <v>58816.62</v>
      </c>
      <c r="AA5">
        <v>59811.22</v>
      </c>
      <c r="AB5">
        <v>60283.23</v>
      </c>
      <c r="AC5">
        <v>60444.35</v>
      </c>
      <c r="AD5">
        <v>61363.45</v>
      </c>
      <c r="AE5">
        <v>62317.58</v>
      </c>
      <c r="AF5">
        <v>62853.14</v>
      </c>
      <c r="AG5">
        <v>63935.1</v>
      </c>
      <c r="AH5">
        <v>64667.75</v>
      </c>
      <c r="AI5">
        <v>66695.509999999995</v>
      </c>
      <c r="AJ5">
        <v>68723.259999999995</v>
      </c>
      <c r="AK5">
        <v>1</v>
      </c>
      <c r="AL5">
        <v>1</v>
      </c>
      <c r="AM5">
        <v>3</v>
      </c>
      <c r="AN5">
        <v>0</v>
      </c>
      <c r="AO5">
        <v>2</v>
      </c>
      <c r="AP5">
        <v>2</v>
      </c>
      <c r="AQ5">
        <v>0</v>
      </c>
      <c r="AR5">
        <v>0</v>
      </c>
      <c r="AS5">
        <v>0</v>
      </c>
      <c r="AT5">
        <v>1</v>
      </c>
    </row>
    <row r="6" spans="1:46" x14ac:dyDescent="0.2">
      <c r="A6">
        <v>4</v>
      </c>
      <c r="B6" t="s">
        <v>281</v>
      </c>
      <c r="C6" t="s">
        <v>19</v>
      </c>
      <c r="D6" t="s">
        <v>21</v>
      </c>
      <c r="E6" t="s">
        <v>21</v>
      </c>
      <c r="F6" t="s">
        <v>19</v>
      </c>
      <c r="G6">
        <v>1581.8130000000001</v>
      </c>
      <c r="H6">
        <v>99.732009852654613</v>
      </c>
      <c r="I6">
        <v>0.12609835657268539</v>
      </c>
      <c r="J6">
        <v>0</v>
      </c>
      <c r="K6">
        <v>5000000</v>
      </c>
      <c r="L6">
        <v>1581.81</v>
      </c>
      <c r="M6">
        <v>0</v>
      </c>
      <c r="N6" t="s">
        <v>1258</v>
      </c>
      <c r="Q6" t="s">
        <v>1259</v>
      </c>
      <c r="R6">
        <v>1620.29</v>
      </c>
      <c r="S6">
        <v>130.13</v>
      </c>
      <c r="T6">
        <v>1620.29</v>
      </c>
      <c r="U6">
        <v>130.13</v>
      </c>
      <c r="V6">
        <v>1456.39</v>
      </c>
      <c r="W6">
        <v>1835.19</v>
      </c>
      <c r="X6">
        <v>1450.75</v>
      </c>
      <c r="Y6">
        <v>1462.02</v>
      </c>
      <c r="Z6">
        <v>1473.29</v>
      </c>
      <c r="AA6">
        <v>1498.4</v>
      </c>
      <c r="AB6">
        <v>1533.83</v>
      </c>
      <c r="AC6">
        <v>1591.21</v>
      </c>
      <c r="AD6">
        <v>1629.06</v>
      </c>
      <c r="AE6">
        <v>1644.63</v>
      </c>
      <c r="AF6">
        <v>1663.66</v>
      </c>
      <c r="AG6">
        <v>1701.18</v>
      </c>
      <c r="AH6">
        <v>1785.45</v>
      </c>
      <c r="AI6">
        <v>1818.61</v>
      </c>
      <c r="AJ6">
        <v>1851.77</v>
      </c>
      <c r="AK6">
        <v>2</v>
      </c>
      <c r="AL6">
        <v>1</v>
      </c>
      <c r="AM6">
        <v>1</v>
      </c>
      <c r="AN6">
        <v>0</v>
      </c>
      <c r="AO6">
        <v>2</v>
      </c>
      <c r="AP6">
        <v>2</v>
      </c>
      <c r="AQ6">
        <v>0</v>
      </c>
      <c r="AR6">
        <v>0</v>
      </c>
      <c r="AS6">
        <v>1</v>
      </c>
      <c r="AT6">
        <v>1</v>
      </c>
    </row>
    <row r="7" spans="1:46" hidden="1" x14ac:dyDescent="0.2">
      <c r="A7">
        <v>5</v>
      </c>
      <c r="B7" t="s">
        <v>281</v>
      </c>
      <c r="C7" t="s">
        <v>19</v>
      </c>
      <c r="D7" t="s">
        <v>15</v>
      </c>
      <c r="E7" t="s">
        <v>15</v>
      </c>
      <c r="F7" t="s">
        <v>19</v>
      </c>
      <c r="G7">
        <v>59183.534</v>
      </c>
      <c r="H7">
        <v>4465.5823735782224</v>
      </c>
      <c r="I7">
        <v>0.15090624272549261</v>
      </c>
      <c r="J7">
        <v>50252.369252843557</v>
      </c>
      <c r="K7">
        <v>68114.698747156435</v>
      </c>
      <c r="L7">
        <v>59183.58</v>
      </c>
      <c r="M7">
        <v>0</v>
      </c>
      <c r="N7" t="s">
        <v>1260</v>
      </c>
      <c r="Q7" t="s">
        <v>1259</v>
      </c>
      <c r="R7">
        <v>61824.38</v>
      </c>
      <c r="S7">
        <v>3808.92</v>
      </c>
      <c r="T7">
        <v>61556.01</v>
      </c>
      <c r="U7">
        <v>3142.22</v>
      </c>
      <c r="V7">
        <v>57649.37</v>
      </c>
      <c r="W7">
        <v>67209.990000000005</v>
      </c>
      <c r="X7">
        <v>57366.51</v>
      </c>
      <c r="Y7">
        <v>57932.23</v>
      </c>
      <c r="Z7">
        <v>58497.95</v>
      </c>
      <c r="AA7">
        <v>59458.42</v>
      </c>
      <c r="AB7">
        <v>59874.02</v>
      </c>
      <c r="AC7">
        <v>60088.76</v>
      </c>
      <c r="AD7">
        <v>60975.68</v>
      </c>
      <c r="AE7">
        <v>61862.559999999998</v>
      </c>
      <c r="AF7">
        <v>62529.51</v>
      </c>
      <c r="AG7">
        <v>63852.11</v>
      </c>
      <c r="AH7">
        <v>64495.87</v>
      </c>
      <c r="AI7">
        <v>66305.289999999994</v>
      </c>
      <c r="AJ7">
        <v>68114.7</v>
      </c>
      <c r="AK7">
        <v>1</v>
      </c>
      <c r="AL7">
        <v>1</v>
      </c>
      <c r="AM7">
        <v>3</v>
      </c>
      <c r="AN7">
        <v>0</v>
      </c>
      <c r="AO7">
        <v>2</v>
      </c>
      <c r="AP7">
        <v>1</v>
      </c>
      <c r="AQ7">
        <v>1</v>
      </c>
      <c r="AR7">
        <v>0</v>
      </c>
      <c r="AS7">
        <v>0</v>
      </c>
      <c r="AT7">
        <v>1</v>
      </c>
    </row>
    <row r="8" spans="1:46" x14ac:dyDescent="0.2">
      <c r="A8">
        <v>6</v>
      </c>
      <c r="B8" t="s">
        <v>281</v>
      </c>
      <c r="C8" t="s">
        <v>16</v>
      </c>
      <c r="D8" t="s">
        <v>21</v>
      </c>
      <c r="E8" t="s">
        <v>21</v>
      </c>
      <c r="F8" t="s">
        <v>16</v>
      </c>
      <c r="G8">
        <v>11</v>
      </c>
      <c r="H8">
        <v>29.69508599920195</v>
      </c>
      <c r="I8">
        <v>5.3991065453094462</v>
      </c>
      <c r="J8">
        <v>0</v>
      </c>
      <c r="K8">
        <v>5000000</v>
      </c>
      <c r="L8">
        <v>11</v>
      </c>
      <c r="M8">
        <v>0</v>
      </c>
      <c r="N8" t="s">
        <v>1261</v>
      </c>
      <c r="Q8" t="s">
        <v>1259</v>
      </c>
      <c r="R8">
        <v>43.69</v>
      </c>
      <c r="S8">
        <v>18.28</v>
      </c>
      <c r="T8">
        <v>43.76</v>
      </c>
      <c r="U8">
        <v>18.14</v>
      </c>
      <c r="V8">
        <v>15.42</v>
      </c>
      <c r="W8">
        <v>69.91</v>
      </c>
      <c r="X8">
        <v>11.67</v>
      </c>
      <c r="Y8">
        <v>19.170000000000002</v>
      </c>
      <c r="Z8">
        <v>26.67</v>
      </c>
      <c r="AA8">
        <v>28.95</v>
      </c>
      <c r="AB8">
        <v>35.31</v>
      </c>
      <c r="AC8">
        <v>40.07</v>
      </c>
      <c r="AD8">
        <v>43.05</v>
      </c>
      <c r="AE8">
        <v>47.21</v>
      </c>
      <c r="AF8">
        <v>52.8</v>
      </c>
      <c r="AG8">
        <v>58.48</v>
      </c>
      <c r="AH8">
        <v>65.84</v>
      </c>
      <c r="AI8">
        <v>68.55</v>
      </c>
      <c r="AJ8">
        <v>71.27</v>
      </c>
      <c r="AK8">
        <v>1</v>
      </c>
      <c r="AL8">
        <v>0</v>
      </c>
      <c r="AM8">
        <v>2</v>
      </c>
      <c r="AN8">
        <v>0</v>
      </c>
      <c r="AO8">
        <v>1</v>
      </c>
      <c r="AP8">
        <v>2</v>
      </c>
      <c r="AQ8">
        <v>1</v>
      </c>
      <c r="AR8">
        <v>1</v>
      </c>
      <c r="AS8">
        <v>1</v>
      </c>
      <c r="AT8">
        <v>1</v>
      </c>
    </row>
    <row r="9" spans="1:46" hidden="1" x14ac:dyDescent="0.2">
      <c r="A9">
        <v>7</v>
      </c>
      <c r="B9" t="s">
        <v>281</v>
      </c>
      <c r="C9" t="s">
        <v>16</v>
      </c>
      <c r="D9" t="s">
        <v>15</v>
      </c>
      <c r="E9" t="s">
        <v>15</v>
      </c>
      <c r="F9" t="s">
        <v>16</v>
      </c>
      <c r="G9">
        <v>125.73699999999999</v>
      </c>
      <c r="H9">
        <v>268.38720601865509</v>
      </c>
      <c r="I9">
        <v>4.2690251241663963</v>
      </c>
      <c r="J9">
        <v>0</v>
      </c>
      <c r="K9">
        <v>5000000</v>
      </c>
      <c r="L9">
        <v>125.74</v>
      </c>
      <c r="M9">
        <v>0</v>
      </c>
      <c r="N9" t="s">
        <v>1262</v>
      </c>
      <c r="Q9" t="s">
        <v>1259</v>
      </c>
      <c r="R9">
        <v>325.16000000000003</v>
      </c>
      <c r="S9">
        <v>251.18</v>
      </c>
      <c r="T9">
        <v>325.77999999999997</v>
      </c>
      <c r="U9">
        <v>250.49</v>
      </c>
      <c r="V9">
        <v>63.02</v>
      </c>
      <c r="W9">
        <v>708.22</v>
      </c>
      <c r="X9">
        <v>60.16</v>
      </c>
      <c r="Y9">
        <v>65.89</v>
      </c>
      <c r="Z9">
        <v>71.62</v>
      </c>
      <c r="AA9">
        <v>108.57</v>
      </c>
      <c r="AB9">
        <v>121.6</v>
      </c>
      <c r="AC9">
        <v>205.92</v>
      </c>
      <c r="AD9">
        <v>282.77</v>
      </c>
      <c r="AE9">
        <v>319.14999999999998</v>
      </c>
      <c r="AF9">
        <v>421.28</v>
      </c>
      <c r="AG9">
        <v>615.07000000000005</v>
      </c>
      <c r="AH9">
        <v>649.76</v>
      </c>
      <c r="AI9">
        <v>688.73</v>
      </c>
      <c r="AJ9">
        <v>727.7</v>
      </c>
      <c r="AK9">
        <v>4</v>
      </c>
      <c r="AL9">
        <v>0</v>
      </c>
      <c r="AM9">
        <v>0</v>
      </c>
      <c r="AN9">
        <v>2</v>
      </c>
      <c r="AO9">
        <v>1</v>
      </c>
      <c r="AP9">
        <v>0</v>
      </c>
      <c r="AQ9">
        <v>0</v>
      </c>
      <c r="AR9">
        <v>0</v>
      </c>
      <c r="AS9">
        <v>2</v>
      </c>
      <c r="AT9">
        <v>1</v>
      </c>
    </row>
    <row r="10" spans="1:46" x14ac:dyDescent="0.2">
      <c r="A10">
        <v>8</v>
      </c>
      <c r="B10" t="s">
        <v>281</v>
      </c>
      <c r="C10" t="s">
        <v>20</v>
      </c>
      <c r="D10" t="s">
        <v>21</v>
      </c>
      <c r="E10" t="s">
        <v>21</v>
      </c>
      <c r="F10" t="s">
        <v>20</v>
      </c>
      <c r="G10">
        <v>1791.665</v>
      </c>
      <c r="H10">
        <v>120.9998190432531</v>
      </c>
      <c r="I10">
        <v>0.13506969108985559</v>
      </c>
      <c r="J10">
        <v>0</v>
      </c>
      <c r="K10">
        <v>5000000</v>
      </c>
      <c r="L10">
        <v>1791.69</v>
      </c>
      <c r="M10">
        <v>0</v>
      </c>
      <c r="N10" t="s">
        <v>1263</v>
      </c>
      <c r="Q10" t="s">
        <v>1259</v>
      </c>
      <c r="R10">
        <v>1810.54</v>
      </c>
      <c r="S10">
        <v>131.13</v>
      </c>
      <c r="T10">
        <v>1810.59</v>
      </c>
      <c r="U10">
        <v>131.13999999999999</v>
      </c>
      <c r="V10">
        <v>1599.56</v>
      </c>
      <c r="W10">
        <v>1985.99</v>
      </c>
      <c r="X10">
        <v>1589.91</v>
      </c>
      <c r="Y10">
        <v>1609.22</v>
      </c>
      <c r="Z10">
        <v>1628.53</v>
      </c>
      <c r="AA10">
        <v>1707.87</v>
      </c>
      <c r="AB10">
        <v>1766.08</v>
      </c>
      <c r="AC10">
        <v>1808.35</v>
      </c>
      <c r="AD10">
        <v>1826.2</v>
      </c>
      <c r="AE10">
        <v>1844.46</v>
      </c>
      <c r="AF10">
        <v>1884.64</v>
      </c>
      <c r="AG10">
        <v>1920.36</v>
      </c>
      <c r="AH10">
        <v>1938.11</v>
      </c>
      <c r="AI10">
        <v>1970.03</v>
      </c>
      <c r="AJ10">
        <v>2001.95</v>
      </c>
      <c r="AK10">
        <v>1</v>
      </c>
      <c r="AL10">
        <v>1</v>
      </c>
      <c r="AM10">
        <v>0</v>
      </c>
      <c r="AN10">
        <v>1</v>
      </c>
      <c r="AO10">
        <v>1</v>
      </c>
      <c r="AP10">
        <v>2</v>
      </c>
      <c r="AQ10">
        <v>1</v>
      </c>
      <c r="AR10">
        <v>1</v>
      </c>
      <c r="AS10">
        <v>1</v>
      </c>
      <c r="AT10">
        <v>1</v>
      </c>
    </row>
    <row r="11" spans="1:46" hidden="1" x14ac:dyDescent="0.2">
      <c r="A11">
        <v>9</v>
      </c>
      <c r="B11" t="s">
        <v>281</v>
      </c>
      <c r="C11" t="s">
        <v>20</v>
      </c>
      <c r="D11" t="s">
        <v>15</v>
      </c>
      <c r="E11" t="s">
        <v>15</v>
      </c>
      <c r="F11" t="s">
        <v>20</v>
      </c>
      <c r="G11">
        <v>77426.125</v>
      </c>
      <c r="H11">
        <v>5735.4247184477344</v>
      </c>
      <c r="I11">
        <v>0.14815218296015031</v>
      </c>
      <c r="J11">
        <v>0</v>
      </c>
      <c r="K11">
        <v>5000000</v>
      </c>
      <c r="L11">
        <v>77426.23</v>
      </c>
      <c r="M11">
        <v>0</v>
      </c>
      <c r="N11" t="s">
        <v>1264</v>
      </c>
      <c r="Q11" t="s">
        <v>1259</v>
      </c>
      <c r="R11">
        <v>78062.22</v>
      </c>
      <c r="S11">
        <v>3929.8</v>
      </c>
      <c r="T11">
        <v>78062.45</v>
      </c>
      <c r="U11">
        <v>3929.75</v>
      </c>
      <c r="V11">
        <v>73292.05</v>
      </c>
      <c r="W11">
        <v>84248.37</v>
      </c>
      <c r="X11">
        <v>73038.52</v>
      </c>
      <c r="Y11">
        <v>73545.570000000007</v>
      </c>
      <c r="Z11">
        <v>74052.62</v>
      </c>
      <c r="AA11">
        <v>75243.95</v>
      </c>
      <c r="AB11">
        <v>75570.509999999995</v>
      </c>
      <c r="AC11">
        <v>75651</v>
      </c>
      <c r="AD11">
        <v>76653.62</v>
      </c>
      <c r="AE11">
        <v>78938.600000000006</v>
      </c>
      <c r="AF11">
        <v>80953.39</v>
      </c>
      <c r="AG11">
        <v>81270.63</v>
      </c>
      <c r="AH11">
        <v>82474.460000000006</v>
      </c>
      <c r="AI11">
        <v>83657.070000000007</v>
      </c>
      <c r="AJ11">
        <v>84839.679999999993</v>
      </c>
      <c r="AK11">
        <v>2</v>
      </c>
      <c r="AL11">
        <v>0</v>
      </c>
      <c r="AM11">
        <v>3</v>
      </c>
      <c r="AN11">
        <v>1</v>
      </c>
      <c r="AO11">
        <v>0</v>
      </c>
      <c r="AP11">
        <v>0</v>
      </c>
      <c r="AQ11">
        <v>2</v>
      </c>
      <c r="AR11">
        <v>1</v>
      </c>
      <c r="AS11">
        <v>0</v>
      </c>
      <c r="AT11">
        <v>1</v>
      </c>
    </row>
    <row r="12" spans="1:46" hidden="1" x14ac:dyDescent="0.2">
      <c r="A12">
        <v>10</v>
      </c>
      <c r="B12" t="s">
        <v>281</v>
      </c>
      <c r="C12" t="s">
        <v>185</v>
      </c>
      <c r="D12" t="s">
        <v>73</v>
      </c>
      <c r="E12" t="s">
        <v>73</v>
      </c>
      <c r="F12" t="s">
        <v>185</v>
      </c>
      <c r="J12">
        <v>0</v>
      </c>
      <c r="K12">
        <v>5000000</v>
      </c>
      <c r="L12">
        <v>658.39</v>
      </c>
      <c r="N12" t="s">
        <v>1265</v>
      </c>
      <c r="Q12" t="s">
        <v>1254</v>
      </c>
      <c r="T12">
        <v>683.43</v>
      </c>
      <c r="U12">
        <v>31.05</v>
      </c>
      <c r="V12">
        <v>624.96</v>
      </c>
      <c r="W12">
        <v>727.59</v>
      </c>
      <c r="X12">
        <v>611.04</v>
      </c>
      <c r="Y12">
        <v>638.87</v>
      </c>
      <c r="Z12">
        <v>666.7</v>
      </c>
      <c r="AA12">
        <v>675.57</v>
      </c>
      <c r="AB12">
        <v>679.58</v>
      </c>
      <c r="AC12">
        <v>682.97</v>
      </c>
      <c r="AD12">
        <v>684.59</v>
      </c>
      <c r="AE12">
        <v>686.86</v>
      </c>
      <c r="AF12">
        <v>692.46</v>
      </c>
      <c r="AG12">
        <v>698.89</v>
      </c>
      <c r="AH12">
        <v>703.4</v>
      </c>
      <c r="AI12">
        <v>719.52</v>
      </c>
      <c r="AJ12">
        <v>735.65</v>
      </c>
      <c r="AK12">
        <v>1</v>
      </c>
      <c r="AL12">
        <v>0</v>
      </c>
      <c r="AM12">
        <v>0</v>
      </c>
      <c r="AN12">
        <v>0</v>
      </c>
      <c r="AO12">
        <v>1</v>
      </c>
      <c r="AP12">
        <v>4</v>
      </c>
      <c r="AQ12">
        <v>1</v>
      </c>
      <c r="AR12">
        <v>2</v>
      </c>
      <c r="AS12">
        <v>0</v>
      </c>
      <c r="AT12">
        <v>1</v>
      </c>
    </row>
    <row r="13" spans="1:46" hidden="1" x14ac:dyDescent="0.2">
      <c r="A13">
        <v>11</v>
      </c>
      <c r="B13" t="s">
        <v>281</v>
      </c>
      <c r="C13" t="s">
        <v>185</v>
      </c>
      <c r="D13" t="s">
        <v>23</v>
      </c>
      <c r="E13" t="s">
        <v>23</v>
      </c>
      <c r="F13" t="s">
        <v>185</v>
      </c>
      <c r="J13">
        <v>0</v>
      </c>
      <c r="K13">
        <v>5000000</v>
      </c>
      <c r="L13">
        <v>658.39</v>
      </c>
      <c r="N13" t="s">
        <v>1266</v>
      </c>
      <c r="Q13" t="s">
        <v>1267</v>
      </c>
      <c r="T13">
        <v>683.43</v>
      </c>
      <c r="U13">
        <v>31.05</v>
      </c>
      <c r="V13">
        <v>624.96</v>
      </c>
      <c r="W13">
        <v>727.59</v>
      </c>
      <c r="X13">
        <v>611.04</v>
      </c>
      <c r="Y13">
        <v>638.87</v>
      </c>
      <c r="Z13">
        <v>666.7</v>
      </c>
      <c r="AA13">
        <v>675.57</v>
      </c>
      <c r="AB13">
        <v>679.58</v>
      </c>
      <c r="AC13">
        <v>682.97</v>
      </c>
      <c r="AD13">
        <v>684.59</v>
      </c>
      <c r="AE13">
        <v>686.86</v>
      </c>
      <c r="AF13">
        <v>692.46</v>
      </c>
      <c r="AG13">
        <v>698.89</v>
      </c>
      <c r="AH13">
        <v>703.4</v>
      </c>
      <c r="AI13">
        <v>719.52</v>
      </c>
      <c r="AJ13">
        <v>735.65</v>
      </c>
      <c r="AK13">
        <v>1</v>
      </c>
      <c r="AL13">
        <v>0</v>
      </c>
      <c r="AM13">
        <v>0</v>
      </c>
      <c r="AN13">
        <v>0</v>
      </c>
      <c r="AO13">
        <v>1</v>
      </c>
      <c r="AP13">
        <v>4</v>
      </c>
      <c r="AQ13">
        <v>1</v>
      </c>
      <c r="AR13">
        <v>2</v>
      </c>
      <c r="AS13">
        <v>0</v>
      </c>
      <c r="AT13">
        <v>1</v>
      </c>
    </row>
    <row r="14" spans="1:46" hidden="1" x14ac:dyDescent="0.2">
      <c r="A14">
        <v>12</v>
      </c>
      <c r="B14" t="s">
        <v>281</v>
      </c>
      <c r="C14" t="s">
        <v>185</v>
      </c>
      <c r="D14" t="s">
        <v>26</v>
      </c>
      <c r="E14" t="s">
        <v>26</v>
      </c>
      <c r="F14" t="s">
        <v>185</v>
      </c>
      <c r="J14">
        <v>0</v>
      </c>
      <c r="K14">
        <v>5000000</v>
      </c>
      <c r="L14">
        <v>148.87</v>
      </c>
      <c r="N14" t="s">
        <v>1268</v>
      </c>
      <c r="Q14" t="s">
        <v>1267</v>
      </c>
      <c r="T14">
        <v>140.04</v>
      </c>
      <c r="U14">
        <v>11.42</v>
      </c>
      <c r="V14">
        <v>123.24</v>
      </c>
      <c r="W14">
        <v>158.76</v>
      </c>
      <c r="X14">
        <v>122.48</v>
      </c>
      <c r="Y14">
        <v>124.01</v>
      </c>
      <c r="Z14">
        <v>125.53</v>
      </c>
      <c r="AA14">
        <v>132.81</v>
      </c>
      <c r="AB14">
        <v>134.75</v>
      </c>
      <c r="AC14">
        <v>137.76</v>
      </c>
      <c r="AD14">
        <v>140.80000000000001</v>
      </c>
      <c r="AE14">
        <v>142.61000000000001</v>
      </c>
      <c r="AF14">
        <v>144.59</v>
      </c>
      <c r="AG14">
        <v>147.16</v>
      </c>
      <c r="AH14">
        <v>150.47</v>
      </c>
      <c r="AI14">
        <v>156</v>
      </c>
      <c r="AJ14">
        <v>161.52000000000001</v>
      </c>
      <c r="AK14">
        <v>2</v>
      </c>
      <c r="AL14">
        <v>0</v>
      </c>
      <c r="AM14">
        <v>0</v>
      </c>
      <c r="AN14">
        <v>2</v>
      </c>
      <c r="AO14">
        <v>2</v>
      </c>
      <c r="AP14">
        <v>1</v>
      </c>
      <c r="AQ14">
        <v>2</v>
      </c>
      <c r="AR14">
        <v>0</v>
      </c>
      <c r="AS14">
        <v>0</v>
      </c>
      <c r="AT14">
        <v>1</v>
      </c>
    </row>
    <row r="15" spans="1:46" hidden="1" x14ac:dyDescent="0.2">
      <c r="A15">
        <v>13</v>
      </c>
      <c r="B15" t="s">
        <v>281</v>
      </c>
      <c r="C15" t="s">
        <v>185</v>
      </c>
      <c r="D15" t="s">
        <v>241</v>
      </c>
      <c r="E15" t="s">
        <v>241</v>
      </c>
      <c r="F15" t="s">
        <v>185</v>
      </c>
      <c r="G15">
        <v>4.4116</v>
      </c>
      <c r="H15">
        <v>0.66173999999999999</v>
      </c>
      <c r="I15">
        <v>0.3</v>
      </c>
      <c r="J15">
        <v>0</v>
      </c>
      <c r="K15">
        <v>5000000</v>
      </c>
      <c r="L15">
        <v>2.7</v>
      </c>
      <c r="M15">
        <v>-2.59</v>
      </c>
      <c r="N15" t="s">
        <v>1269</v>
      </c>
      <c r="Q15" t="s">
        <v>1270</v>
      </c>
      <c r="R15">
        <v>4.41</v>
      </c>
      <c r="S15">
        <v>0.68</v>
      </c>
      <c r="T15">
        <v>2.74</v>
      </c>
      <c r="U15">
        <v>0.6</v>
      </c>
      <c r="V15">
        <v>1.83</v>
      </c>
      <c r="W15">
        <v>3.74</v>
      </c>
      <c r="X15">
        <v>1.72</v>
      </c>
      <c r="Y15">
        <v>1.94</v>
      </c>
      <c r="Z15">
        <v>2.16</v>
      </c>
      <c r="AA15">
        <v>2.37</v>
      </c>
      <c r="AB15">
        <v>2.4300000000000002</v>
      </c>
      <c r="AC15">
        <v>2.59</v>
      </c>
      <c r="AD15">
        <v>2.78</v>
      </c>
      <c r="AE15">
        <v>2.88</v>
      </c>
      <c r="AF15">
        <v>2.96</v>
      </c>
      <c r="AG15">
        <v>3.09</v>
      </c>
      <c r="AH15">
        <v>3.2</v>
      </c>
      <c r="AI15">
        <v>3.56</v>
      </c>
      <c r="AJ15">
        <v>3.91</v>
      </c>
      <c r="AK15">
        <v>1</v>
      </c>
      <c r="AL15">
        <v>0</v>
      </c>
      <c r="AM15">
        <v>1</v>
      </c>
      <c r="AN15">
        <v>2</v>
      </c>
      <c r="AO15">
        <v>1</v>
      </c>
      <c r="AP15">
        <v>2</v>
      </c>
      <c r="AQ15">
        <v>2</v>
      </c>
      <c r="AR15">
        <v>0</v>
      </c>
      <c r="AS15">
        <v>0</v>
      </c>
      <c r="AT15">
        <v>1</v>
      </c>
    </row>
    <row r="16" spans="1:46" hidden="1" x14ac:dyDescent="0.2">
      <c r="A16">
        <v>14</v>
      </c>
      <c r="B16" t="s">
        <v>281</v>
      </c>
      <c r="C16" t="s">
        <v>185</v>
      </c>
      <c r="D16" t="s">
        <v>242</v>
      </c>
      <c r="E16" t="s">
        <v>242</v>
      </c>
      <c r="F16" t="s">
        <v>185</v>
      </c>
      <c r="G16">
        <v>363.80399999999997</v>
      </c>
      <c r="H16">
        <v>83.893681344116359</v>
      </c>
      <c r="I16">
        <v>0.46120263297883679</v>
      </c>
      <c r="J16">
        <v>0</v>
      </c>
      <c r="K16">
        <v>5000000</v>
      </c>
      <c r="L16">
        <v>146.16999999999999</v>
      </c>
      <c r="M16">
        <v>-2.59</v>
      </c>
      <c r="N16" t="s">
        <v>1271</v>
      </c>
      <c r="Q16" t="s">
        <v>1270</v>
      </c>
      <c r="R16">
        <v>348.82</v>
      </c>
      <c r="S16">
        <v>66.599999999999994</v>
      </c>
      <c r="T16">
        <v>137.31</v>
      </c>
      <c r="U16">
        <v>11.54</v>
      </c>
      <c r="V16">
        <v>120.21</v>
      </c>
      <c r="W16">
        <v>155.99</v>
      </c>
      <c r="X16">
        <v>119.4</v>
      </c>
      <c r="Y16">
        <v>121.02</v>
      </c>
      <c r="Z16">
        <v>122.64</v>
      </c>
      <c r="AA16">
        <v>129.91</v>
      </c>
      <c r="AB16">
        <v>132.19</v>
      </c>
      <c r="AC16">
        <v>134.91999999999999</v>
      </c>
      <c r="AD16">
        <v>137.88</v>
      </c>
      <c r="AE16">
        <v>140.11000000000001</v>
      </c>
      <c r="AF16">
        <v>142.53</v>
      </c>
      <c r="AG16">
        <v>145</v>
      </c>
      <c r="AH16">
        <v>146.71</v>
      </c>
      <c r="AI16">
        <v>152.88999999999999</v>
      </c>
      <c r="AJ16">
        <v>159.08000000000001</v>
      </c>
      <c r="AK16">
        <v>2</v>
      </c>
      <c r="AL16">
        <v>0</v>
      </c>
      <c r="AM16">
        <v>0</v>
      </c>
      <c r="AN16">
        <v>2</v>
      </c>
      <c r="AO16">
        <v>2</v>
      </c>
      <c r="AP16">
        <v>1</v>
      </c>
      <c r="AQ16">
        <v>2</v>
      </c>
      <c r="AR16">
        <v>0</v>
      </c>
      <c r="AS16">
        <v>0</v>
      </c>
      <c r="AT16">
        <v>1</v>
      </c>
    </row>
    <row r="17" spans="1:46" hidden="1" x14ac:dyDescent="0.2">
      <c r="A17">
        <v>15</v>
      </c>
      <c r="B17" t="s">
        <v>281</v>
      </c>
      <c r="C17" t="s">
        <v>185</v>
      </c>
      <c r="D17" t="s">
        <v>244</v>
      </c>
      <c r="E17" t="s">
        <v>244</v>
      </c>
      <c r="F17" t="s">
        <v>185</v>
      </c>
      <c r="J17">
        <v>-5000000</v>
      </c>
      <c r="K17">
        <v>5000000</v>
      </c>
      <c r="L17">
        <v>38.64</v>
      </c>
      <c r="N17" t="s">
        <v>1272</v>
      </c>
      <c r="Q17" t="s">
        <v>1267</v>
      </c>
      <c r="T17">
        <v>27.79</v>
      </c>
      <c r="U17">
        <v>17.12</v>
      </c>
      <c r="V17">
        <v>-5.59</v>
      </c>
      <c r="W17">
        <v>49.74</v>
      </c>
      <c r="X17">
        <v>-11.27</v>
      </c>
      <c r="Y17">
        <v>0.09</v>
      </c>
      <c r="Z17">
        <v>11.46</v>
      </c>
      <c r="AA17">
        <v>21.91</v>
      </c>
      <c r="AB17">
        <v>26.84</v>
      </c>
      <c r="AC17">
        <v>28.69</v>
      </c>
      <c r="AD17">
        <v>29.37</v>
      </c>
      <c r="AE17">
        <v>31.57</v>
      </c>
      <c r="AF17">
        <v>34.799999999999997</v>
      </c>
      <c r="AG17">
        <v>37.020000000000003</v>
      </c>
      <c r="AH17">
        <v>43.46</v>
      </c>
      <c r="AI17">
        <v>47.65</v>
      </c>
      <c r="AJ17">
        <v>51.84</v>
      </c>
      <c r="AK17">
        <v>1</v>
      </c>
      <c r="AL17">
        <v>0</v>
      </c>
      <c r="AM17">
        <v>0</v>
      </c>
      <c r="AN17">
        <v>0</v>
      </c>
      <c r="AO17">
        <v>1</v>
      </c>
      <c r="AP17">
        <v>1</v>
      </c>
      <c r="AQ17">
        <v>3</v>
      </c>
      <c r="AR17">
        <v>2</v>
      </c>
      <c r="AS17">
        <v>1</v>
      </c>
      <c r="AT17">
        <v>1</v>
      </c>
    </row>
    <row r="18" spans="1:46" hidden="1" x14ac:dyDescent="0.2">
      <c r="A18">
        <v>16</v>
      </c>
      <c r="B18" t="s">
        <v>281</v>
      </c>
      <c r="C18" t="s">
        <v>187</v>
      </c>
      <c r="D18" t="s">
        <v>73</v>
      </c>
      <c r="E18" t="s">
        <v>73</v>
      </c>
      <c r="F18" t="s">
        <v>187</v>
      </c>
      <c r="J18">
        <v>0</v>
      </c>
      <c r="K18">
        <v>5000000</v>
      </c>
      <c r="L18">
        <v>492.81</v>
      </c>
      <c r="N18" t="s">
        <v>1273</v>
      </c>
      <c r="Q18" t="s">
        <v>1254</v>
      </c>
      <c r="T18">
        <v>503.44</v>
      </c>
      <c r="U18">
        <v>14.13</v>
      </c>
      <c r="V18">
        <v>481.64</v>
      </c>
      <c r="W18">
        <v>523.76</v>
      </c>
      <c r="X18">
        <v>479.24</v>
      </c>
      <c r="Y18">
        <v>484.03</v>
      </c>
      <c r="Z18">
        <v>488.82</v>
      </c>
      <c r="AA18">
        <v>492.25</v>
      </c>
      <c r="AB18">
        <v>496.62</v>
      </c>
      <c r="AC18">
        <v>501.62</v>
      </c>
      <c r="AD18">
        <v>504.02</v>
      </c>
      <c r="AE18">
        <v>505.56</v>
      </c>
      <c r="AF18">
        <v>508.8</v>
      </c>
      <c r="AG18">
        <v>513.79</v>
      </c>
      <c r="AH18">
        <v>523.09</v>
      </c>
      <c r="AI18">
        <v>523.53</v>
      </c>
      <c r="AJ18">
        <v>523.98</v>
      </c>
      <c r="AK18">
        <v>1</v>
      </c>
      <c r="AL18">
        <v>0</v>
      </c>
      <c r="AM18">
        <v>1</v>
      </c>
      <c r="AN18">
        <v>1</v>
      </c>
      <c r="AO18">
        <v>1</v>
      </c>
      <c r="AP18">
        <v>2</v>
      </c>
      <c r="AQ18">
        <v>1</v>
      </c>
      <c r="AR18">
        <v>1</v>
      </c>
      <c r="AS18">
        <v>0</v>
      </c>
      <c r="AT18">
        <v>2</v>
      </c>
    </row>
    <row r="19" spans="1:46" hidden="1" x14ac:dyDescent="0.2">
      <c r="A19">
        <v>17</v>
      </c>
      <c r="B19" t="s">
        <v>281</v>
      </c>
      <c r="C19" t="s">
        <v>187</v>
      </c>
      <c r="D19" t="s">
        <v>23</v>
      </c>
      <c r="E19" t="s">
        <v>23</v>
      </c>
      <c r="F19" t="s">
        <v>187</v>
      </c>
      <c r="J19">
        <v>0</v>
      </c>
      <c r="K19">
        <v>5000000</v>
      </c>
      <c r="L19">
        <v>492.81</v>
      </c>
      <c r="N19" t="s">
        <v>1274</v>
      </c>
      <c r="Q19" t="s">
        <v>1267</v>
      </c>
      <c r="T19">
        <v>503.44</v>
      </c>
      <c r="U19">
        <v>14.13</v>
      </c>
      <c r="V19">
        <v>481.64</v>
      </c>
      <c r="W19">
        <v>523.76</v>
      </c>
      <c r="X19">
        <v>479.24</v>
      </c>
      <c r="Y19">
        <v>484.03</v>
      </c>
      <c r="Z19">
        <v>488.82</v>
      </c>
      <c r="AA19">
        <v>492.25</v>
      </c>
      <c r="AB19">
        <v>496.62</v>
      </c>
      <c r="AC19">
        <v>501.62</v>
      </c>
      <c r="AD19">
        <v>504.02</v>
      </c>
      <c r="AE19">
        <v>505.56</v>
      </c>
      <c r="AF19">
        <v>508.8</v>
      </c>
      <c r="AG19">
        <v>513.79</v>
      </c>
      <c r="AH19">
        <v>523.09</v>
      </c>
      <c r="AI19">
        <v>523.53</v>
      </c>
      <c r="AJ19">
        <v>523.98</v>
      </c>
      <c r="AK19">
        <v>1</v>
      </c>
      <c r="AL19">
        <v>0</v>
      </c>
      <c r="AM19">
        <v>1</v>
      </c>
      <c r="AN19">
        <v>1</v>
      </c>
      <c r="AO19">
        <v>1</v>
      </c>
      <c r="AP19">
        <v>2</v>
      </c>
      <c r="AQ19">
        <v>1</v>
      </c>
      <c r="AR19">
        <v>1</v>
      </c>
      <c r="AS19">
        <v>0</v>
      </c>
      <c r="AT19">
        <v>2</v>
      </c>
    </row>
    <row r="20" spans="1:46" hidden="1" x14ac:dyDescent="0.2">
      <c r="A20">
        <v>18</v>
      </c>
      <c r="B20" t="s">
        <v>281</v>
      </c>
      <c r="C20" t="s">
        <v>187</v>
      </c>
      <c r="D20" t="s">
        <v>26</v>
      </c>
      <c r="E20" t="s">
        <v>26</v>
      </c>
      <c r="F20" t="s">
        <v>187</v>
      </c>
      <c r="J20">
        <v>0</v>
      </c>
      <c r="K20">
        <v>5000000</v>
      </c>
      <c r="L20">
        <v>61.81</v>
      </c>
      <c r="N20" t="s">
        <v>1275</v>
      </c>
      <c r="Q20" t="s">
        <v>1267</v>
      </c>
      <c r="T20">
        <v>57.43</v>
      </c>
      <c r="U20">
        <v>6.01</v>
      </c>
      <c r="V20">
        <v>50.54</v>
      </c>
      <c r="W20">
        <v>66.099999999999994</v>
      </c>
      <c r="X20">
        <v>50.3</v>
      </c>
      <c r="Y20">
        <v>50.78</v>
      </c>
      <c r="Z20">
        <v>51.25</v>
      </c>
      <c r="AA20">
        <v>51.6</v>
      </c>
      <c r="AB20">
        <v>52.49</v>
      </c>
      <c r="AC20">
        <v>53.81</v>
      </c>
      <c r="AD20">
        <v>57.03</v>
      </c>
      <c r="AE20">
        <v>60.06</v>
      </c>
      <c r="AF20">
        <v>61.1</v>
      </c>
      <c r="AG20">
        <v>62.57</v>
      </c>
      <c r="AH20">
        <v>65.14</v>
      </c>
      <c r="AI20">
        <v>65.78</v>
      </c>
      <c r="AJ20">
        <v>66.42</v>
      </c>
      <c r="AK20">
        <v>3</v>
      </c>
      <c r="AL20">
        <v>1</v>
      </c>
      <c r="AM20">
        <v>1</v>
      </c>
      <c r="AN20">
        <v>0</v>
      </c>
      <c r="AO20">
        <v>0</v>
      </c>
      <c r="AP20">
        <v>1</v>
      </c>
      <c r="AQ20">
        <v>1</v>
      </c>
      <c r="AR20">
        <v>1</v>
      </c>
      <c r="AS20">
        <v>0</v>
      </c>
      <c r="AT20">
        <v>2</v>
      </c>
    </row>
    <row r="21" spans="1:46" hidden="1" x14ac:dyDescent="0.2">
      <c r="A21">
        <v>19</v>
      </c>
      <c r="B21" t="s">
        <v>281</v>
      </c>
      <c r="C21" t="s">
        <v>187</v>
      </c>
      <c r="D21" t="s">
        <v>241</v>
      </c>
      <c r="E21" t="s">
        <v>241</v>
      </c>
      <c r="F21" t="s">
        <v>187</v>
      </c>
      <c r="J21">
        <v>0</v>
      </c>
      <c r="K21">
        <v>5000000</v>
      </c>
      <c r="L21">
        <v>1.59</v>
      </c>
      <c r="N21" t="s">
        <v>1276</v>
      </c>
      <c r="O21">
        <v>0.01</v>
      </c>
      <c r="P21">
        <v>2.16</v>
      </c>
      <c r="Q21" t="s">
        <v>1277</v>
      </c>
      <c r="T21">
        <v>1.74</v>
      </c>
      <c r="U21">
        <v>0.41</v>
      </c>
      <c r="V21">
        <v>0</v>
      </c>
      <c r="W21">
        <v>3</v>
      </c>
      <c r="X21">
        <v>0</v>
      </c>
      <c r="Y21">
        <v>0</v>
      </c>
      <c r="Z21">
        <v>0</v>
      </c>
      <c r="AA21">
        <v>0</v>
      </c>
      <c r="AB21">
        <v>0.1</v>
      </c>
      <c r="AC21">
        <v>1</v>
      </c>
      <c r="AD21">
        <v>1</v>
      </c>
      <c r="AE21">
        <v>1</v>
      </c>
      <c r="AF21">
        <v>2</v>
      </c>
      <c r="AG21">
        <v>2</v>
      </c>
      <c r="AH21">
        <v>2</v>
      </c>
      <c r="AI21">
        <v>2.65</v>
      </c>
      <c r="AJ21">
        <v>3</v>
      </c>
      <c r="AK21">
        <v>9</v>
      </c>
      <c r="AL21">
        <v>0</v>
      </c>
      <c r="AM21">
        <v>0</v>
      </c>
      <c r="AN21">
        <v>9</v>
      </c>
      <c r="AO21">
        <v>0</v>
      </c>
      <c r="AP21">
        <v>0</v>
      </c>
      <c r="AQ21">
        <v>8</v>
      </c>
      <c r="AR21">
        <v>0</v>
      </c>
      <c r="AS21">
        <v>0</v>
      </c>
      <c r="AT21">
        <v>2</v>
      </c>
    </row>
    <row r="22" spans="1:46" hidden="1" x14ac:dyDescent="0.2">
      <c r="A22">
        <v>20</v>
      </c>
      <c r="B22" t="s">
        <v>281</v>
      </c>
      <c r="C22" t="s">
        <v>187</v>
      </c>
      <c r="D22" t="s">
        <v>242</v>
      </c>
      <c r="E22" t="s">
        <v>242</v>
      </c>
      <c r="F22" t="s">
        <v>187</v>
      </c>
      <c r="J22">
        <v>0</v>
      </c>
      <c r="K22">
        <v>5000000</v>
      </c>
      <c r="L22">
        <v>60.23</v>
      </c>
      <c r="N22" t="s">
        <v>1278</v>
      </c>
      <c r="O22">
        <v>59.66</v>
      </c>
      <c r="P22">
        <v>61.63</v>
      </c>
      <c r="Q22" t="s">
        <v>1277</v>
      </c>
      <c r="T22">
        <v>55.7</v>
      </c>
      <c r="U22">
        <v>6.05</v>
      </c>
      <c r="V22">
        <v>47</v>
      </c>
      <c r="W22">
        <v>66</v>
      </c>
      <c r="X22">
        <v>47</v>
      </c>
      <c r="Y22">
        <v>48</v>
      </c>
      <c r="Z22">
        <v>48.9</v>
      </c>
      <c r="AA22">
        <v>50</v>
      </c>
      <c r="AB22">
        <v>50.7</v>
      </c>
      <c r="AC22">
        <v>51.6</v>
      </c>
      <c r="AD22">
        <v>53.5</v>
      </c>
      <c r="AE22">
        <v>58.4</v>
      </c>
      <c r="AF22">
        <v>60.3</v>
      </c>
      <c r="AG22">
        <v>63</v>
      </c>
      <c r="AH22">
        <v>64.099999999999994</v>
      </c>
      <c r="AI22">
        <v>65</v>
      </c>
      <c r="AJ22">
        <v>66</v>
      </c>
      <c r="AK22">
        <v>3</v>
      </c>
      <c r="AL22">
        <v>6</v>
      </c>
      <c r="AM22">
        <v>5</v>
      </c>
      <c r="AN22">
        <v>2</v>
      </c>
      <c r="AO22">
        <v>0</v>
      </c>
      <c r="AP22">
        <v>2</v>
      </c>
      <c r="AQ22">
        <v>3</v>
      </c>
      <c r="AR22">
        <v>2</v>
      </c>
      <c r="AS22">
        <v>4</v>
      </c>
      <c r="AT22">
        <v>3</v>
      </c>
    </row>
    <row r="23" spans="1:46" hidden="1" x14ac:dyDescent="0.2">
      <c r="A23">
        <v>21</v>
      </c>
      <c r="B23" t="s">
        <v>281</v>
      </c>
      <c r="C23" t="s">
        <v>187</v>
      </c>
      <c r="D23" t="s">
        <v>244</v>
      </c>
      <c r="E23" t="s">
        <v>244</v>
      </c>
      <c r="F23" t="s">
        <v>187</v>
      </c>
      <c r="J23">
        <v>-5000000</v>
      </c>
      <c r="K23">
        <v>5000000</v>
      </c>
      <c r="L23">
        <v>-30.91</v>
      </c>
      <c r="N23" t="s">
        <v>1279</v>
      </c>
      <c r="Q23" t="s">
        <v>1267</v>
      </c>
      <c r="T23">
        <v>-36.799999999999997</v>
      </c>
      <c r="U23">
        <v>13.93</v>
      </c>
      <c r="V23">
        <v>-59.64</v>
      </c>
      <c r="W23">
        <v>-15.25</v>
      </c>
      <c r="X23">
        <v>-63.41</v>
      </c>
      <c r="Y23">
        <v>-55.88</v>
      </c>
      <c r="Z23">
        <v>-48.35</v>
      </c>
      <c r="AA23">
        <v>-45.12</v>
      </c>
      <c r="AB23">
        <v>-42.61</v>
      </c>
      <c r="AC23">
        <v>-39.89</v>
      </c>
      <c r="AD23">
        <v>-37.86</v>
      </c>
      <c r="AE23">
        <v>-34.15</v>
      </c>
      <c r="AF23">
        <v>-29.43</v>
      </c>
      <c r="AG23">
        <v>-27.81</v>
      </c>
      <c r="AH23">
        <v>-23.78</v>
      </c>
      <c r="AI23">
        <v>-18.09</v>
      </c>
      <c r="AJ23">
        <v>-12.41</v>
      </c>
      <c r="AK23">
        <v>1</v>
      </c>
      <c r="AL23">
        <v>0</v>
      </c>
      <c r="AM23">
        <v>0</v>
      </c>
      <c r="AN23">
        <v>2</v>
      </c>
      <c r="AO23">
        <v>2</v>
      </c>
      <c r="AP23">
        <v>1</v>
      </c>
      <c r="AQ23">
        <v>2</v>
      </c>
      <c r="AR23">
        <v>1</v>
      </c>
      <c r="AS23">
        <v>0</v>
      </c>
      <c r="AT23">
        <v>1</v>
      </c>
    </row>
    <row r="24" spans="1:46" hidden="1" x14ac:dyDescent="0.2">
      <c r="A24">
        <v>22</v>
      </c>
      <c r="B24" t="s">
        <v>281</v>
      </c>
      <c r="C24" t="s">
        <v>27</v>
      </c>
      <c r="D24" t="s">
        <v>73</v>
      </c>
      <c r="E24" t="s">
        <v>73</v>
      </c>
      <c r="F24" t="s">
        <v>27</v>
      </c>
      <c r="G24">
        <v>14</v>
      </c>
      <c r="H24">
        <v>1.05</v>
      </c>
      <c r="I24">
        <v>0.15</v>
      </c>
      <c r="J24">
        <v>0</v>
      </c>
      <c r="K24">
        <v>5000000</v>
      </c>
      <c r="L24">
        <v>14.56</v>
      </c>
      <c r="M24">
        <v>0.53</v>
      </c>
      <c r="N24" t="s">
        <v>1280</v>
      </c>
      <c r="Q24" t="s">
        <v>1270</v>
      </c>
      <c r="R24">
        <v>13.7</v>
      </c>
      <c r="S24">
        <v>1.46</v>
      </c>
      <c r="T24">
        <v>14.68</v>
      </c>
      <c r="U24">
        <v>2.12</v>
      </c>
      <c r="V24">
        <v>11.83</v>
      </c>
      <c r="W24">
        <v>18.02</v>
      </c>
      <c r="X24">
        <v>11.71</v>
      </c>
      <c r="Y24">
        <v>11.96</v>
      </c>
      <c r="Z24">
        <v>12.22</v>
      </c>
      <c r="AA24">
        <v>12.77</v>
      </c>
      <c r="AB24">
        <v>13.51</v>
      </c>
      <c r="AC24">
        <v>14.04</v>
      </c>
      <c r="AD24">
        <v>14.72</v>
      </c>
      <c r="AE24">
        <v>15.24</v>
      </c>
      <c r="AF24">
        <v>15.47</v>
      </c>
      <c r="AG24">
        <v>16.18</v>
      </c>
      <c r="AH24">
        <v>17.37</v>
      </c>
      <c r="AI24">
        <v>17.8</v>
      </c>
      <c r="AJ24">
        <v>18.23</v>
      </c>
      <c r="AK24">
        <v>2</v>
      </c>
      <c r="AL24">
        <v>1</v>
      </c>
      <c r="AM24">
        <v>0</v>
      </c>
      <c r="AN24">
        <v>2</v>
      </c>
      <c r="AO24">
        <v>0</v>
      </c>
      <c r="AP24">
        <v>2</v>
      </c>
      <c r="AQ24">
        <v>1</v>
      </c>
      <c r="AR24">
        <v>0</v>
      </c>
      <c r="AS24">
        <v>1</v>
      </c>
      <c r="AT24">
        <v>1</v>
      </c>
    </row>
    <row r="25" spans="1:46" hidden="1" x14ac:dyDescent="0.2">
      <c r="A25">
        <v>23</v>
      </c>
      <c r="B25" t="s">
        <v>281</v>
      </c>
      <c r="C25" t="s">
        <v>27</v>
      </c>
      <c r="D25" t="s">
        <v>23</v>
      </c>
      <c r="E25" t="s">
        <v>23</v>
      </c>
      <c r="F25" t="s">
        <v>27</v>
      </c>
      <c r="J25">
        <v>0</v>
      </c>
      <c r="K25">
        <v>5000000</v>
      </c>
      <c r="L25">
        <v>14.56</v>
      </c>
      <c r="N25" t="s">
        <v>1281</v>
      </c>
      <c r="Q25" t="s">
        <v>1254</v>
      </c>
      <c r="T25">
        <v>14.68</v>
      </c>
      <c r="U25">
        <v>2.12</v>
      </c>
      <c r="V25">
        <v>11.83</v>
      </c>
      <c r="W25">
        <v>18.02</v>
      </c>
      <c r="X25">
        <v>11.71</v>
      </c>
      <c r="Y25">
        <v>11.96</v>
      </c>
      <c r="Z25">
        <v>12.22</v>
      </c>
      <c r="AA25">
        <v>12.77</v>
      </c>
      <c r="AB25">
        <v>13.51</v>
      </c>
      <c r="AC25">
        <v>14.04</v>
      </c>
      <c r="AD25">
        <v>14.72</v>
      </c>
      <c r="AE25">
        <v>15.24</v>
      </c>
      <c r="AF25">
        <v>15.47</v>
      </c>
      <c r="AG25">
        <v>16.18</v>
      </c>
      <c r="AH25">
        <v>17.37</v>
      </c>
      <c r="AI25">
        <v>17.8</v>
      </c>
      <c r="AJ25">
        <v>18.23</v>
      </c>
      <c r="AK25">
        <v>2</v>
      </c>
      <c r="AL25">
        <v>1</v>
      </c>
      <c r="AM25">
        <v>0</v>
      </c>
      <c r="AN25">
        <v>2</v>
      </c>
      <c r="AO25">
        <v>0</v>
      </c>
      <c r="AP25">
        <v>2</v>
      </c>
      <c r="AQ25">
        <v>1</v>
      </c>
      <c r="AR25">
        <v>0</v>
      </c>
      <c r="AS25">
        <v>1</v>
      </c>
      <c r="AT25">
        <v>1</v>
      </c>
    </row>
    <row r="26" spans="1:46" hidden="1" x14ac:dyDescent="0.2">
      <c r="A26">
        <v>24</v>
      </c>
      <c r="B26" t="s">
        <v>281</v>
      </c>
      <c r="C26" t="s">
        <v>27</v>
      </c>
      <c r="D26" t="s">
        <v>26</v>
      </c>
      <c r="E26" t="s">
        <v>26</v>
      </c>
      <c r="F26" t="s">
        <v>27</v>
      </c>
      <c r="G26">
        <v>4.21</v>
      </c>
      <c r="H26">
        <v>0.63149999999999995</v>
      </c>
      <c r="I26">
        <v>0.3</v>
      </c>
      <c r="J26">
        <v>0</v>
      </c>
      <c r="K26">
        <v>5000000</v>
      </c>
      <c r="L26">
        <v>5.53</v>
      </c>
      <c r="M26">
        <v>2.09</v>
      </c>
      <c r="N26" t="s">
        <v>1282</v>
      </c>
      <c r="Q26" t="s">
        <v>1270</v>
      </c>
      <c r="R26">
        <v>3.98</v>
      </c>
      <c r="S26">
        <v>0.51</v>
      </c>
      <c r="T26">
        <v>5.18</v>
      </c>
      <c r="U26">
        <v>0.85</v>
      </c>
      <c r="V26">
        <v>3.71</v>
      </c>
      <c r="W26">
        <v>6.19</v>
      </c>
      <c r="X26">
        <v>3.54</v>
      </c>
      <c r="Y26">
        <v>3.88</v>
      </c>
      <c r="Z26">
        <v>4.22</v>
      </c>
      <c r="AA26">
        <v>4.4800000000000004</v>
      </c>
      <c r="AB26">
        <v>4.91</v>
      </c>
      <c r="AC26">
        <v>5.1100000000000003</v>
      </c>
      <c r="AD26">
        <v>5.31</v>
      </c>
      <c r="AE26">
        <v>5.55</v>
      </c>
      <c r="AF26">
        <v>5.68</v>
      </c>
      <c r="AG26">
        <v>5.82</v>
      </c>
      <c r="AH26">
        <v>6.09</v>
      </c>
      <c r="AI26">
        <v>6.16</v>
      </c>
      <c r="AJ26">
        <v>6.23</v>
      </c>
      <c r="AK26">
        <v>1</v>
      </c>
      <c r="AL26">
        <v>0</v>
      </c>
      <c r="AM26">
        <v>1</v>
      </c>
      <c r="AN26">
        <v>1</v>
      </c>
      <c r="AO26">
        <v>0</v>
      </c>
      <c r="AP26">
        <v>2</v>
      </c>
      <c r="AQ26">
        <v>0</v>
      </c>
      <c r="AR26">
        <v>2</v>
      </c>
      <c r="AS26">
        <v>1</v>
      </c>
      <c r="AT26">
        <v>2</v>
      </c>
    </row>
    <row r="27" spans="1:46" hidden="1" x14ac:dyDescent="0.2">
      <c r="A27">
        <v>25</v>
      </c>
      <c r="B27" t="s">
        <v>281</v>
      </c>
      <c r="C27" t="s">
        <v>27</v>
      </c>
      <c r="D27" t="s">
        <v>241</v>
      </c>
      <c r="E27" t="s">
        <v>241</v>
      </c>
      <c r="F27" t="s">
        <v>27</v>
      </c>
      <c r="J27">
        <v>0</v>
      </c>
      <c r="K27">
        <v>5000000</v>
      </c>
      <c r="L27">
        <v>0.47</v>
      </c>
      <c r="N27" t="s">
        <v>1283</v>
      </c>
      <c r="O27">
        <v>-0.03</v>
      </c>
      <c r="P27">
        <v>2.12</v>
      </c>
      <c r="Q27" t="s">
        <v>1277</v>
      </c>
      <c r="T27">
        <v>0.61</v>
      </c>
      <c r="U27">
        <v>0.32</v>
      </c>
      <c r="V27">
        <v>0</v>
      </c>
      <c r="W27">
        <v>3</v>
      </c>
      <c r="X27">
        <v>0</v>
      </c>
      <c r="Y27">
        <v>0</v>
      </c>
      <c r="Z27">
        <v>0</v>
      </c>
      <c r="AA27">
        <v>0</v>
      </c>
      <c r="AB27">
        <v>0</v>
      </c>
      <c r="AC27">
        <v>1</v>
      </c>
      <c r="AD27">
        <v>1</v>
      </c>
      <c r="AE27">
        <v>1</v>
      </c>
      <c r="AF27">
        <v>1.9</v>
      </c>
      <c r="AG27">
        <v>2</v>
      </c>
      <c r="AH27">
        <v>2</v>
      </c>
      <c r="AI27">
        <v>2</v>
      </c>
      <c r="AJ27">
        <v>3</v>
      </c>
      <c r="AK27">
        <v>10</v>
      </c>
      <c r="AL27">
        <v>0</v>
      </c>
      <c r="AM27">
        <v>0</v>
      </c>
      <c r="AN27">
        <v>9</v>
      </c>
      <c r="AO27">
        <v>0</v>
      </c>
      <c r="AP27">
        <v>0</v>
      </c>
      <c r="AQ27">
        <v>8</v>
      </c>
      <c r="AR27">
        <v>0</v>
      </c>
      <c r="AS27">
        <v>0</v>
      </c>
      <c r="AT27">
        <v>1</v>
      </c>
    </row>
    <row r="28" spans="1:46" hidden="1" x14ac:dyDescent="0.2">
      <c r="A28">
        <v>26</v>
      </c>
      <c r="B28" t="s">
        <v>281</v>
      </c>
      <c r="C28" t="s">
        <v>27</v>
      </c>
      <c r="D28" t="s">
        <v>242</v>
      </c>
      <c r="E28" t="s">
        <v>242</v>
      </c>
      <c r="F28" t="s">
        <v>27</v>
      </c>
      <c r="J28">
        <v>0</v>
      </c>
      <c r="K28">
        <v>5000000</v>
      </c>
      <c r="L28">
        <v>5.07</v>
      </c>
      <c r="N28" t="s">
        <v>1284</v>
      </c>
      <c r="O28">
        <v>3.42</v>
      </c>
      <c r="P28">
        <v>5.53</v>
      </c>
      <c r="Q28" t="s">
        <v>1277</v>
      </c>
      <c r="T28">
        <v>4.5599999999999996</v>
      </c>
      <c r="U28">
        <v>0.78</v>
      </c>
      <c r="V28">
        <v>2</v>
      </c>
      <c r="W28">
        <v>6</v>
      </c>
      <c r="X28">
        <v>2</v>
      </c>
      <c r="Y28">
        <v>2</v>
      </c>
      <c r="Z28">
        <v>2</v>
      </c>
      <c r="AA28">
        <v>3</v>
      </c>
      <c r="AB28">
        <v>3</v>
      </c>
      <c r="AC28">
        <v>3.2</v>
      </c>
      <c r="AD28">
        <v>4</v>
      </c>
      <c r="AE28">
        <v>4</v>
      </c>
      <c r="AF28">
        <v>4.5999999999999996</v>
      </c>
      <c r="AG28">
        <v>5</v>
      </c>
      <c r="AH28">
        <v>5</v>
      </c>
      <c r="AI28">
        <v>5.6</v>
      </c>
      <c r="AJ28">
        <v>6</v>
      </c>
      <c r="AK28">
        <v>5</v>
      </c>
      <c r="AL28">
        <v>0</v>
      </c>
      <c r="AM28">
        <v>7</v>
      </c>
      <c r="AN28">
        <v>0</v>
      </c>
      <c r="AO28">
        <v>0</v>
      </c>
      <c r="AP28">
        <v>8</v>
      </c>
      <c r="AQ28">
        <v>0</v>
      </c>
      <c r="AR28">
        <v>7</v>
      </c>
      <c r="AS28">
        <v>0</v>
      </c>
      <c r="AT28">
        <v>2</v>
      </c>
    </row>
    <row r="29" spans="1:46" hidden="1" x14ac:dyDescent="0.2">
      <c r="A29">
        <v>27</v>
      </c>
      <c r="B29" t="s">
        <v>281</v>
      </c>
      <c r="C29" t="s">
        <v>27</v>
      </c>
      <c r="D29" t="s">
        <v>244</v>
      </c>
      <c r="E29" t="s">
        <v>244</v>
      </c>
      <c r="F29" t="s">
        <v>27</v>
      </c>
      <c r="J29">
        <v>-5000000</v>
      </c>
      <c r="K29">
        <v>5000000</v>
      </c>
      <c r="L29">
        <v>-5.81</v>
      </c>
      <c r="N29" t="s">
        <v>1285</v>
      </c>
      <c r="Q29" t="s">
        <v>1254</v>
      </c>
      <c r="T29">
        <v>-6.43</v>
      </c>
      <c r="U29">
        <v>1.73</v>
      </c>
      <c r="V29">
        <v>-8.91</v>
      </c>
      <c r="W29">
        <v>-3.63</v>
      </c>
      <c r="X29">
        <v>-8.93</v>
      </c>
      <c r="Y29">
        <v>-8.8800000000000008</v>
      </c>
      <c r="Z29">
        <v>-8.83</v>
      </c>
      <c r="AA29">
        <v>-7.8</v>
      </c>
      <c r="AB29">
        <v>-7.12</v>
      </c>
      <c r="AC29">
        <v>-6.47</v>
      </c>
      <c r="AD29">
        <v>-6.08</v>
      </c>
      <c r="AE29">
        <v>-5.99</v>
      </c>
      <c r="AF29">
        <v>-5.81</v>
      </c>
      <c r="AG29">
        <v>-5.41</v>
      </c>
      <c r="AH29">
        <v>-5.15</v>
      </c>
      <c r="AI29">
        <v>-4.13</v>
      </c>
      <c r="AJ29">
        <v>-3.12</v>
      </c>
      <c r="AK29">
        <v>2</v>
      </c>
      <c r="AL29">
        <v>0</v>
      </c>
      <c r="AM29">
        <v>1</v>
      </c>
      <c r="AN29">
        <v>1</v>
      </c>
      <c r="AO29">
        <v>1</v>
      </c>
      <c r="AP29">
        <v>2</v>
      </c>
      <c r="AQ29">
        <v>2</v>
      </c>
      <c r="AR29">
        <v>0</v>
      </c>
      <c r="AS29">
        <v>0</v>
      </c>
      <c r="AT29">
        <v>1</v>
      </c>
    </row>
    <row r="30" spans="1:46" hidden="1" x14ac:dyDescent="0.2">
      <c r="A30">
        <v>28</v>
      </c>
      <c r="B30" t="s">
        <v>281</v>
      </c>
      <c r="C30" t="s">
        <v>49</v>
      </c>
      <c r="D30" t="s">
        <v>73</v>
      </c>
      <c r="E30" t="s">
        <v>73</v>
      </c>
      <c r="F30" t="s">
        <v>49</v>
      </c>
      <c r="G30">
        <v>362</v>
      </c>
      <c r="H30">
        <v>27.15</v>
      </c>
      <c r="I30">
        <v>0.15</v>
      </c>
      <c r="J30">
        <v>0</v>
      </c>
      <c r="K30">
        <v>5000000</v>
      </c>
      <c r="L30">
        <v>478.25</v>
      </c>
      <c r="M30">
        <v>4.28</v>
      </c>
      <c r="N30" t="s">
        <v>1286</v>
      </c>
      <c r="Q30" t="s">
        <v>1270</v>
      </c>
      <c r="R30">
        <v>369.57</v>
      </c>
      <c r="S30">
        <v>17.600000000000001</v>
      </c>
      <c r="T30">
        <v>488.76</v>
      </c>
      <c r="U30">
        <v>13.4</v>
      </c>
      <c r="V30">
        <v>468.68</v>
      </c>
      <c r="W30">
        <v>507</v>
      </c>
      <c r="X30">
        <v>466.96</v>
      </c>
      <c r="Y30">
        <v>470.4</v>
      </c>
      <c r="Z30">
        <v>473.84</v>
      </c>
      <c r="AA30">
        <v>478.18</v>
      </c>
      <c r="AB30">
        <v>481.83</v>
      </c>
      <c r="AC30">
        <v>484.77</v>
      </c>
      <c r="AD30">
        <v>488.46</v>
      </c>
      <c r="AE30">
        <v>491.96</v>
      </c>
      <c r="AF30">
        <v>495.34</v>
      </c>
      <c r="AG30">
        <v>501.17</v>
      </c>
      <c r="AH30">
        <v>506.74</v>
      </c>
      <c r="AI30">
        <v>506.91</v>
      </c>
      <c r="AJ30">
        <v>507.08</v>
      </c>
      <c r="AK30">
        <v>1</v>
      </c>
      <c r="AL30">
        <v>1</v>
      </c>
      <c r="AM30">
        <v>0</v>
      </c>
      <c r="AN30">
        <v>1</v>
      </c>
      <c r="AO30">
        <v>2</v>
      </c>
      <c r="AP30">
        <v>1</v>
      </c>
      <c r="AQ30">
        <v>1</v>
      </c>
      <c r="AR30">
        <v>0</v>
      </c>
      <c r="AS30">
        <v>1</v>
      </c>
      <c r="AT30">
        <v>2</v>
      </c>
    </row>
    <row r="31" spans="1:46" hidden="1" x14ac:dyDescent="0.2">
      <c r="A31">
        <v>29</v>
      </c>
      <c r="B31" t="s">
        <v>281</v>
      </c>
      <c r="C31" t="s">
        <v>49</v>
      </c>
      <c r="D31" t="s">
        <v>23</v>
      </c>
      <c r="E31" t="s">
        <v>23</v>
      </c>
      <c r="F31" t="s">
        <v>49</v>
      </c>
      <c r="J31">
        <v>0</v>
      </c>
      <c r="K31">
        <v>5000000</v>
      </c>
      <c r="L31">
        <v>478.25</v>
      </c>
      <c r="N31" t="s">
        <v>1287</v>
      </c>
      <c r="Q31" t="s">
        <v>1254</v>
      </c>
      <c r="T31">
        <v>488.76</v>
      </c>
      <c r="U31">
        <v>13.4</v>
      </c>
      <c r="V31">
        <v>468.68</v>
      </c>
      <c r="W31">
        <v>507</v>
      </c>
      <c r="X31">
        <v>466.96</v>
      </c>
      <c r="Y31">
        <v>470.4</v>
      </c>
      <c r="Z31">
        <v>473.84</v>
      </c>
      <c r="AA31">
        <v>478.18</v>
      </c>
      <c r="AB31">
        <v>481.83</v>
      </c>
      <c r="AC31">
        <v>484.77</v>
      </c>
      <c r="AD31">
        <v>488.46</v>
      </c>
      <c r="AE31">
        <v>491.96</v>
      </c>
      <c r="AF31">
        <v>495.34</v>
      </c>
      <c r="AG31">
        <v>501.17</v>
      </c>
      <c r="AH31">
        <v>506.74</v>
      </c>
      <c r="AI31">
        <v>506.91</v>
      </c>
      <c r="AJ31">
        <v>507.08</v>
      </c>
      <c r="AK31">
        <v>1</v>
      </c>
      <c r="AL31">
        <v>1</v>
      </c>
      <c r="AM31">
        <v>0</v>
      </c>
      <c r="AN31">
        <v>1</v>
      </c>
      <c r="AO31">
        <v>2</v>
      </c>
      <c r="AP31">
        <v>1</v>
      </c>
      <c r="AQ31">
        <v>1</v>
      </c>
      <c r="AR31">
        <v>0</v>
      </c>
      <c r="AS31">
        <v>1</v>
      </c>
      <c r="AT31">
        <v>2</v>
      </c>
    </row>
    <row r="32" spans="1:46" hidden="1" x14ac:dyDescent="0.2">
      <c r="A32">
        <v>30</v>
      </c>
      <c r="B32" t="s">
        <v>281</v>
      </c>
      <c r="C32" t="s">
        <v>49</v>
      </c>
      <c r="D32" t="s">
        <v>26</v>
      </c>
      <c r="E32" t="s">
        <v>26</v>
      </c>
      <c r="F32" t="s">
        <v>49</v>
      </c>
      <c r="G32">
        <v>30</v>
      </c>
      <c r="H32">
        <v>4.5</v>
      </c>
      <c r="I32">
        <v>0.3</v>
      </c>
      <c r="J32">
        <v>0</v>
      </c>
      <c r="K32">
        <v>5000000</v>
      </c>
      <c r="L32">
        <v>56.28</v>
      </c>
      <c r="M32">
        <v>5.84</v>
      </c>
      <c r="N32" t="s">
        <v>1288</v>
      </c>
      <c r="Q32" t="s">
        <v>1270</v>
      </c>
      <c r="R32">
        <v>28.12</v>
      </c>
      <c r="S32">
        <v>5.75</v>
      </c>
      <c r="T32">
        <v>52.26</v>
      </c>
      <c r="U32">
        <v>6.26</v>
      </c>
      <c r="V32">
        <v>45.28</v>
      </c>
      <c r="W32">
        <v>60.76</v>
      </c>
      <c r="X32">
        <v>45.23</v>
      </c>
      <c r="Y32">
        <v>45.32</v>
      </c>
      <c r="Z32">
        <v>45.42</v>
      </c>
      <c r="AA32">
        <v>46.55</v>
      </c>
      <c r="AB32">
        <v>47.2</v>
      </c>
      <c r="AC32">
        <v>47.97</v>
      </c>
      <c r="AD32">
        <v>51.42</v>
      </c>
      <c r="AE32">
        <v>55.17</v>
      </c>
      <c r="AF32">
        <v>56.51</v>
      </c>
      <c r="AG32">
        <v>57.9</v>
      </c>
      <c r="AH32">
        <v>60.71</v>
      </c>
      <c r="AI32">
        <v>60.74</v>
      </c>
      <c r="AJ32">
        <v>60.77</v>
      </c>
      <c r="AK32">
        <v>2</v>
      </c>
      <c r="AL32">
        <v>2</v>
      </c>
      <c r="AM32">
        <v>1</v>
      </c>
      <c r="AN32">
        <v>0</v>
      </c>
      <c r="AO32">
        <v>0</v>
      </c>
      <c r="AP32">
        <v>1</v>
      </c>
      <c r="AQ32">
        <v>0</v>
      </c>
      <c r="AR32">
        <v>2</v>
      </c>
      <c r="AS32">
        <v>0</v>
      </c>
      <c r="AT32">
        <v>2</v>
      </c>
    </row>
    <row r="33" spans="1:46" hidden="1" x14ac:dyDescent="0.2">
      <c r="A33">
        <v>31</v>
      </c>
      <c r="B33" t="s">
        <v>281</v>
      </c>
      <c r="C33" t="s">
        <v>49</v>
      </c>
      <c r="D33" t="s">
        <v>241</v>
      </c>
      <c r="E33" t="s">
        <v>241</v>
      </c>
      <c r="F33" t="s">
        <v>49</v>
      </c>
      <c r="J33">
        <v>0</v>
      </c>
      <c r="K33">
        <v>5000000</v>
      </c>
      <c r="L33">
        <v>1.1200000000000001</v>
      </c>
      <c r="N33" t="s">
        <v>1289</v>
      </c>
      <c r="O33">
        <v>0.04</v>
      </c>
      <c r="P33">
        <v>2.08</v>
      </c>
      <c r="Q33" t="s">
        <v>1277</v>
      </c>
      <c r="T33">
        <v>1.1200000000000001</v>
      </c>
      <c r="U33">
        <v>0.34</v>
      </c>
      <c r="V33">
        <v>0</v>
      </c>
      <c r="W33">
        <v>3</v>
      </c>
      <c r="X33">
        <v>0</v>
      </c>
      <c r="Y33">
        <v>0</v>
      </c>
      <c r="Z33">
        <v>0</v>
      </c>
      <c r="AA33">
        <v>0</v>
      </c>
      <c r="AB33">
        <v>0</v>
      </c>
      <c r="AC33">
        <v>1</v>
      </c>
      <c r="AD33">
        <v>1</v>
      </c>
      <c r="AE33">
        <v>1</v>
      </c>
      <c r="AF33">
        <v>2</v>
      </c>
      <c r="AG33">
        <v>2</v>
      </c>
      <c r="AH33">
        <v>2</v>
      </c>
      <c r="AI33">
        <v>2.5499999999999998</v>
      </c>
      <c r="AJ33">
        <v>3</v>
      </c>
      <c r="AK33">
        <v>10</v>
      </c>
      <c r="AL33">
        <v>0</v>
      </c>
      <c r="AM33">
        <v>0</v>
      </c>
      <c r="AN33">
        <v>9</v>
      </c>
      <c r="AO33">
        <v>0</v>
      </c>
      <c r="AP33">
        <v>0</v>
      </c>
      <c r="AQ33">
        <v>9</v>
      </c>
      <c r="AR33">
        <v>0</v>
      </c>
      <c r="AS33">
        <v>0</v>
      </c>
      <c r="AT33">
        <v>2</v>
      </c>
    </row>
    <row r="34" spans="1:46" hidden="1" x14ac:dyDescent="0.2">
      <c r="A34">
        <v>32</v>
      </c>
      <c r="B34" t="s">
        <v>281</v>
      </c>
      <c r="C34" t="s">
        <v>49</v>
      </c>
      <c r="D34" t="s">
        <v>242</v>
      </c>
      <c r="E34" t="s">
        <v>242</v>
      </c>
      <c r="F34" t="s">
        <v>49</v>
      </c>
      <c r="J34">
        <v>0</v>
      </c>
      <c r="K34">
        <v>5000000</v>
      </c>
      <c r="L34">
        <v>55.16</v>
      </c>
      <c r="N34" t="s">
        <v>1290</v>
      </c>
      <c r="O34">
        <v>53.81</v>
      </c>
      <c r="P34">
        <v>56.24</v>
      </c>
      <c r="Q34" t="s">
        <v>1277</v>
      </c>
      <c r="T34">
        <v>51.14</v>
      </c>
      <c r="U34">
        <v>6.28</v>
      </c>
      <c r="V34">
        <v>42</v>
      </c>
      <c r="W34">
        <v>60</v>
      </c>
      <c r="X34">
        <v>42</v>
      </c>
      <c r="Y34">
        <v>43.35</v>
      </c>
      <c r="Z34">
        <v>44</v>
      </c>
      <c r="AA34">
        <v>45</v>
      </c>
      <c r="AB34">
        <v>45.1</v>
      </c>
      <c r="AC34">
        <v>46</v>
      </c>
      <c r="AD34">
        <v>47.5</v>
      </c>
      <c r="AE34">
        <v>53.2</v>
      </c>
      <c r="AF34">
        <v>55.9</v>
      </c>
      <c r="AG34">
        <v>57.6</v>
      </c>
      <c r="AH34">
        <v>59</v>
      </c>
      <c r="AI34">
        <v>59.65</v>
      </c>
      <c r="AJ34">
        <v>60</v>
      </c>
      <c r="AK34">
        <v>2</v>
      </c>
      <c r="AL34">
        <v>7</v>
      </c>
      <c r="AM34">
        <v>5</v>
      </c>
      <c r="AN34">
        <v>1</v>
      </c>
      <c r="AO34">
        <v>0</v>
      </c>
      <c r="AP34">
        <v>1</v>
      </c>
      <c r="AQ34">
        <v>2</v>
      </c>
      <c r="AR34">
        <v>3</v>
      </c>
      <c r="AS34">
        <v>3</v>
      </c>
      <c r="AT34">
        <v>4</v>
      </c>
    </row>
    <row r="35" spans="1:46" hidden="1" x14ac:dyDescent="0.2">
      <c r="A35">
        <v>33</v>
      </c>
      <c r="B35" t="s">
        <v>281</v>
      </c>
      <c r="C35" t="s">
        <v>49</v>
      </c>
      <c r="D35" t="s">
        <v>244</v>
      </c>
      <c r="E35" t="s">
        <v>244</v>
      </c>
      <c r="F35" t="s">
        <v>49</v>
      </c>
      <c r="J35">
        <v>-5000000</v>
      </c>
      <c r="K35">
        <v>5000000</v>
      </c>
      <c r="L35">
        <v>-25.09</v>
      </c>
      <c r="N35" t="s">
        <v>1291</v>
      </c>
      <c r="Q35" t="s">
        <v>1254</v>
      </c>
      <c r="T35">
        <v>-30.37</v>
      </c>
      <c r="U35">
        <v>13.61</v>
      </c>
      <c r="V35">
        <v>-51.25</v>
      </c>
      <c r="W35">
        <v>-8.9</v>
      </c>
      <c r="X35">
        <v>-54.59</v>
      </c>
      <c r="Y35">
        <v>-47.91</v>
      </c>
      <c r="Z35">
        <v>-41.22</v>
      </c>
      <c r="AA35">
        <v>-39.39</v>
      </c>
      <c r="AB35">
        <v>-37.21</v>
      </c>
      <c r="AC35">
        <v>-35.86</v>
      </c>
      <c r="AD35">
        <v>-31.83</v>
      </c>
      <c r="AE35">
        <v>-26.33</v>
      </c>
      <c r="AF35">
        <v>-23.33</v>
      </c>
      <c r="AG35">
        <v>-21.52</v>
      </c>
      <c r="AH35">
        <v>-16.399999999999999</v>
      </c>
      <c r="AI35">
        <v>-11.4</v>
      </c>
      <c r="AJ35">
        <v>-6.41</v>
      </c>
      <c r="AK35">
        <v>1</v>
      </c>
      <c r="AL35">
        <v>0</v>
      </c>
      <c r="AM35">
        <v>0</v>
      </c>
      <c r="AN35">
        <v>4</v>
      </c>
      <c r="AO35">
        <v>0</v>
      </c>
      <c r="AP35">
        <v>1</v>
      </c>
      <c r="AQ35">
        <v>2</v>
      </c>
      <c r="AR35">
        <v>1</v>
      </c>
      <c r="AS35">
        <v>0</v>
      </c>
      <c r="AT35">
        <v>1</v>
      </c>
    </row>
    <row r="36" spans="1:46" hidden="1" x14ac:dyDescent="0.2">
      <c r="A36">
        <v>34</v>
      </c>
      <c r="B36" t="s">
        <v>281</v>
      </c>
      <c r="C36" t="s">
        <v>189</v>
      </c>
      <c r="D36" t="s">
        <v>73</v>
      </c>
      <c r="E36" t="s">
        <v>73</v>
      </c>
      <c r="F36" t="s">
        <v>189</v>
      </c>
      <c r="J36">
        <v>0</v>
      </c>
      <c r="K36">
        <v>5000000</v>
      </c>
      <c r="L36">
        <v>7.47</v>
      </c>
      <c r="N36" t="s">
        <v>1292</v>
      </c>
      <c r="Q36" t="s">
        <v>1254</v>
      </c>
      <c r="T36">
        <v>7.48</v>
      </c>
      <c r="U36">
        <v>0.31</v>
      </c>
      <c r="V36">
        <v>7.13</v>
      </c>
      <c r="W36">
        <v>8.06</v>
      </c>
      <c r="X36">
        <v>7.12</v>
      </c>
      <c r="Y36">
        <v>7.14</v>
      </c>
      <c r="Z36">
        <v>7.16</v>
      </c>
      <c r="AA36">
        <v>7.19</v>
      </c>
      <c r="AB36">
        <v>7.32</v>
      </c>
      <c r="AC36">
        <v>7.4</v>
      </c>
      <c r="AD36">
        <v>7.45</v>
      </c>
      <c r="AE36">
        <v>7.48</v>
      </c>
      <c r="AF36">
        <v>7.53</v>
      </c>
      <c r="AG36">
        <v>7.68</v>
      </c>
      <c r="AH36">
        <v>7.86</v>
      </c>
      <c r="AI36">
        <v>7.99</v>
      </c>
      <c r="AJ36">
        <v>8.1199999999999992</v>
      </c>
      <c r="AK36">
        <v>3</v>
      </c>
      <c r="AL36">
        <v>0</v>
      </c>
      <c r="AM36">
        <v>1</v>
      </c>
      <c r="AN36">
        <v>3</v>
      </c>
      <c r="AO36">
        <v>0</v>
      </c>
      <c r="AP36">
        <v>1</v>
      </c>
      <c r="AQ36">
        <v>0</v>
      </c>
      <c r="AR36">
        <v>1</v>
      </c>
      <c r="AS36">
        <v>0</v>
      </c>
      <c r="AT36">
        <v>1</v>
      </c>
    </row>
    <row r="37" spans="1:46" hidden="1" x14ac:dyDescent="0.2">
      <c r="A37">
        <v>35</v>
      </c>
      <c r="B37" t="s">
        <v>281</v>
      </c>
      <c r="C37" t="s">
        <v>189</v>
      </c>
      <c r="D37" t="s">
        <v>23</v>
      </c>
      <c r="E37" t="s">
        <v>23</v>
      </c>
      <c r="F37" t="s">
        <v>189</v>
      </c>
      <c r="J37">
        <v>0</v>
      </c>
      <c r="K37">
        <v>5000000</v>
      </c>
      <c r="L37">
        <v>7.47</v>
      </c>
      <c r="N37" t="s">
        <v>1293</v>
      </c>
      <c r="Q37" t="s">
        <v>1267</v>
      </c>
      <c r="T37">
        <v>7.48</v>
      </c>
      <c r="U37">
        <v>0.31</v>
      </c>
      <c r="V37">
        <v>7.13</v>
      </c>
      <c r="W37">
        <v>8.06</v>
      </c>
      <c r="X37">
        <v>7.12</v>
      </c>
      <c r="Y37">
        <v>7.14</v>
      </c>
      <c r="Z37">
        <v>7.16</v>
      </c>
      <c r="AA37">
        <v>7.19</v>
      </c>
      <c r="AB37">
        <v>7.32</v>
      </c>
      <c r="AC37">
        <v>7.4</v>
      </c>
      <c r="AD37">
        <v>7.45</v>
      </c>
      <c r="AE37">
        <v>7.48</v>
      </c>
      <c r="AF37">
        <v>7.53</v>
      </c>
      <c r="AG37">
        <v>7.68</v>
      </c>
      <c r="AH37">
        <v>7.86</v>
      </c>
      <c r="AI37">
        <v>7.99</v>
      </c>
      <c r="AJ37">
        <v>8.1199999999999992</v>
      </c>
      <c r="AK37">
        <v>3</v>
      </c>
      <c r="AL37">
        <v>0</v>
      </c>
      <c r="AM37">
        <v>1</v>
      </c>
      <c r="AN37">
        <v>3</v>
      </c>
      <c r="AO37">
        <v>0</v>
      </c>
      <c r="AP37">
        <v>1</v>
      </c>
      <c r="AQ37">
        <v>0</v>
      </c>
      <c r="AR37">
        <v>1</v>
      </c>
      <c r="AS37">
        <v>0</v>
      </c>
      <c r="AT37">
        <v>1</v>
      </c>
    </row>
    <row r="38" spans="1:46" hidden="1" x14ac:dyDescent="0.2">
      <c r="A38">
        <v>36</v>
      </c>
      <c r="B38" t="s">
        <v>281</v>
      </c>
      <c r="C38" t="s">
        <v>189</v>
      </c>
      <c r="D38" t="s">
        <v>26</v>
      </c>
      <c r="E38" t="s">
        <v>26</v>
      </c>
      <c r="F38" t="s">
        <v>189</v>
      </c>
      <c r="J38">
        <v>0</v>
      </c>
      <c r="K38">
        <v>5000000</v>
      </c>
      <c r="L38">
        <v>1.08</v>
      </c>
      <c r="N38" t="s">
        <v>1294</v>
      </c>
      <c r="Q38" t="s">
        <v>1267</v>
      </c>
      <c r="T38">
        <v>1.07</v>
      </c>
      <c r="U38">
        <v>0.28999999999999998</v>
      </c>
      <c r="V38">
        <v>0.72</v>
      </c>
      <c r="W38">
        <v>1.48</v>
      </c>
      <c r="X38">
        <v>0.71</v>
      </c>
      <c r="Y38">
        <v>0.73</v>
      </c>
      <c r="Z38">
        <v>0.75</v>
      </c>
      <c r="AA38">
        <v>0.86</v>
      </c>
      <c r="AB38">
        <v>0.9</v>
      </c>
      <c r="AC38">
        <v>0.93</v>
      </c>
      <c r="AD38">
        <v>0.95</v>
      </c>
      <c r="AE38">
        <v>1.04</v>
      </c>
      <c r="AF38">
        <v>1.26</v>
      </c>
      <c r="AG38">
        <v>1.44</v>
      </c>
      <c r="AH38">
        <v>1.44</v>
      </c>
      <c r="AI38">
        <v>1.47</v>
      </c>
      <c r="AJ38">
        <v>1.49</v>
      </c>
      <c r="AK38">
        <v>2</v>
      </c>
      <c r="AL38">
        <v>0</v>
      </c>
      <c r="AM38">
        <v>4</v>
      </c>
      <c r="AN38">
        <v>0</v>
      </c>
      <c r="AO38">
        <v>0</v>
      </c>
      <c r="AP38">
        <v>0</v>
      </c>
      <c r="AQ38">
        <v>1</v>
      </c>
      <c r="AR38">
        <v>0</v>
      </c>
      <c r="AS38">
        <v>0</v>
      </c>
      <c r="AT38">
        <v>3</v>
      </c>
    </row>
    <row r="39" spans="1:46" hidden="1" x14ac:dyDescent="0.2">
      <c r="A39">
        <v>37</v>
      </c>
      <c r="B39" t="s">
        <v>281</v>
      </c>
      <c r="C39" t="s">
        <v>189</v>
      </c>
      <c r="D39" t="s">
        <v>241</v>
      </c>
      <c r="E39" t="s">
        <v>241</v>
      </c>
      <c r="F39" t="s">
        <v>189</v>
      </c>
      <c r="J39">
        <v>0</v>
      </c>
      <c r="K39">
        <v>5000000</v>
      </c>
      <c r="L39">
        <v>0.56000000000000005</v>
      </c>
      <c r="N39" t="s">
        <v>1295</v>
      </c>
      <c r="O39">
        <v>0.54</v>
      </c>
      <c r="P39">
        <v>0.54</v>
      </c>
      <c r="Q39" t="s">
        <v>1277</v>
      </c>
      <c r="T39">
        <v>0.47</v>
      </c>
      <c r="U39">
        <v>0.15</v>
      </c>
      <c r="V39">
        <v>0</v>
      </c>
      <c r="W39">
        <v>1</v>
      </c>
      <c r="X39">
        <v>0</v>
      </c>
      <c r="Y39">
        <v>0</v>
      </c>
      <c r="Z39">
        <v>0</v>
      </c>
      <c r="AA39">
        <v>0</v>
      </c>
      <c r="AB39">
        <v>0</v>
      </c>
      <c r="AC39">
        <v>0</v>
      </c>
      <c r="AD39">
        <v>0</v>
      </c>
      <c r="AE39">
        <v>0</v>
      </c>
      <c r="AF39">
        <v>0</v>
      </c>
      <c r="AG39">
        <v>1</v>
      </c>
      <c r="AH39">
        <v>1</v>
      </c>
      <c r="AI39">
        <v>1</v>
      </c>
      <c r="AJ39">
        <v>1</v>
      </c>
      <c r="AK39">
        <v>8</v>
      </c>
      <c r="AL39">
        <v>0</v>
      </c>
      <c r="AM39">
        <v>0</v>
      </c>
      <c r="AN39">
        <v>0</v>
      </c>
      <c r="AO39">
        <v>0</v>
      </c>
      <c r="AP39">
        <v>0</v>
      </c>
      <c r="AQ39">
        <v>0</v>
      </c>
      <c r="AR39">
        <v>0</v>
      </c>
      <c r="AS39">
        <v>0</v>
      </c>
      <c r="AT39">
        <v>3</v>
      </c>
    </row>
    <row r="40" spans="1:46" hidden="1" x14ac:dyDescent="0.2">
      <c r="A40">
        <v>38</v>
      </c>
      <c r="B40" t="s">
        <v>281</v>
      </c>
      <c r="C40" t="s">
        <v>189</v>
      </c>
      <c r="D40" t="s">
        <v>242</v>
      </c>
      <c r="E40" t="s">
        <v>242</v>
      </c>
      <c r="F40" t="s">
        <v>189</v>
      </c>
      <c r="J40">
        <v>0</v>
      </c>
      <c r="K40">
        <v>5000000</v>
      </c>
      <c r="L40">
        <v>0.52</v>
      </c>
      <c r="N40" t="s">
        <v>1296</v>
      </c>
      <c r="O40">
        <v>0.54</v>
      </c>
      <c r="P40">
        <v>0.54</v>
      </c>
      <c r="Q40" t="s">
        <v>1277</v>
      </c>
      <c r="T40">
        <v>0.6</v>
      </c>
      <c r="U40">
        <v>0.25</v>
      </c>
      <c r="V40">
        <v>0</v>
      </c>
      <c r="W40">
        <v>1</v>
      </c>
      <c r="X40">
        <v>0</v>
      </c>
      <c r="Y40">
        <v>0</v>
      </c>
      <c r="Z40">
        <v>0</v>
      </c>
      <c r="AA40">
        <v>0</v>
      </c>
      <c r="AB40">
        <v>0</v>
      </c>
      <c r="AC40">
        <v>0</v>
      </c>
      <c r="AD40">
        <v>0</v>
      </c>
      <c r="AE40">
        <v>0</v>
      </c>
      <c r="AF40">
        <v>0</v>
      </c>
      <c r="AG40">
        <v>0</v>
      </c>
      <c r="AH40">
        <v>0.1</v>
      </c>
      <c r="AI40">
        <v>0.55000000000000004</v>
      </c>
      <c r="AJ40">
        <v>1</v>
      </c>
      <c r="AK40">
        <v>9</v>
      </c>
      <c r="AL40">
        <v>0</v>
      </c>
      <c r="AM40">
        <v>0</v>
      </c>
      <c r="AN40">
        <v>0</v>
      </c>
      <c r="AO40">
        <v>0</v>
      </c>
      <c r="AP40">
        <v>0</v>
      </c>
      <c r="AQ40">
        <v>0</v>
      </c>
      <c r="AR40">
        <v>0</v>
      </c>
      <c r="AS40">
        <v>0</v>
      </c>
      <c r="AT40">
        <v>1</v>
      </c>
    </row>
    <row r="41" spans="1:46" hidden="1" x14ac:dyDescent="0.2">
      <c r="A41">
        <v>39</v>
      </c>
      <c r="B41" t="s">
        <v>281</v>
      </c>
      <c r="C41" t="s">
        <v>189</v>
      </c>
      <c r="D41" t="s">
        <v>244</v>
      </c>
      <c r="E41" t="s">
        <v>244</v>
      </c>
      <c r="F41" t="s">
        <v>189</v>
      </c>
      <c r="J41">
        <v>-5000000</v>
      </c>
      <c r="K41">
        <v>5000000</v>
      </c>
      <c r="L41">
        <v>-8.0299999999999994</v>
      </c>
      <c r="N41" t="s">
        <v>1297</v>
      </c>
      <c r="Q41" t="s">
        <v>1267</v>
      </c>
      <c r="T41">
        <v>-8.01</v>
      </c>
      <c r="U41">
        <v>0.28000000000000003</v>
      </c>
      <c r="V41">
        <v>-8.52</v>
      </c>
      <c r="W41">
        <v>-7.66</v>
      </c>
      <c r="X41">
        <v>-8.6</v>
      </c>
      <c r="Y41">
        <v>-8.43</v>
      </c>
      <c r="Z41">
        <v>-8.27</v>
      </c>
      <c r="AA41">
        <v>-8.2200000000000006</v>
      </c>
      <c r="AB41">
        <v>-8.06</v>
      </c>
      <c r="AC41">
        <v>-7.98</v>
      </c>
      <c r="AD41">
        <v>-7.96</v>
      </c>
      <c r="AE41">
        <v>-7.92</v>
      </c>
      <c r="AF41">
        <v>-7.87</v>
      </c>
      <c r="AG41">
        <v>-7.82</v>
      </c>
      <c r="AH41">
        <v>-7.73</v>
      </c>
      <c r="AI41">
        <v>-7.69</v>
      </c>
      <c r="AJ41">
        <v>-7.64</v>
      </c>
      <c r="AK41">
        <v>1</v>
      </c>
      <c r="AL41">
        <v>0</v>
      </c>
      <c r="AM41">
        <v>0</v>
      </c>
      <c r="AN41">
        <v>1</v>
      </c>
      <c r="AO41">
        <v>1</v>
      </c>
      <c r="AP41">
        <v>0</v>
      </c>
      <c r="AQ41">
        <v>3</v>
      </c>
      <c r="AR41">
        <v>2</v>
      </c>
      <c r="AS41">
        <v>0</v>
      </c>
      <c r="AT41">
        <v>2</v>
      </c>
    </row>
    <row r="42" spans="1:46" hidden="1" x14ac:dyDescent="0.2">
      <c r="A42">
        <v>40</v>
      </c>
      <c r="B42" t="s">
        <v>281</v>
      </c>
      <c r="C42" t="s">
        <v>30</v>
      </c>
      <c r="D42" t="s">
        <v>73</v>
      </c>
      <c r="E42" t="s">
        <v>73</v>
      </c>
      <c r="F42" t="s">
        <v>30</v>
      </c>
      <c r="G42">
        <v>1.5</v>
      </c>
      <c r="H42">
        <v>0.1125</v>
      </c>
      <c r="I42">
        <v>0.15</v>
      </c>
      <c r="J42">
        <v>0</v>
      </c>
      <c r="K42">
        <v>5000000</v>
      </c>
      <c r="L42">
        <v>1.1100000000000001</v>
      </c>
      <c r="M42">
        <v>-3.47</v>
      </c>
      <c r="N42" t="s">
        <v>1298</v>
      </c>
      <c r="Q42" t="s">
        <v>1270</v>
      </c>
      <c r="R42">
        <v>1.5</v>
      </c>
      <c r="S42">
        <v>0.14000000000000001</v>
      </c>
      <c r="T42">
        <v>1.1399999999999999</v>
      </c>
      <c r="U42">
        <v>0.17</v>
      </c>
      <c r="V42">
        <v>0.88</v>
      </c>
      <c r="W42">
        <v>1.4</v>
      </c>
      <c r="X42">
        <v>0.85</v>
      </c>
      <c r="Y42">
        <v>0.91</v>
      </c>
      <c r="Z42">
        <v>0.96</v>
      </c>
      <c r="AA42">
        <v>1</v>
      </c>
      <c r="AB42">
        <v>1.07</v>
      </c>
      <c r="AC42">
        <v>1.1299999999999999</v>
      </c>
      <c r="AD42">
        <v>1.1499999999999999</v>
      </c>
      <c r="AE42">
        <v>1.1599999999999999</v>
      </c>
      <c r="AF42">
        <v>1.18</v>
      </c>
      <c r="AG42">
        <v>1.25</v>
      </c>
      <c r="AH42">
        <v>1.36</v>
      </c>
      <c r="AI42">
        <v>1.39</v>
      </c>
      <c r="AJ42">
        <v>1.41</v>
      </c>
      <c r="AK42">
        <v>1</v>
      </c>
      <c r="AL42">
        <v>0</v>
      </c>
      <c r="AM42">
        <v>2</v>
      </c>
      <c r="AN42">
        <v>0</v>
      </c>
      <c r="AO42">
        <v>1</v>
      </c>
      <c r="AP42">
        <v>3</v>
      </c>
      <c r="AQ42">
        <v>1</v>
      </c>
      <c r="AR42">
        <v>0</v>
      </c>
      <c r="AS42">
        <v>0</v>
      </c>
      <c r="AT42">
        <v>2</v>
      </c>
    </row>
    <row r="43" spans="1:46" hidden="1" x14ac:dyDescent="0.2">
      <c r="A43">
        <v>41</v>
      </c>
      <c r="B43" t="s">
        <v>281</v>
      </c>
      <c r="C43" t="s">
        <v>30</v>
      </c>
      <c r="D43" t="s">
        <v>23</v>
      </c>
      <c r="E43" t="s">
        <v>23</v>
      </c>
      <c r="F43" t="s">
        <v>30</v>
      </c>
      <c r="J43">
        <v>0</v>
      </c>
      <c r="K43">
        <v>5000000</v>
      </c>
      <c r="L43">
        <v>1.1100000000000001</v>
      </c>
      <c r="N43" t="s">
        <v>1299</v>
      </c>
      <c r="Q43" t="s">
        <v>1254</v>
      </c>
      <c r="T43">
        <v>1.1399999999999999</v>
      </c>
      <c r="U43">
        <v>0.17</v>
      </c>
      <c r="V43">
        <v>0.88</v>
      </c>
      <c r="W43">
        <v>1.4</v>
      </c>
      <c r="X43">
        <v>0.85</v>
      </c>
      <c r="Y43">
        <v>0.91</v>
      </c>
      <c r="Z43">
        <v>0.96</v>
      </c>
      <c r="AA43">
        <v>1</v>
      </c>
      <c r="AB43">
        <v>1.07</v>
      </c>
      <c r="AC43">
        <v>1.1299999999999999</v>
      </c>
      <c r="AD43">
        <v>1.1499999999999999</v>
      </c>
      <c r="AE43">
        <v>1.1599999999999999</v>
      </c>
      <c r="AF43">
        <v>1.18</v>
      </c>
      <c r="AG43">
        <v>1.25</v>
      </c>
      <c r="AH43">
        <v>1.36</v>
      </c>
      <c r="AI43">
        <v>1.39</v>
      </c>
      <c r="AJ43">
        <v>1.41</v>
      </c>
      <c r="AK43">
        <v>1</v>
      </c>
      <c r="AL43">
        <v>0</v>
      </c>
      <c r="AM43">
        <v>2</v>
      </c>
      <c r="AN43">
        <v>0</v>
      </c>
      <c r="AO43">
        <v>1</v>
      </c>
      <c r="AP43">
        <v>3</v>
      </c>
      <c r="AQ43">
        <v>1</v>
      </c>
      <c r="AR43">
        <v>0</v>
      </c>
      <c r="AS43">
        <v>0</v>
      </c>
      <c r="AT43">
        <v>2</v>
      </c>
    </row>
    <row r="44" spans="1:46" hidden="1" x14ac:dyDescent="0.2">
      <c r="A44">
        <v>42</v>
      </c>
      <c r="B44" t="s">
        <v>281</v>
      </c>
      <c r="C44" t="s">
        <v>30</v>
      </c>
      <c r="D44" t="s">
        <v>26</v>
      </c>
      <c r="E44" t="s">
        <v>26</v>
      </c>
      <c r="F44" t="s">
        <v>30</v>
      </c>
      <c r="J44">
        <v>0</v>
      </c>
      <c r="K44">
        <v>5000000</v>
      </c>
      <c r="L44">
        <v>1.28</v>
      </c>
      <c r="N44" t="s">
        <v>1300</v>
      </c>
      <c r="Q44" t="s">
        <v>1254</v>
      </c>
      <c r="T44">
        <v>1.27</v>
      </c>
      <c r="U44">
        <v>0.16</v>
      </c>
      <c r="V44">
        <v>1.07</v>
      </c>
      <c r="W44">
        <v>1.56</v>
      </c>
      <c r="X44">
        <v>1.06</v>
      </c>
      <c r="Y44">
        <v>1.08</v>
      </c>
      <c r="Z44">
        <v>1.1000000000000001</v>
      </c>
      <c r="AA44">
        <v>1.1599999999999999</v>
      </c>
      <c r="AB44">
        <v>1.18</v>
      </c>
      <c r="AC44">
        <v>1.21</v>
      </c>
      <c r="AD44">
        <v>1.24</v>
      </c>
      <c r="AE44">
        <v>1.26</v>
      </c>
      <c r="AF44">
        <v>1.28</v>
      </c>
      <c r="AG44">
        <v>1.36</v>
      </c>
      <c r="AH44">
        <v>1.52</v>
      </c>
      <c r="AI44">
        <v>1.54</v>
      </c>
      <c r="AJ44">
        <v>1.57</v>
      </c>
      <c r="AK44">
        <v>2</v>
      </c>
      <c r="AL44">
        <v>0</v>
      </c>
      <c r="AM44">
        <v>2</v>
      </c>
      <c r="AN44">
        <v>2</v>
      </c>
      <c r="AO44">
        <v>1</v>
      </c>
      <c r="AP44">
        <v>1</v>
      </c>
      <c r="AQ44">
        <v>0</v>
      </c>
      <c r="AR44">
        <v>0</v>
      </c>
      <c r="AS44">
        <v>1</v>
      </c>
      <c r="AT44">
        <v>1</v>
      </c>
    </row>
    <row r="45" spans="1:46" hidden="1" x14ac:dyDescent="0.2">
      <c r="A45">
        <v>43</v>
      </c>
      <c r="B45" t="s">
        <v>281</v>
      </c>
      <c r="C45" t="s">
        <v>30</v>
      </c>
      <c r="D45" t="s">
        <v>241</v>
      </c>
      <c r="E45" t="s">
        <v>241</v>
      </c>
      <c r="F45" t="s">
        <v>30</v>
      </c>
      <c r="J45">
        <v>0</v>
      </c>
      <c r="K45">
        <v>5000000</v>
      </c>
      <c r="L45">
        <v>0.63</v>
      </c>
      <c r="N45" t="s">
        <v>1301</v>
      </c>
      <c r="O45">
        <v>0.32</v>
      </c>
      <c r="P45">
        <v>0.64</v>
      </c>
      <c r="Q45" t="s">
        <v>1277</v>
      </c>
      <c r="T45">
        <v>0.6</v>
      </c>
      <c r="U45">
        <v>0.11</v>
      </c>
      <c r="V45">
        <v>0</v>
      </c>
      <c r="W45">
        <v>1</v>
      </c>
      <c r="X45">
        <v>0</v>
      </c>
      <c r="Y45">
        <v>0</v>
      </c>
      <c r="Z45">
        <v>0</v>
      </c>
      <c r="AA45">
        <v>0</v>
      </c>
      <c r="AB45">
        <v>0</v>
      </c>
      <c r="AC45">
        <v>0</v>
      </c>
      <c r="AD45">
        <v>0</v>
      </c>
      <c r="AE45">
        <v>0.4</v>
      </c>
      <c r="AF45">
        <v>1</v>
      </c>
      <c r="AG45">
        <v>1</v>
      </c>
      <c r="AH45">
        <v>1</v>
      </c>
      <c r="AI45">
        <v>1</v>
      </c>
      <c r="AJ45">
        <v>1</v>
      </c>
      <c r="AK45">
        <v>6</v>
      </c>
      <c r="AL45">
        <v>0</v>
      </c>
      <c r="AM45">
        <v>0</v>
      </c>
      <c r="AN45">
        <v>0</v>
      </c>
      <c r="AO45">
        <v>0</v>
      </c>
      <c r="AP45">
        <v>0</v>
      </c>
      <c r="AQ45">
        <v>0</v>
      </c>
      <c r="AR45">
        <v>0</v>
      </c>
      <c r="AS45">
        <v>0</v>
      </c>
      <c r="AT45">
        <v>4</v>
      </c>
    </row>
    <row r="46" spans="1:46" hidden="1" x14ac:dyDescent="0.2">
      <c r="A46">
        <v>44</v>
      </c>
      <c r="B46" t="s">
        <v>281</v>
      </c>
      <c r="C46" t="s">
        <v>30</v>
      </c>
      <c r="D46" t="s">
        <v>242</v>
      </c>
      <c r="E46" t="s">
        <v>242</v>
      </c>
      <c r="F46" t="s">
        <v>30</v>
      </c>
      <c r="J46">
        <v>0</v>
      </c>
      <c r="K46">
        <v>5000000</v>
      </c>
      <c r="L46">
        <v>0.65</v>
      </c>
      <c r="N46" t="s">
        <v>1302</v>
      </c>
      <c r="O46">
        <v>0.64</v>
      </c>
      <c r="P46">
        <v>0.96</v>
      </c>
      <c r="Q46" t="s">
        <v>1277</v>
      </c>
      <c r="T46">
        <v>0.66</v>
      </c>
      <c r="U46">
        <v>0.1</v>
      </c>
      <c r="V46">
        <v>0</v>
      </c>
      <c r="W46">
        <v>1</v>
      </c>
      <c r="X46">
        <v>0</v>
      </c>
      <c r="Y46">
        <v>0</v>
      </c>
      <c r="Z46">
        <v>0</v>
      </c>
      <c r="AA46">
        <v>0</v>
      </c>
      <c r="AB46">
        <v>0</v>
      </c>
      <c r="AC46">
        <v>0</v>
      </c>
      <c r="AD46">
        <v>0</v>
      </c>
      <c r="AE46">
        <v>0</v>
      </c>
      <c r="AF46">
        <v>0.2</v>
      </c>
      <c r="AG46">
        <v>0.8</v>
      </c>
      <c r="AH46">
        <v>1</v>
      </c>
      <c r="AI46">
        <v>1</v>
      </c>
      <c r="AJ46">
        <v>1</v>
      </c>
      <c r="AK46">
        <v>5</v>
      </c>
      <c r="AL46">
        <v>0</v>
      </c>
      <c r="AM46">
        <v>0</v>
      </c>
      <c r="AN46">
        <v>0</v>
      </c>
      <c r="AO46">
        <v>0</v>
      </c>
      <c r="AP46">
        <v>0</v>
      </c>
      <c r="AQ46">
        <v>0</v>
      </c>
      <c r="AR46">
        <v>0</v>
      </c>
      <c r="AS46">
        <v>0</v>
      </c>
      <c r="AT46">
        <v>2</v>
      </c>
    </row>
    <row r="47" spans="1:46" hidden="1" x14ac:dyDescent="0.2">
      <c r="A47">
        <v>45</v>
      </c>
      <c r="B47" t="s">
        <v>281</v>
      </c>
      <c r="C47" t="s">
        <v>30</v>
      </c>
      <c r="D47" t="s">
        <v>244</v>
      </c>
      <c r="E47" t="s">
        <v>244</v>
      </c>
      <c r="F47" t="s">
        <v>30</v>
      </c>
      <c r="J47">
        <v>-5000000</v>
      </c>
      <c r="K47">
        <v>5000000</v>
      </c>
      <c r="L47">
        <v>-1.72</v>
      </c>
      <c r="N47" t="s">
        <v>1303</v>
      </c>
      <c r="Q47" t="s">
        <v>1254</v>
      </c>
      <c r="T47">
        <v>-1.69</v>
      </c>
      <c r="U47">
        <v>0.21</v>
      </c>
      <c r="V47">
        <v>-1.98</v>
      </c>
      <c r="W47">
        <v>-1.32</v>
      </c>
      <c r="X47">
        <v>-1.99</v>
      </c>
      <c r="Y47">
        <v>-1.96</v>
      </c>
      <c r="Z47">
        <v>-1.92</v>
      </c>
      <c r="AA47">
        <v>-1.83</v>
      </c>
      <c r="AB47">
        <v>-1.76</v>
      </c>
      <c r="AC47">
        <v>-1.73</v>
      </c>
      <c r="AD47">
        <v>-1.73</v>
      </c>
      <c r="AE47">
        <v>-1.7</v>
      </c>
      <c r="AF47">
        <v>-1.63</v>
      </c>
      <c r="AG47">
        <v>-1.53</v>
      </c>
      <c r="AH47">
        <v>-1.45</v>
      </c>
      <c r="AI47">
        <v>-1.36</v>
      </c>
      <c r="AJ47">
        <v>-1.28</v>
      </c>
      <c r="AK47">
        <v>1</v>
      </c>
      <c r="AL47">
        <v>1</v>
      </c>
      <c r="AM47">
        <v>1</v>
      </c>
      <c r="AN47">
        <v>3</v>
      </c>
      <c r="AO47">
        <v>1</v>
      </c>
      <c r="AP47">
        <v>0</v>
      </c>
      <c r="AQ47">
        <v>1</v>
      </c>
      <c r="AR47">
        <v>1</v>
      </c>
      <c r="AS47">
        <v>0</v>
      </c>
      <c r="AT47">
        <v>1</v>
      </c>
    </row>
    <row r="48" spans="1:46" hidden="1" x14ac:dyDescent="0.2">
      <c r="A48">
        <v>46</v>
      </c>
      <c r="B48" t="s">
        <v>281</v>
      </c>
      <c r="C48" t="s">
        <v>42</v>
      </c>
      <c r="D48" t="s">
        <v>73</v>
      </c>
      <c r="E48" t="s">
        <v>73</v>
      </c>
      <c r="F48" t="s">
        <v>42</v>
      </c>
      <c r="G48">
        <v>8.5</v>
      </c>
      <c r="H48">
        <v>0.63749999999999996</v>
      </c>
      <c r="I48">
        <v>0.15</v>
      </c>
      <c r="J48">
        <v>0</v>
      </c>
      <c r="K48">
        <v>5000000</v>
      </c>
      <c r="L48">
        <v>6.36</v>
      </c>
      <c r="M48">
        <v>-3.35</v>
      </c>
      <c r="N48" t="s">
        <v>1304</v>
      </c>
      <c r="Q48" t="s">
        <v>1270</v>
      </c>
      <c r="R48">
        <v>8.61</v>
      </c>
      <c r="S48">
        <v>0.56999999999999995</v>
      </c>
      <c r="T48">
        <v>6.35</v>
      </c>
      <c r="U48">
        <v>0.32</v>
      </c>
      <c r="V48">
        <v>5.92</v>
      </c>
      <c r="W48">
        <v>6.79</v>
      </c>
      <c r="X48">
        <v>5.9</v>
      </c>
      <c r="Y48">
        <v>5.95</v>
      </c>
      <c r="Z48">
        <v>6</v>
      </c>
      <c r="AA48">
        <v>6.03</v>
      </c>
      <c r="AB48">
        <v>6.13</v>
      </c>
      <c r="AC48">
        <v>6.26</v>
      </c>
      <c r="AD48">
        <v>6.36</v>
      </c>
      <c r="AE48">
        <v>6.39</v>
      </c>
      <c r="AF48">
        <v>6.48</v>
      </c>
      <c r="AG48">
        <v>6.7</v>
      </c>
      <c r="AH48">
        <v>6.77</v>
      </c>
      <c r="AI48">
        <v>6.78</v>
      </c>
      <c r="AJ48">
        <v>6.79</v>
      </c>
      <c r="AK48">
        <v>1</v>
      </c>
      <c r="AL48">
        <v>2</v>
      </c>
      <c r="AM48">
        <v>0</v>
      </c>
      <c r="AN48">
        <v>1</v>
      </c>
      <c r="AO48">
        <v>1</v>
      </c>
      <c r="AP48">
        <v>2</v>
      </c>
      <c r="AQ48">
        <v>0</v>
      </c>
      <c r="AR48">
        <v>0</v>
      </c>
      <c r="AS48">
        <v>1</v>
      </c>
      <c r="AT48">
        <v>2</v>
      </c>
    </row>
    <row r="49" spans="1:46" hidden="1" x14ac:dyDescent="0.2">
      <c r="A49">
        <v>47</v>
      </c>
      <c r="B49" t="s">
        <v>281</v>
      </c>
      <c r="C49" t="s">
        <v>42</v>
      </c>
      <c r="D49" t="s">
        <v>23</v>
      </c>
      <c r="E49" t="s">
        <v>23</v>
      </c>
      <c r="F49" t="s">
        <v>42</v>
      </c>
      <c r="J49">
        <v>0</v>
      </c>
      <c r="K49">
        <v>5000000</v>
      </c>
      <c r="L49">
        <v>6.36</v>
      </c>
      <c r="N49" t="s">
        <v>1305</v>
      </c>
      <c r="Q49" t="s">
        <v>1254</v>
      </c>
      <c r="T49">
        <v>6.35</v>
      </c>
      <c r="U49">
        <v>0.32</v>
      </c>
      <c r="V49">
        <v>5.92</v>
      </c>
      <c r="W49">
        <v>6.79</v>
      </c>
      <c r="X49">
        <v>5.9</v>
      </c>
      <c r="Y49">
        <v>5.95</v>
      </c>
      <c r="Z49">
        <v>6</v>
      </c>
      <c r="AA49">
        <v>6.03</v>
      </c>
      <c r="AB49">
        <v>6.13</v>
      </c>
      <c r="AC49">
        <v>6.26</v>
      </c>
      <c r="AD49">
        <v>6.36</v>
      </c>
      <c r="AE49">
        <v>6.39</v>
      </c>
      <c r="AF49">
        <v>6.48</v>
      </c>
      <c r="AG49">
        <v>6.7</v>
      </c>
      <c r="AH49">
        <v>6.77</v>
      </c>
      <c r="AI49">
        <v>6.78</v>
      </c>
      <c r="AJ49">
        <v>6.79</v>
      </c>
      <c r="AK49">
        <v>1</v>
      </c>
      <c r="AL49">
        <v>2</v>
      </c>
      <c r="AM49">
        <v>0</v>
      </c>
      <c r="AN49">
        <v>1</v>
      </c>
      <c r="AO49">
        <v>1</v>
      </c>
      <c r="AP49">
        <v>2</v>
      </c>
      <c r="AQ49">
        <v>0</v>
      </c>
      <c r="AR49">
        <v>0</v>
      </c>
      <c r="AS49">
        <v>1</v>
      </c>
      <c r="AT49">
        <v>2</v>
      </c>
    </row>
    <row r="50" spans="1:46" hidden="1" x14ac:dyDescent="0.2">
      <c r="A50">
        <v>48</v>
      </c>
      <c r="B50" t="s">
        <v>281</v>
      </c>
      <c r="C50" t="s">
        <v>42</v>
      </c>
      <c r="D50" t="s">
        <v>26</v>
      </c>
      <c r="E50" t="s">
        <v>26</v>
      </c>
      <c r="F50" t="s">
        <v>42</v>
      </c>
      <c r="J50">
        <v>0</v>
      </c>
      <c r="K50">
        <v>5000000</v>
      </c>
      <c r="L50">
        <v>-0.2</v>
      </c>
      <c r="N50" t="s">
        <v>1306</v>
      </c>
      <c r="Q50" t="s">
        <v>1254</v>
      </c>
      <c r="T50">
        <v>-0.2</v>
      </c>
      <c r="U50">
        <v>0.18</v>
      </c>
      <c r="V50">
        <v>-0.38</v>
      </c>
      <c r="W50">
        <v>0.14000000000000001</v>
      </c>
      <c r="X50">
        <v>-0.39</v>
      </c>
      <c r="Y50">
        <v>-0.37</v>
      </c>
      <c r="Z50">
        <v>-0.36</v>
      </c>
      <c r="AA50">
        <v>-0.32</v>
      </c>
      <c r="AB50">
        <v>-0.31</v>
      </c>
      <c r="AC50">
        <v>-0.31</v>
      </c>
      <c r="AD50">
        <v>-0.28999999999999998</v>
      </c>
      <c r="AE50">
        <v>-0.22</v>
      </c>
      <c r="AF50">
        <v>-0.11</v>
      </c>
      <c r="AG50">
        <v>-0.06</v>
      </c>
      <c r="AH50">
        <v>0.03</v>
      </c>
      <c r="AI50">
        <v>0.1</v>
      </c>
      <c r="AJ50">
        <v>0.18</v>
      </c>
      <c r="AK50">
        <v>2</v>
      </c>
      <c r="AL50">
        <v>3</v>
      </c>
      <c r="AM50">
        <v>1</v>
      </c>
      <c r="AN50">
        <v>0</v>
      </c>
      <c r="AO50">
        <v>1</v>
      </c>
      <c r="AP50">
        <v>1</v>
      </c>
      <c r="AQ50">
        <v>0</v>
      </c>
      <c r="AR50">
        <v>1</v>
      </c>
      <c r="AS50">
        <v>0</v>
      </c>
      <c r="AT50">
        <v>1</v>
      </c>
    </row>
    <row r="51" spans="1:46" hidden="1" x14ac:dyDescent="0.2">
      <c r="A51">
        <v>49</v>
      </c>
      <c r="B51" t="s">
        <v>281</v>
      </c>
      <c r="C51" t="s">
        <v>42</v>
      </c>
      <c r="D51" t="s">
        <v>241</v>
      </c>
      <c r="E51" t="s">
        <v>241</v>
      </c>
      <c r="F51" t="s">
        <v>42</v>
      </c>
      <c r="J51">
        <v>0</v>
      </c>
      <c r="K51">
        <v>5000000</v>
      </c>
      <c r="L51">
        <v>-0.08</v>
      </c>
      <c r="N51" t="s">
        <v>1307</v>
      </c>
      <c r="O51">
        <v>-0.1</v>
      </c>
      <c r="P51">
        <v>-0.1</v>
      </c>
      <c r="Q51" t="s">
        <v>1277</v>
      </c>
      <c r="T51">
        <v>-0.13</v>
      </c>
      <c r="U51">
        <v>0.05</v>
      </c>
      <c r="V51">
        <v>0</v>
      </c>
      <c r="W51">
        <v>0</v>
      </c>
      <c r="X51">
        <v>0</v>
      </c>
      <c r="Y51">
        <v>0</v>
      </c>
      <c r="Z51">
        <v>0</v>
      </c>
      <c r="AA51">
        <v>0</v>
      </c>
      <c r="AB51">
        <v>0</v>
      </c>
      <c r="AC51">
        <v>0</v>
      </c>
      <c r="AD51">
        <v>0</v>
      </c>
      <c r="AE51">
        <v>0</v>
      </c>
      <c r="AF51">
        <v>0</v>
      </c>
      <c r="AG51">
        <v>0</v>
      </c>
      <c r="AH51">
        <v>0</v>
      </c>
      <c r="AI51">
        <v>0</v>
      </c>
      <c r="AJ51">
        <v>0</v>
      </c>
      <c r="AK51">
        <v>0</v>
      </c>
      <c r="AL51">
        <v>0</v>
      </c>
      <c r="AM51">
        <v>0</v>
      </c>
      <c r="AN51">
        <v>0</v>
      </c>
      <c r="AO51">
        <v>0</v>
      </c>
      <c r="AP51">
        <v>1</v>
      </c>
      <c r="AQ51">
        <v>0</v>
      </c>
      <c r="AR51">
        <v>0</v>
      </c>
      <c r="AS51">
        <v>0</v>
      </c>
      <c r="AT51">
        <v>0</v>
      </c>
    </row>
    <row r="52" spans="1:46" hidden="1" x14ac:dyDescent="0.2">
      <c r="A52">
        <v>50</v>
      </c>
      <c r="B52" t="s">
        <v>281</v>
      </c>
      <c r="C52" t="s">
        <v>42</v>
      </c>
      <c r="D52" t="s">
        <v>242</v>
      </c>
      <c r="E52" t="s">
        <v>242</v>
      </c>
      <c r="F52" t="s">
        <v>42</v>
      </c>
      <c r="J52">
        <v>0</v>
      </c>
      <c r="K52">
        <v>5000000</v>
      </c>
      <c r="L52">
        <v>-0.12</v>
      </c>
      <c r="N52" t="s">
        <v>1308</v>
      </c>
      <c r="O52">
        <v>-0.1</v>
      </c>
      <c r="P52">
        <v>-0.1</v>
      </c>
      <c r="Q52" t="s">
        <v>1277</v>
      </c>
      <c r="T52">
        <v>-7.0000000000000007E-2</v>
      </c>
      <c r="U52">
        <v>0.15</v>
      </c>
      <c r="V52">
        <v>0</v>
      </c>
      <c r="W52">
        <v>0</v>
      </c>
      <c r="X52">
        <v>0</v>
      </c>
      <c r="Y52">
        <v>0</v>
      </c>
      <c r="Z52">
        <v>0</v>
      </c>
      <c r="AA52">
        <v>0</v>
      </c>
      <c r="AB52">
        <v>0</v>
      </c>
      <c r="AC52">
        <v>0</v>
      </c>
      <c r="AD52">
        <v>0</v>
      </c>
      <c r="AE52">
        <v>0</v>
      </c>
      <c r="AF52">
        <v>0</v>
      </c>
      <c r="AG52">
        <v>0</v>
      </c>
      <c r="AH52">
        <v>0</v>
      </c>
      <c r="AI52">
        <v>0</v>
      </c>
      <c r="AJ52">
        <v>0</v>
      </c>
      <c r="AK52">
        <v>0</v>
      </c>
      <c r="AL52">
        <v>0</v>
      </c>
      <c r="AM52">
        <v>0</v>
      </c>
      <c r="AN52">
        <v>0</v>
      </c>
      <c r="AO52">
        <v>0</v>
      </c>
      <c r="AP52">
        <v>1</v>
      </c>
      <c r="AQ52">
        <v>0</v>
      </c>
      <c r="AR52">
        <v>0</v>
      </c>
      <c r="AS52">
        <v>0</v>
      </c>
      <c r="AT52">
        <v>0</v>
      </c>
    </row>
    <row r="53" spans="1:46" hidden="1" x14ac:dyDescent="0.2">
      <c r="A53">
        <v>51</v>
      </c>
      <c r="B53" t="s">
        <v>281</v>
      </c>
      <c r="C53" t="s">
        <v>42</v>
      </c>
      <c r="D53" t="s">
        <v>244</v>
      </c>
      <c r="E53" t="s">
        <v>244</v>
      </c>
      <c r="F53" t="s">
        <v>42</v>
      </c>
      <c r="J53">
        <v>-5000000</v>
      </c>
      <c r="K53">
        <v>5000000</v>
      </c>
      <c r="L53">
        <v>-6.31</v>
      </c>
      <c r="N53" t="s">
        <v>1309</v>
      </c>
      <c r="Q53" t="s">
        <v>1254</v>
      </c>
      <c r="T53">
        <v>-6.32</v>
      </c>
      <c r="U53">
        <v>0.3</v>
      </c>
      <c r="V53">
        <v>-6.75</v>
      </c>
      <c r="W53">
        <v>-5.94</v>
      </c>
      <c r="X53">
        <v>-6.76</v>
      </c>
      <c r="Y53">
        <v>-6.73</v>
      </c>
      <c r="Z53">
        <v>-6.7</v>
      </c>
      <c r="AA53">
        <v>-6.59</v>
      </c>
      <c r="AB53">
        <v>-6.5</v>
      </c>
      <c r="AC53">
        <v>-6.4</v>
      </c>
      <c r="AD53">
        <v>-6.29</v>
      </c>
      <c r="AE53">
        <v>-6.23</v>
      </c>
      <c r="AF53">
        <v>-6.15</v>
      </c>
      <c r="AG53">
        <v>-5.99</v>
      </c>
      <c r="AH53">
        <v>-5.97</v>
      </c>
      <c r="AI53">
        <v>-5.95</v>
      </c>
      <c r="AJ53">
        <v>-5.92</v>
      </c>
      <c r="AK53">
        <v>2</v>
      </c>
      <c r="AL53">
        <v>0</v>
      </c>
      <c r="AM53">
        <v>1</v>
      </c>
      <c r="AN53">
        <v>1</v>
      </c>
      <c r="AO53">
        <v>1</v>
      </c>
      <c r="AP53">
        <v>0</v>
      </c>
      <c r="AQ53">
        <v>2</v>
      </c>
      <c r="AR53">
        <v>0</v>
      </c>
      <c r="AS53">
        <v>0</v>
      </c>
      <c r="AT53">
        <v>3</v>
      </c>
    </row>
    <row r="54" spans="1:46" hidden="1" x14ac:dyDescent="0.2">
      <c r="A54">
        <v>52</v>
      </c>
      <c r="B54" t="s">
        <v>281</v>
      </c>
      <c r="C54" t="s">
        <v>33</v>
      </c>
      <c r="D54" t="s">
        <v>73</v>
      </c>
      <c r="E54" t="s">
        <v>73</v>
      </c>
      <c r="F54" t="s">
        <v>33</v>
      </c>
      <c r="J54">
        <v>0</v>
      </c>
      <c r="K54">
        <v>5000000</v>
      </c>
      <c r="L54">
        <v>158.11000000000001</v>
      </c>
      <c r="N54" t="s">
        <v>1310</v>
      </c>
      <c r="Q54" t="s">
        <v>1254</v>
      </c>
      <c r="T54">
        <v>172.51</v>
      </c>
      <c r="U54">
        <v>20.54</v>
      </c>
      <c r="V54">
        <v>133.63999999999999</v>
      </c>
      <c r="W54">
        <v>199.85</v>
      </c>
      <c r="X54">
        <v>124.38</v>
      </c>
      <c r="Y54">
        <v>142.9</v>
      </c>
      <c r="Z54">
        <v>161.41</v>
      </c>
      <c r="AA54">
        <v>165.58</v>
      </c>
      <c r="AB54">
        <v>168.44</v>
      </c>
      <c r="AC54">
        <v>170.18</v>
      </c>
      <c r="AD54">
        <v>173.02</v>
      </c>
      <c r="AE54">
        <v>176.63</v>
      </c>
      <c r="AF54">
        <v>180.29</v>
      </c>
      <c r="AG54">
        <v>185.37</v>
      </c>
      <c r="AH54">
        <v>188.75</v>
      </c>
      <c r="AI54">
        <v>196.15</v>
      </c>
      <c r="AJ54">
        <v>203.55</v>
      </c>
      <c r="AK54">
        <v>1</v>
      </c>
      <c r="AL54">
        <v>0</v>
      </c>
      <c r="AM54">
        <v>0</v>
      </c>
      <c r="AN54">
        <v>0</v>
      </c>
      <c r="AO54">
        <v>0</v>
      </c>
      <c r="AP54">
        <v>4</v>
      </c>
      <c r="AQ54">
        <v>2</v>
      </c>
      <c r="AR54">
        <v>2</v>
      </c>
      <c r="AS54">
        <v>0</v>
      </c>
      <c r="AT54">
        <v>1</v>
      </c>
    </row>
    <row r="55" spans="1:46" hidden="1" x14ac:dyDescent="0.2">
      <c r="A55">
        <v>53</v>
      </c>
      <c r="B55" t="s">
        <v>281</v>
      </c>
      <c r="C55" t="s">
        <v>33</v>
      </c>
      <c r="D55" t="s">
        <v>23</v>
      </c>
      <c r="E55" t="s">
        <v>23</v>
      </c>
      <c r="F55" t="s">
        <v>33</v>
      </c>
      <c r="J55">
        <v>0</v>
      </c>
      <c r="K55">
        <v>5000000</v>
      </c>
      <c r="L55">
        <v>158.11000000000001</v>
      </c>
      <c r="N55" t="s">
        <v>1311</v>
      </c>
      <c r="Q55" t="s">
        <v>1254</v>
      </c>
      <c r="T55">
        <v>172.51</v>
      </c>
      <c r="U55">
        <v>20.54</v>
      </c>
      <c r="V55">
        <v>133.63999999999999</v>
      </c>
      <c r="W55">
        <v>199.85</v>
      </c>
      <c r="X55">
        <v>124.38</v>
      </c>
      <c r="Y55">
        <v>142.9</v>
      </c>
      <c r="Z55">
        <v>161.41</v>
      </c>
      <c r="AA55">
        <v>165.58</v>
      </c>
      <c r="AB55">
        <v>168.44</v>
      </c>
      <c r="AC55">
        <v>170.18</v>
      </c>
      <c r="AD55">
        <v>173.02</v>
      </c>
      <c r="AE55">
        <v>176.63</v>
      </c>
      <c r="AF55">
        <v>180.29</v>
      </c>
      <c r="AG55">
        <v>185.37</v>
      </c>
      <c r="AH55">
        <v>188.75</v>
      </c>
      <c r="AI55">
        <v>196.15</v>
      </c>
      <c r="AJ55">
        <v>203.55</v>
      </c>
      <c r="AK55">
        <v>1</v>
      </c>
      <c r="AL55">
        <v>0</v>
      </c>
      <c r="AM55">
        <v>0</v>
      </c>
      <c r="AN55">
        <v>0</v>
      </c>
      <c r="AO55">
        <v>0</v>
      </c>
      <c r="AP55">
        <v>4</v>
      </c>
      <c r="AQ55">
        <v>2</v>
      </c>
      <c r="AR55">
        <v>2</v>
      </c>
      <c r="AS55">
        <v>0</v>
      </c>
      <c r="AT55">
        <v>1</v>
      </c>
    </row>
    <row r="56" spans="1:46" hidden="1" x14ac:dyDescent="0.2">
      <c r="A56">
        <v>54</v>
      </c>
      <c r="B56" t="s">
        <v>281</v>
      </c>
      <c r="C56" t="s">
        <v>33</v>
      </c>
      <c r="D56" t="s">
        <v>26</v>
      </c>
      <c r="E56" t="s">
        <v>26</v>
      </c>
      <c r="F56" t="s">
        <v>33</v>
      </c>
      <c r="G56">
        <v>79.757999999999996</v>
      </c>
      <c r="H56">
        <v>3.9878999999999998</v>
      </c>
      <c r="I56">
        <v>0.1</v>
      </c>
      <c r="J56">
        <v>0</v>
      </c>
      <c r="K56">
        <v>5000000</v>
      </c>
      <c r="L56">
        <v>85.97</v>
      </c>
      <c r="M56">
        <v>1.56</v>
      </c>
      <c r="N56" t="s">
        <v>1312</v>
      </c>
      <c r="Q56" t="s">
        <v>1270</v>
      </c>
      <c r="R56">
        <v>77.66</v>
      </c>
      <c r="S56">
        <v>4.25</v>
      </c>
      <c r="T56">
        <v>81.540000000000006</v>
      </c>
      <c r="U56">
        <v>6.3</v>
      </c>
      <c r="V56">
        <v>71.86</v>
      </c>
      <c r="W56">
        <v>92.5</v>
      </c>
      <c r="X56">
        <v>71.290000000000006</v>
      </c>
      <c r="Y56">
        <v>72.42</v>
      </c>
      <c r="Z56">
        <v>73.55</v>
      </c>
      <c r="AA56">
        <v>79.37</v>
      </c>
      <c r="AB56">
        <v>81.17</v>
      </c>
      <c r="AC56">
        <v>81.38</v>
      </c>
      <c r="AD56">
        <v>81.81</v>
      </c>
      <c r="AE56">
        <v>82.23</v>
      </c>
      <c r="AF56">
        <v>82.61</v>
      </c>
      <c r="AG56">
        <v>83.56</v>
      </c>
      <c r="AH56">
        <v>84.95</v>
      </c>
      <c r="AI56">
        <v>89.98</v>
      </c>
      <c r="AJ56">
        <v>95.02</v>
      </c>
      <c r="AK56">
        <v>1</v>
      </c>
      <c r="AL56">
        <v>1</v>
      </c>
      <c r="AM56">
        <v>0</v>
      </c>
      <c r="AN56">
        <v>1</v>
      </c>
      <c r="AO56">
        <v>4</v>
      </c>
      <c r="AP56">
        <v>2</v>
      </c>
      <c r="AQ56">
        <v>0</v>
      </c>
      <c r="AR56">
        <v>0</v>
      </c>
      <c r="AS56">
        <v>0</v>
      </c>
      <c r="AT56">
        <v>1</v>
      </c>
    </row>
    <row r="57" spans="1:46" hidden="1" x14ac:dyDescent="0.2">
      <c r="A57">
        <v>55</v>
      </c>
      <c r="B57" t="s">
        <v>281</v>
      </c>
      <c r="C57" t="s">
        <v>33</v>
      </c>
      <c r="D57" t="s">
        <v>241</v>
      </c>
      <c r="E57" t="s">
        <v>241</v>
      </c>
      <c r="F57" t="s">
        <v>33</v>
      </c>
      <c r="J57">
        <v>0</v>
      </c>
      <c r="K57">
        <v>5000000</v>
      </c>
      <c r="L57">
        <v>0.55000000000000004</v>
      </c>
      <c r="N57" t="s">
        <v>1313</v>
      </c>
      <c r="O57">
        <v>0</v>
      </c>
      <c r="P57">
        <v>2.34</v>
      </c>
      <c r="Q57" t="s">
        <v>1277</v>
      </c>
      <c r="T57">
        <v>0.53</v>
      </c>
      <c r="U57">
        <v>0.13</v>
      </c>
      <c r="V57">
        <v>0</v>
      </c>
      <c r="W57">
        <v>3</v>
      </c>
      <c r="X57">
        <v>0</v>
      </c>
      <c r="Y57">
        <v>0</v>
      </c>
      <c r="Z57">
        <v>0</v>
      </c>
      <c r="AA57">
        <v>0</v>
      </c>
      <c r="AB57">
        <v>0</v>
      </c>
      <c r="AC57">
        <v>1</v>
      </c>
      <c r="AD57">
        <v>1</v>
      </c>
      <c r="AE57">
        <v>1</v>
      </c>
      <c r="AF57">
        <v>2</v>
      </c>
      <c r="AG57">
        <v>2</v>
      </c>
      <c r="AH57">
        <v>2</v>
      </c>
      <c r="AI57">
        <v>2.5499999999999998</v>
      </c>
      <c r="AJ57">
        <v>3</v>
      </c>
      <c r="AK57">
        <v>10</v>
      </c>
      <c r="AL57">
        <v>0</v>
      </c>
      <c r="AM57">
        <v>0</v>
      </c>
      <c r="AN57">
        <v>10</v>
      </c>
      <c r="AO57">
        <v>0</v>
      </c>
      <c r="AP57">
        <v>0</v>
      </c>
      <c r="AQ57">
        <v>8</v>
      </c>
      <c r="AR57">
        <v>0</v>
      </c>
      <c r="AS57">
        <v>0</v>
      </c>
      <c r="AT57">
        <v>2</v>
      </c>
    </row>
    <row r="58" spans="1:46" hidden="1" x14ac:dyDescent="0.2">
      <c r="A58">
        <v>56</v>
      </c>
      <c r="B58" t="s">
        <v>281</v>
      </c>
      <c r="C58" t="s">
        <v>33</v>
      </c>
      <c r="D58" t="s">
        <v>242</v>
      </c>
      <c r="E58" t="s">
        <v>242</v>
      </c>
      <c r="F58" t="s">
        <v>33</v>
      </c>
      <c r="J58">
        <v>0</v>
      </c>
      <c r="K58">
        <v>5000000</v>
      </c>
      <c r="L58">
        <v>85.42</v>
      </c>
      <c r="N58" t="s">
        <v>1314</v>
      </c>
      <c r="O58">
        <v>83.62</v>
      </c>
      <c r="P58">
        <v>85.97</v>
      </c>
      <c r="Q58" t="s">
        <v>1277</v>
      </c>
      <c r="T58">
        <v>81.010000000000005</v>
      </c>
      <c r="U58">
        <v>6.38</v>
      </c>
      <c r="V58">
        <v>68</v>
      </c>
      <c r="W58">
        <v>95</v>
      </c>
      <c r="X58">
        <v>68</v>
      </c>
      <c r="Y58">
        <v>69.45</v>
      </c>
      <c r="Z58">
        <v>70.900000000000006</v>
      </c>
      <c r="AA58">
        <v>72.8</v>
      </c>
      <c r="AB58">
        <v>78.7</v>
      </c>
      <c r="AC58">
        <v>79.599999999999994</v>
      </c>
      <c r="AD58">
        <v>80</v>
      </c>
      <c r="AE58">
        <v>81</v>
      </c>
      <c r="AF58">
        <v>81</v>
      </c>
      <c r="AG58">
        <v>82</v>
      </c>
      <c r="AH58">
        <v>84</v>
      </c>
      <c r="AI58">
        <v>93.55</v>
      </c>
      <c r="AJ58">
        <v>95</v>
      </c>
      <c r="AK58">
        <v>3</v>
      </c>
      <c r="AL58">
        <v>4</v>
      </c>
      <c r="AM58">
        <v>0</v>
      </c>
      <c r="AN58">
        <v>2</v>
      </c>
      <c r="AO58">
        <v>13</v>
      </c>
      <c r="AP58">
        <v>5</v>
      </c>
      <c r="AQ58">
        <v>0</v>
      </c>
      <c r="AR58">
        <v>0</v>
      </c>
      <c r="AS58">
        <v>0</v>
      </c>
      <c r="AT58">
        <v>3</v>
      </c>
    </row>
    <row r="59" spans="1:46" hidden="1" x14ac:dyDescent="0.2">
      <c r="A59">
        <v>57</v>
      </c>
      <c r="B59" t="s">
        <v>281</v>
      </c>
      <c r="C59" t="s">
        <v>33</v>
      </c>
      <c r="D59" t="s">
        <v>244</v>
      </c>
      <c r="E59" t="s">
        <v>244</v>
      </c>
      <c r="F59" t="s">
        <v>33</v>
      </c>
      <c r="J59">
        <v>-5000000</v>
      </c>
      <c r="K59">
        <v>5000000</v>
      </c>
      <c r="L59">
        <v>77.58</v>
      </c>
      <c r="N59" t="s">
        <v>1315</v>
      </c>
      <c r="Q59" t="s">
        <v>1254</v>
      </c>
      <c r="T59">
        <v>72.599999999999994</v>
      </c>
      <c r="U59">
        <v>6</v>
      </c>
      <c r="V59">
        <v>62.13</v>
      </c>
      <c r="W59">
        <v>82.28</v>
      </c>
      <c r="X59">
        <v>60.74</v>
      </c>
      <c r="Y59">
        <v>63.53</v>
      </c>
      <c r="Z59">
        <v>66.319999999999993</v>
      </c>
      <c r="AA59">
        <v>71.08</v>
      </c>
      <c r="AB59">
        <v>72.150000000000006</v>
      </c>
      <c r="AC59">
        <v>72.34</v>
      </c>
      <c r="AD59">
        <v>72.989999999999995</v>
      </c>
      <c r="AE59">
        <v>73.66</v>
      </c>
      <c r="AF59">
        <v>74.09</v>
      </c>
      <c r="AG59">
        <v>74.75</v>
      </c>
      <c r="AH59">
        <v>76.14</v>
      </c>
      <c r="AI59">
        <v>80.23</v>
      </c>
      <c r="AJ59">
        <v>84.33</v>
      </c>
      <c r="AK59">
        <v>1</v>
      </c>
      <c r="AL59">
        <v>0</v>
      </c>
      <c r="AM59">
        <v>1</v>
      </c>
      <c r="AN59">
        <v>0</v>
      </c>
      <c r="AO59">
        <v>3</v>
      </c>
      <c r="AP59">
        <v>3</v>
      </c>
      <c r="AQ59">
        <v>1</v>
      </c>
      <c r="AR59">
        <v>0</v>
      </c>
      <c r="AS59">
        <v>0</v>
      </c>
      <c r="AT59">
        <v>1</v>
      </c>
    </row>
    <row r="60" spans="1:46" hidden="1" x14ac:dyDescent="0.2">
      <c r="A60">
        <v>58</v>
      </c>
      <c r="B60" t="s">
        <v>281</v>
      </c>
      <c r="C60" t="s">
        <v>192</v>
      </c>
      <c r="D60" t="s">
        <v>73</v>
      </c>
      <c r="E60" t="s">
        <v>73</v>
      </c>
      <c r="F60" t="s">
        <v>192</v>
      </c>
      <c r="J60">
        <v>0</v>
      </c>
      <c r="K60">
        <v>5000000</v>
      </c>
      <c r="L60">
        <v>66.09</v>
      </c>
      <c r="N60" t="s">
        <v>1316</v>
      </c>
      <c r="Q60" t="s">
        <v>1254</v>
      </c>
      <c r="T60">
        <v>68.510000000000005</v>
      </c>
      <c r="U60">
        <v>15.82</v>
      </c>
      <c r="V60">
        <v>37.71</v>
      </c>
      <c r="W60">
        <v>86.38</v>
      </c>
      <c r="X60">
        <v>32.89</v>
      </c>
      <c r="Y60">
        <v>42.54</v>
      </c>
      <c r="Z60">
        <v>52.2</v>
      </c>
      <c r="AA60">
        <v>62.94</v>
      </c>
      <c r="AB60">
        <v>65.39</v>
      </c>
      <c r="AC60">
        <v>66.77</v>
      </c>
      <c r="AD60">
        <v>70.69</v>
      </c>
      <c r="AE60">
        <v>75.73</v>
      </c>
      <c r="AF60">
        <v>78.72</v>
      </c>
      <c r="AG60">
        <v>79.12</v>
      </c>
      <c r="AH60">
        <v>80.930000000000007</v>
      </c>
      <c r="AI60">
        <v>84.56</v>
      </c>
      <c r="AJ60">
        <v>88.19</v>
      </c>
      <c r="AK60">
        <v>1</v>
      </c>
      <c r="AL60">
        <v>0</v>
      </c>
      <c r="AM60">
        <v>0</v>
      </c>
      <c r="AN60">
        <v>1</v>
      </c>
      <c r="AO60">
        <v>0</v>
      </c>
      <c r="AP60">
        <v>2</v>
      </c>
      <c r="AQ60">
        <v>1</v>
      </c>
      <c r="AR60">
        <v>1</v>
      </c>
      <c r="AS60">
        <v>3</v>
      </c>
      <c r="AT60">
        <v>1</v>
      </c>
    </row>
    <row r="61" spans="1:46" hidden="1" x14ac:dyDescent="0.2">
      <c r="A61">
        <v>59</v>
      </c>
      <c r="B61" t="s">
        <v>281</v>
      </c>
      <c r="C61" t="s">
        <v>192</v>
      </c>
      <c r="D61" t="s">
        <v>221</v>
      </c>
      <c r="E61" t="s">
        <v>221</v>
      </c>
      <c r="F61" t="s">
        <v>192</v>
      </c>
      <c r="J61">
        <v>0</v>
      </c>
      <c r="K61">
        <v>5000000</v>
      </c>
      <c r="L61">
        <v>223.92</v>
      </c>
      <c r="N61" t="s">
        <v>1317</v>
      </c>
      <c r="Q61" t="s">
        <v>1267</v>
      </c>
      <c r="T61">
        <v>226.48</v>
      </c>
      <c r="U61">
        <v>7.76</v>
      </c>
      <c r="V61">
        <v>213.73</v>
      </c>
      <c r="W61">
        <v>237.7</v>
      </c>
      <c r="X61">
        <v>211.06</v>
      </c>
      <c r="Y61">
        <v>216.41</v>
      </c>
      <c r="Z61">
        <v>221.75</v>
      </c>
      <c r="AA61">
        <v>223.18</v>
      </c>
      <c r="AB61">
        <v>223.24</v>
      </c>
      <c r="AC61">
        <v>223.32</v>
      </c>
      <c r="AD61">
        <v>224.82</v>
      </c>
      <c r="AE61">
        <v>227.12</v>
      </c>
      <c r="AF61">
        <v>229.64</v>
      </c>
      <c r="AG61">
        <v>233.07</v>
      </c>
      <c r="AH61">
        <v>235.73</v>
      </c>
      <c r="AI61">
        <v>237.04</v>
      </c>
      <c r="AJ61">
        <v>238.35</v>
      </c>
      <c r="AK61">
        <v>1</v>
      </c>
      <c r="AL61">
        <v>0</v>
      </c>
      <c r="AM61">
        <v>0</v>
      </c>
      <c r="AN61">
        <v>0</v>
      </c>
      <c r="AO61">
        <v>4</v>
      </c>
      <c r="AP61">
        <v>1</v>
      </c>
      <c r="AQ61">
        <v>1</v>
      </c>
      <c r="AR61">
        <v>1</v>
      </c>
      <c r="AS61">
        <v>1</v>
      </c>
      <c r="AT61">
        <v>1</v>
      </c>
    </row>
    <row r="62" spans="1:46" hidden="1" x14ac:dyDescent="0.2">
      <c r="A62">
        <v>60</v>
      </c>
      <c r="B62" t="s">
        <v>281</v>
      </c>
      <c r="C62" t="s">
        <v>192</v>
      </c>
      <c r="D62" t="s">
        <v>78</v>
      </c>
      <c r="E62" t="s">
        <v>78</v>
      </c>
      <c r="F62" t="s">
        <v>192</v>
      </c>
      <c r="J62">
        <v>0</v>
      </c>
      <c r="K62">
        <v>5000000</v>
      </c>
      <c r="L62">
        <v>1.17</v>
      </c>
      <c r="N62" t="s">
        <v>1318</v>
      </c>
      <c r="Q62" t="s">
        <v>1254</v>
      </c>
      <c r="T62">
        <v>1.1599999999999999</v>
      </c>
      <c r="U62">
        <v>0.09</v>
      </c>
      <c r="V62">
        <v>1.02</v>
      </c>
      <c r="W62">
        <v>1.28</v>
      </c>
      <c r="X62">
        <v>1</v>
      </c>
      <c r="Y62">
        <v>1.03</v>
      </c>
      <c r="Z62">
        <v>1.06</v>
      </c>
      <c r="AA62">
        <v>1.08</v>
      </c>
      <c r="AB62">
        <v>1.1299999999999999</v>
      </c>
      <c r="AC62">
        <v>1.1599999999999999</v>
      </c>
      <c r="AD62">
        <v>1.18</v>
      </c>
      <c r="AE62">
        <v>1.2</v>
      </c>
      <c r="AF62">
        <v>1.2</v>
      </c>
      <c r="AG62">
        <v>1.22</v>
      </c>
      <c r="AH62">
        <v>1.27</v>
      </c>
      <c r="AI62">
        <v>1.28</v>
      </c>
      <c r="AJ62">
        <v>1.29</v>
      </c>
      <c r="AK62">
        <v>1</v>
      </c>
      <c r="AL62">
        <v>0</v>
      </c>
      <c r="AM62">
        <v>2</v>
      </c>
      <c r="AN62">
        <v>0</v>
      </c>
      <c r="AO62">
        <v>0</v>
      </c>
      <c r="AP62">
        <v>2</v>
      </c>
      <c r="AQ62">
        <v>2</v>
      </c>
      <c r="AR62">
        <v>1</v>
      </c>
      <c r="AS62">
        <v>0</v>
      </c>
      <c r="AT62">
        <v>2</v>
      </c>
    </row>
    <row r="63" spans="1:46" hidden="1" x14ac:dyDescent="0.2">
      <c r="A63">
        <v>61</v>
      </c>
      <c r="B63" t="s">
        <v>281</v>
      </c>
      <c r="C63" t="s">
        <v>192</v>
      </c>
      <c r="D63" t="s">
        <v>75</v>
      </c>
      <c r="E63" t="s">
        <v>75</v>
      </c>
      <c r="F63" t="s">
        <v>192</v>
      </c>
      <c r="J63">
        <v>0</v>
      </c>
      <c r="K63">
        <v>5000000</v>
      </c>
      <c r="L63">
        <v>222.75</v>
      </c>
      <c r="N63" t="s">
        <v>1319</v>
      </c>
      <c r="Q63" t="s">
        <v>1254</v>
      </c>
      <c r="T63">
        <v>225.32</v>
      </c>
      <c r="U63">
        <v>7.73</v>
      </c>
      <c r="V63">
        <v>212.62</v>
      </c>
      <c r="W63">
        <v>236.44</v>
      </c>
      <c r="X63">
        <v>210</v>
      </c>
      <c r="Y63">
        <v>215.25</v>
      </c>
      <c r="Z63">
        <v>220.5</v>
      </c>
      <c r="AA63">
        <v>221.95</v>
      </c>
      <c r="AB63">
        <v>222.16</v>
      </c>
      <c r="AC63">
        <v>222.23</v>
      </c>
      <c r="AD63">
        <v>223.65</v>
      </c>
      <c r="AE63">
        <v>225.93</v>
      </c>
      <c r="AF63">
        <v>228.48</v>
      </c>
      <c r="AG63">
        <v>231.98</v>
      </c>
      <c r="AH63">
        <v>234.57</v>
      </c>
      <c r="AI63">
        <v>235.81</v>
      </c>
      <c r="AJ63">
        <v>237.06</v>
      </c>
      <c r="AK63">
        <v>1</v>
      </c>
      <c r="AL63">
        <v>0</v>
      </c>
      <c r="AM63">
        <v>0</v>
      </c>
      <c r="AN63">
        <v>0</v>
      </c>
      <c r="AO63">
        <v>4</v>
      </c>
      <c r="AP63">
        <v>1</v>
      </c>
      <c r="AQ63">
        <v>1</v>
      </c>
      <c r="AR63">
        <v>1</v>
      </c>
      <c r="AS63">
        <v>1</v>
      </c>
      <c r="AT63">
        <v>1</v>
      </c>
    </row>
    <row r="64" spans="1:46" hidden="1" x14ac:dyDescent="0.2">
      <c r="A64">
        <v>62</v>
      </c>
      <c r="B64" t="s">
        <v>281</v>
      </c>
      <c r="C64" t="s">
        <v>192</v>
      </c>
      <c r="D64" t="s">
        <v>84</v>
      </c>
      <c r="E64" t="s">
        <v>84</v>
      </c>
      <c r="F64" t="s">
        <v>192</v>
      </c>
      <c r="J64">
        <v>0</v>
      </c>
      <c r="K64">
        <v>5000000</v>
      </c>
      <c r="L64">
        <v>-0.03</v>
      </c>
      <c r="N64" t="s">
        <v>1320</v>
      </c>
      <c r="Q64" t="s">
        <v>1254</v>
      </c>
      <c r="T64">
        <v>-0.03</v>
      </c>
      <c r="U64">
        <v>0.02</v>
      </c>
      <c r="V64">
        <v>-0.06</v>
      </c>
      <c r="W64">
        <v>0</v>
      </c>
      <c r="X64">
        <v>-0.06</v>
      </c>
      <c r="Y64">
        <v>-0.05</v>
      </c>
      <c r="Z64">
        <v>-0.05</v>
      </c>
      <c r="AA64">
        <v>-0.04</v>
      </c>
      <c r="AB64">
        <v>-0.04</v>
      </c>
      <c r="AC64">
        <v>-0.04</v>
      </c>
      <c r="AD64">
        <v>-0.03</v>
      </c>
      <c r="AE64">
        <v>-0.03</v>
      </c>
      <c r="AF64">
        <v>-0.02</v>
      </c>
      <c r="AG64">
        <v>-0.02</v>
      </c>
      <c r="AH64">
        <v>-0.02</v>
      </c>
      <c r="AI64">
        <v>-0.01</v>
      </c>
      <c r="AJ64">
        <v>0</v>
      </c>
      <c r="AK64">
        <v>1</v>
      </c>
      <c r="AL64">
        <v>1</v>
      </c>
      <c r="AM64">
        <v>2</v>
      </c>
      <c r="AN64">
        <v>0</v>
      </c>
      <c r="AO64">
        <v>2</v>
      </c>
      <c r="AP64">
        <v>1</v>
      </c>
      <c r="AQ64">
        <v>2</v>
      </c>
      <c r="AR64">
        <v>0</v>
      </c>
      <c r="AS64">
        <v>0</v>
      </c>
      <c r="AT64">
        <v>1</v>
      </c>
    </row>
    <row r="65" spans="1:46" hidden="1" x14ac:dyDescent="0.2">
      <c r="A65">
        <v>63</v>
      </c>
      <c r="B65" t="s">
        <v>281</v>
      </c>
      <c r="C65" t="s">
        <v>192</v>
      </c>
      <c r="D65" t="s">
        <v>122</v>
      </c>
      <c r="E65" t="s">
        <v>122</v>
      </c>
      <c r="F65" t="s">
        <v>192</v>
      </c>
      <c r="J65">
        <v>0</v>
      </c>
      <c r="K65">
        <v>5000000</v>
      </c>
      <c r="L65">
        <v>-0.01</v>
      </c>
      <c r="N65" t="s">
        <v>1321</v>
      </c>
      <c r="Q65" t="s">
        <v>1254</v>
      </c>
      <c r="T65">
        <v>-0.01</v>
      </c>
      <c r="U65">
        <v>0</v>
      </c>
      <c r="V65">
        <v>-0.01</v>
      </c>
      <c r="W65">
        <v>-0.01</v>
      </c>
      <c r="X65">
        <v>-0.01</v>
      </c>
      <c r="Y65">
        <v>-0.01</v>
      </c>
      <c r="Z65">
        <v>-0.01</v>
      </c>
      <c r="AA65">
        <v>-0.01</v>
      </c>
      <c r="AB65">
        <v>-0.01</v>
      </c>
      <c r="AC65">
        <v>-0.01</v>
      </c>
      <c r="AD65">
        <v>-0.01</v>
      </c>
      <c r="AE65">
        <v>-0.01</v>
      </c>
      <c r="AF65">
        <v>-0.01</v>
      </c>
      <c r="AG65">
        <v>-0.01</v>
      </c>
      <c r="AH65">
        <v>-0.01</v>
      </c>
      <c r="AI65">
        <v>-0.01</v>
      </c>
      <c r="AJ65">
        <v>-0.01</v>
      </c>
      <c r="AK65">
        <v>1</v>
      </c>
      <c r="AL65">
        <v>1</v>
      </c>
      <c r="AM65">
        <v>2</v>
      </c>
      <c r="AN65">
        <v>1</v>
      </c>
      <c r="AO65">
        <v>0</v>
      </c>
      <c r="AP65">
        <v>2</v>
      </c>
      <c r="AQ65">
        <v>0</v>
      </c>
      <c r="AR65">
        <v>1</v>
      </c>
      <c r="AS65">
        <v>0</v>
      </c>
      <c r="AT65">
        <v>2</v>
      </c>
    </row>
    <row r="66" spans="1:46" hidden="1" x14ac:dyDescent="0.2">
      <c r="A66">
        <v>64</v>
      </c>
      <c r="B66" t="s">
        <v>281</v>
      </c>
      <c r="C66" t="s">
        <v>192</v>
      </c>
      <c r="D66" t="s">
        <v>89</v>
      </c>
      <c r="E66" t="s">
        <v>89</v>
      </c>
      <c r="F66" t="s">
        <v>192</v>
      </c>
      <c r="J66">
        <v>0</v>
      </c>
      <c r="K66">
        <v>5000000</v>
      </c>
      <c r="L66">
        <v>0.04</v>
      </c>
      <c r="N66" t="s">
        <v>1322</v>
      </c>
      <c r="Q66" t="s">
        <v>1254</v>
      </c>
      <c r="T66">
        <v>0.04</v>
      </c>
      <c r="U66">
        <v>0</v>
      </c>
      <c r="V66">
        <v>0.04</v>
      </c>
      <c r="W66">
        <v>0.04</v>
      </c>
      <c r="X66">
        <v>0.04</v>
      </c>
      <c r="Y66">
        <v>0.04</v>
      </c>
      <c r="Z66">
        <v>0.04</v>
      </c>
      <c r="AA66">
        <v>0.04</v>
      </c>
      <c r="AB66">
        <v>0.04</v>
      </c>
      <c r="AC66">
        <v>0.04</v>
      </c>
      <c r="AD66">
        <v>0.04</v>
      </c>
      <c r="AE66">
        <v>0.04</v>
      </c>
      <c r="AF66">
        <v>0.04</v>
      </c>
      <c r="AG66">
        <v>0.04</v>
      </c>
      <c r="AH66">
        <v>0.04</v>
      </c>
      <c r="AI66">
        <v>0.04</v>
      </c>
      <c r="AJ66">
        <v>0.04</v>
      </c>
      <c r="AK66">
        <v>1</v>
      </c>
      <c r="AL66">
        <v>0</v>
      </c>
      <c r="AM66">
        <v>0</v>
      </c>
      <c r="AN66">
        <v>0</v>
      </c>
      <c r="AO66">
        <v>1</v>
      </c>
      <c r="AP66">
        <v>4</v>
      </c>
      <c r="AQ66">
        <v>2</v>
      </c>
      <c r="AR66">
        <v>0</v>
      </c>
      <c r="AS66">
        <v>1</v>
      </c>
      <c r="AT66">
        <v>1</v>
      </c>
    </row>
    <row r="67" spans="1:46" hidden="1" x14ac:dyDescent="0.2">
      <c r="A67">
        <v>65</v>
      </c>
      <c r="B67" t="s">
        <v>281</v>
      </c>
      <c r="C67" t="s">
        <v>192</v>
      </c>
      <c r="D67" t="s">
        <v>67</v>
      </c>
      <c r="E67" t="s">
        <v>67</v>
      </c>
      <c r="F67" t="s">
        <v>192</v>
      </c>
      <c r="J67">
        <v>0</v>
      </c>
      <c r="K67">
        <v>5000000</v>
      </c>
      <c r="L67">
        <v>-0.04</v>
      </c>
      <c r="N67" t="s">
        <v>1323</v>
      </c>
      <c r="Q67" t="s">
        <v>1267</v>
      </c>
      <c r="T67">
        <v>-0.03</v>
      </c>
      <c r="U67">
        <v>0.01</v>
      </c>
      <c r="V67">
        <v>-0.05</v>
      </c>
      <c r="W67">
        <v>0</v>
      </c>
      <c r="X67">
        <v>-0.06</v>
      </c>
      <c r="Y67">
        <v>-0.05</v>
      </c>
      <c r="Z67">
        <v>-0.04</v>
      </c>
      <c r="AA67">
        <v>-0.04</v>
      </c>
      <c r="AB67">
        <v>-0.04</v>
      </c>
      <c r="AC67">
        <v>-0.03</v>
      </c>
      <c r="AD67">
        <v>-0.03</v>
      </c>
      <c r="AE67">
        <v>-0.03</v>
      </c>
      <c r="AF67">
        <v>-0.03</v>
      </c>
      <c r="AG67">
        <v>-0.02</v>
      </c>
      <c r="AH67">
        <v>-0.02</v>
      </c>
      <c r="AI67">
        <v>-0.01</v>
      </c>
      <c r="AJ67">
        <v>0</v>
      </c>
      <c r="AK67">
        <v>1</v>
      </c>
      <c r="AL67">
        <v>0</v>
      </c>
      <c r="AM67">
        <v>0</v>
      </c>
      <c r="AN67">
        <v>4</v>
      </c>
      <c r="AO67">
        <v>1</v>
      </c>
      <c r="AP67">
        <v>2</v>
      </c>
      <c r="AQ67">
        <v>1</v>
      </c>
      <c r="AR67">
        <v>0</v>
      </c>
      <c r="AS67">
        <v>0</v>
      </c>
      <c r="AT67">
        <v>1</v>
      </c>
    </row>
    <row r="68" spans="1:46" hidden="1" x14ac:dyDescent="0.2">
      <c r="A68">
        <v>66</v>
      </c>
      <c r="B68" t="s">
        <v>281</v>
      </c>
      <c r="C68" t="s">
        <v>192</v>
      </c>
      <c r="D68" t="s">
        <v>90</v>
      </c>
      <c r="E68" t="s">
        <v>90</v>
      </c>
      <c r="F68" t="s">
        <v>192</v>
      </c>
      <c r="J68">
        <v>0</v>
      </c>
      <c r="K68">
        <v>5000000</v>
      </c>
      <c r="L68">
        <v>-0.02</v>
      </c>
      <c r="N68" t="s">
        <v>1324</v>
      </c>
      <c r="O68">
        <v>-0.02</v>
      </c>
      <c r="P68">
        <v>-0.02</v>
      </c>
      <c r="Q68" t="s">
        <v>1277</v>
      </c>
      <c r="T68">
        <v>-0.02</v>
      </c>
      <c r="U68">
        <v>0.01</v>
      </c>
      <c r="V68">
        <v>0</v>
      </c>
      <c r="W68">
        <v>0</v>
      </c>
      <c r="X68">
        <v>0</v>
      </c>
      <c r="Y68">
        <v>0</v>
      </c>
      <c r="Z68">
        <v>0</v>
      </c>
      <c r="AA68">
        <v>0</v>
      </c>
      <c r="AB68">
        <v>0</v>
      </c>
      <c r="AC68">
        <v>0</v>
      </c>
      <c r="AD68">
        <v>0</v>
      </c>
      <c r="AE68">
        <v>0</v>
      </c>
      <c r="AF68">
        <v>0</v>
      </c>
      <c r="AG68">
        <v>0</v>
      </c>
      <c r="AH68">
        <v>0</v>
      </c>
      <c r="AI68">
        <v>0</v>
      </c>
      <c r="AJ68">
        <v>0</v>
      </c>
      <c r="AK68">
        <v>0</v>
      </c>
      <c r="AL68">
        <v>0</v>
      </c>
      <c r="AM68">
        <v>0</v>
      </c>
      <c r="AN68">
        <v>0</v>
      </c>
      <c r="AO68">
        <v>0</v>
      </c>
      <c r="AP68">
        <v>1</v>
      </c>
      <c r="AQ68">
        <v>0</v>
      </c>
      <c r="AR68">
        <v>0</v>
      </c>
      <c r="AS68">
        <v>0</v>
      </c>
      <c r="AT68">
        <v>0</v>
      </c>
    </row>
    <row r="69" spans="1:46" hidden="1" x14ac:dyDescent="0.2">
      <c r="A69">
        <v>67</v>
      </c>
      <c r="B69" t="s">
        <v>281</v>
      </c>
      <c r="C69" t="s">
        <v>192</v>
      </c>
      <c r="D69" t="s">
        <v>92</v>
      </c>
      <c r="E69" t="s">
        <v>92</v>
      </c>
      <c r="F69" t="s">
        <v>192</v>
      </c>
      <c r="J69">
        <v>0</v>
      </c>
      <c r="K69">
        <v>5000000</v>
      </c>
      <c r="L69">
        <v>-0.02</v>
      </c>
      <c r="N69" t="s">
        <v>1325</v>
      </c>
      <c r="O69">
        <v>-0.02</v>
      </c>
      <c r="P69">
        <v>-0.02</v>
      </c>
      <c r="Q69" t="s">
        <v>1277</v>
      </c>
      <c r="T69">
        <v>-0.01</v>
      </c>
      <c r="U69">
        <v>0.01</v>
      </c>
      <c r="V69">
        <v>0</v>
      </c>
      <c r="W69">
        <v>0</v>
      </c>
      <c r="X69">
        <v>0</v>
      </c>
      <c r="Y69">
        <v>0</v>
      </c>
      <c r="Z69">
        <v>0</v>
      </c>
      <c r="AA69">
        <v>0</v>
      </c>
      <c r="AB69">
        <v>0</v>
      </c>
      <c r="AC69">
        <v>0</v>
      </c>
      <c r="AD69">
        <v>0</v>
      </c>
      <c r="AE69">
        <v>0</v>
      </c>
      <c r="AF69">
        <v>0</v>
      </c>
      <c r="AG69">
        <v>0</v>
      </c>
      <c r="AH69">
        <v>0</v>
      </c>
      <c r="AI69">
        <v>0</v>
      </c>
      <c r="AJ69">
        <v>0</v>
      </c>
      <c r="AK69">
        <v>0</v>
      </c>
      <c r="AL69">
        <v>0</v>
      </c>
      <c r="AM69">
        <v>0</v>
      </c>
      <c r="AN69">
        <v>0</v>
      </c>
      <c r="AO69">
        <v>0</v>
      </c>
      <c r="AP69">
        <v>1</v>
      </c>
      <c r="AQ69">
        <v>0</v>
      </c>
      <c r="AR69">
        <v>0</v>
      </c>
      <c r="AS69">
        <v>0</v>
      </c>
      <c r="AT69">
        <v>0</v>
      </c>
    </row>
    <row r="70" spans="1:46" hidden="1" x14ac:dyDescent="0.2">
      <c r="A70">
        <v>68</v>
      </c>
      <c r="B70" t="s">
        <v>281</v>
      </c>
      <c r="C70" t="s">
        <v>192</v>
      </c>
      <c r="D70" t="s">
        <v>234</v>
      </c>
      <c r="E70" t="s">
        <v>234</v>
      </c>
      <c r="F70" t="s">
        <v>192</v>
      </c>
      <c r="J70">
        <v>0</v>
      </c>
      <c r="K70">
        <v>5000000</v>
      </c>
      <c r="L70">
        <v>111.48</v>
      </c>
      <c r="N70" t="s">
        <v>1326</v>
      </c>
      <c r="O70">
        <v>87.52</v>
      </c>
      <c r="P70">
        <v>120.57</v>
      </c>
      <c r="Q70" t="s">
        <v>1327</v>
      </c>
      <c r="T70">
        <v>111.35</v>
      </c>
      <c r="U70">
        <v>5.78</v>
      </c>
      <c r="V70">
        <v>81</v>
      </c>
      <c r="W70">
        <v>133</v>
      </c>
      <c r="X70">
        <v>81</v>
      </c>
      <c r="Y70">
        <v>86.8</v>
      </c>
      <c r="Z70">
        <v>89</v>
      </c>
      <c r="AA70">
        <v>93</v>
      </c>
      <c r="AB70">
        <v>96.8</v>
      </c>
      <c r="AC70">
        <v>100</v>
      </c>
      <c r="AD70">
        <v>103</v>
      </c>
      <c r="AE70">
        <v>107</v>
      </c>
      <c r="AF70">
        <v>110</v>
      </c>
      <c r="AG70">
        <v>114</v>
      </c>
      <c r="AH70">
        <v>117.4</v>
      </c>
      <c r="AI70">
        <v>120</v>
      </c>
      <c r="AJ70">
        <v>133</v>
      </c>
      <c r="AK70">
        <v>17</v>
      </c>
      <c r="AL70">
        <v>39</v>
      </c>
      <c r="AM70">
        <v>45</v>
      </c>
      <c r="AN70">
        <v>48</v>
      </c>
      <c r="AO70">
        <v>50</v>
      </c>
      <c r="AP70">
        <v>60</v>
      </c>
      <c r="AQ70">
        <v>44</v>
      </c>
      <c r="AR70">
        <v>23</v>
      </c>
      <c r="AS70">
        <v>5</v>
      </c>
      <c r="AT70">
        <v>6</v>
      </c>
    </row>
    <row r="71" spans="1:46" hidden="1" x14ac:dyDescent="0.2">
      <c r="A71">
        <v>69</v>
      </c>
      <c r="B71" t="s">
        <v>281</v>
      </c>
      <c r="C71" t="s">
        <v>192</v>
      </c>
      <c r="D71" t="s">
        <v>64</v>
      </c>
      <c r="E71" t="s">
        <v>64</v>
      </c>
      <c r="F71" t="s">
        <v>192</v>
      </c>
      <c r="J71">
        <v>0</v>
      </c>
      <c r="K71">
        <v>5000000</v>
      </c>
      <c r="L71">
        <v>111.48</v>
      </c>
      <c r="N71" t="s">
        <v>1328</v>
      </c>
      <c r="O71">
        <v>87.52</v>
      </c>
      <c r="P71">
        <v>120.59</v>
      </c>
      <c r="Q71" t="s">
        <v>1277</v>
      </c>
      <c r="T71">
        <v>111.35</v>
      </c>
      <c r="U71">
        <v>5.78</v>
      </c>
      <c r="V71">
        <v>81</v>
      </c>
      <c r="W71">
        <v>133</v>
      </c>
      <c r="X71">
        <v>81</v>
      </c>
      <c r="Y71">
        <v>86.9</v>
      </c>
      <c r="Z71">
        <v>89</v>
      </c>
      <c r="AA71">
        <v>93</v>
      </c>
      <c r="AB71">
        <v>97</v>
      </c>
      <c r="AC71">
        <v>100</v>
      </c>
      <c r="AD71">
        <v>104</v>
      </c>
      <c r="AE71">
        <v>107</v>
      </c>
      <c r="AF71">
        <v>110</v>
      </c>
      <c r="AG71">
        <v>114</v>
      </c>
      <c r="AH71">
        <v>118</v>
      </c>
      <c r="AI71">
        <v>120</v>
      </c>
      <c r="AJ71">
        <v>133</v>
      </c>
      <c r="AK71">
        <v>17</v>
      </c>
      <c r="AL71">
        <v>39</v>
      </c>
      <c r="AM71">
        <v>45</v>
      </c>
      <c r="AN71">
        <v>48</v>
      </c>
      <c r="AO71">
        <v>50</v>
      </c>
      <c r="AP71">
        <v>60</v>
      </c>
      <c r="AQ71">
        <v>45</v>
      </c>
      <c r="AR71">
        <v>24</v>
      </c>
      <c r="AS71">
        <v>5</v>
      </c>
      <c r="AT71">
        <v>6</v>
      </c>
    </row>
    <row r="72" spans="1:46" hidden="1" x14ac:dyDescent="0.2">
      <c r="A72">
        <v>70</v>
      </c>
      <c r="B72" t="s">
        <v>281</v>
      </c>
      <c r="C72" t="s">
        <v>192</v>
      </c>
      <c r="D72" t="s">
        <v>23</v>
      </c>
      <c r="E72" t="s">
        <v>23</v>
      </c>
      <c r="F72" t="s">
        <v>192</v>
      </c>
      <c r="J72">
        <v>0</v>
      </c>
      <c r="K72">
        <v>5000000</v>
      </c>
      <c r="L72">
        <v>66.09</v>
      </c>
      <c r="N72" t="s">
        <v>1329</v>
      </c>
      <c r="Q72" t="s">
        <v>1267</v>
      </c>
      <c r="T72">
        <v>68.510000000000005</v>
      </c>
      <c r="U72">
        <v>15.82</v>
      </c>
      <c r="V72">
        <v>37.71</v>
      </c>
      <c r="W72">
        <v>86.38</v>
      </c>
      <c r="X72">
        <v>32.89</v>
      </c>
      <c r="Y72">
        <v>42.54</v>
      </c>
      <c r="Z72">
        <v>52.2</v>
      </c>
      <c r="AA72">
        <v>62.94</v>
      </c>
      <c r="AB72">
        <v>65.39</v>
      </c>
      <c r="AC72">
        <v>66.77</v>
      </c>
      <c r="AD72">
        <v>70.69</v>
      </c>
      <c r="AE72">
        <v>75.73</v>
      </c>
      <c r="AF72">
        <v>78.72</v>
      </c>
      <c r="AG72">
        <v>79.12</v>
      </c>
      <c r="AH72">
        <v>80.930000000000007</v>
      </c>
      <c r="AI72">
        <v>84.56</v>
      </c>
      <c r="AJ72">
        <v>88.19</v>
      </c>
      <c r="AK72">
        <v>1</v>
      </c>
      <c r="AL72">
        <v>0</v>
      </c>
      <c r="AM72">
        <v>0</v>
      </c>
      <c r="AN72">
        <v>1</v>
      </c>
      <c r="AO72">
        <v>0</v>
      </c>
      <c r="AP72">
        <v>2</v>
      </c>
      <c r="AQ72">
        <v>1</v>
      </c>
      <c r="AR72">
        <v>1</v>
      </c>
      <c r="AS72">
        <v>3</v>
      </c>
      <c r="AT72">
        <v>1</v>
      </c>
    </row>
    <row r="73" spans="1:46" hidden="1" x14ac:dyDescent="0.2">
      <c r="A73">
        <v>71</v>
      </c>
      <c r="B73" t="s">
        <v>281</v>
      </c>
      <c r="C73" t="s">
        <v>192</v>
      </c>
      <c r="D73" t="s">
        <v>26</v>
      </c>
      <c r="E73" t="s">
        <v>26</v>
      </c>
      <c r="F73" t="s">
        <v>192</v>
      </c>
      <c r="J73">
        <v>0</v>
      </c>
      <c r="K73">
        <v>5000000</v>
      </c>
      <c r="L73">
        <v>363.02</v>
      </c>
      <c r="N73" t="s">
        <v>1330</v>
      </c>
      <c r="Q73" t="s">
        <v>1267</v>
      </c>
      <c r="T73">
        <v>388.69</v>
      </c>
      <c r="U73">
        <v>28.37</v>
      </c>
      <c r="V73">
        <v>356.34</v>
      </c>
      <c r="W73">
        <v>438.11</v>
      </c>
      <c r="X73">
        <v>355.62</v>
      </c>
      <c r="Y73">
        <v>357.05</v>
      </c>
      <c r="Z73">
        <v>358.47</v>
      </c>
      <c r="AA73">
        <v>365.17</v>
      </c>
      <c r="AB73">
        <v>369.18</v>
      </c>
      <c r="AC73">
        <v>379.81</v>
      </c>
      <c r="AD73">
        <v>387.94</v>
      </c>
      <c r="AE73">
        <v>389.8</v>
      </c>
      <c r="AF73">
        <v>393.17</v>
      </c>
      <c r="AG73">
        <v>406.08</v>
      </c>
      <c r="AH73">
        <v>429.27</v>
      </c>
      <c r="AI73">
        <v>435.17</v>
      </c>
      <c r="AJ73">
        <v>441.06</v>
      </c>
      <c r="AK73">
        <v>2</v>
      </c>
      <c r="AL73">
        <v>2</v>
      </c>
      <c r="AM73">
        <v>0</v>
      </c>
      <c r="AN73">
        <v>2</v>
      </c>
      <c r="AO73">
        <v>1</v>
      </c>
      <c r="AP73">
        <v>1</v>
      </c>
      <c r="AQ73">
        <v>0</v>
      </c>
      <c r="AR73">
        <v>0</v>
      </c>
      <c r="AS73">
        <v>1</v>
      </c>
      <c r="AT73">
        <v>1</v>
      </c>
    </row>
    <row r="74" spans="1:46" hidden="1" x14ac:dyDescent="0.2">
      <c r="A74">
        <v>72</v>
      </c>
      <c r="B74" t="s">
        <v>281</v>
      </c>
      <c r="C74" t="s">
        <v>192</v>
      </c>
      <c r="D74" t="s">
        <v>241</v>
      </c>
      <c r="E74" t="s">
        <v>241</v>
      </c>
      <c r="F74" t="s">
        <v>192</v>
      </c>
      <c r="G74">
        <v>22.17895</v>
      </c>
      <c r="H74">
        <v>3.3268425000000001</v>
      </c>
      <c r="I74">
        <v>0.3</v>
      </c>
      <c r="J74">
        <v>0</v>
      </c>
      <c r="K74">
        <v>5000000</v>
      </c>
      <c r="L74">
        <v>27.41</v>
      </c>
      <c r="M74">
        <v>1.57</v>
      </c>
      <c r="N74" t="s">
        <v>1331</v>
      </c>
      <c r="Q74" t="s">
        <v>1259</v>
      </c>
      <c r="R74">
        <v>23.22</v>
      </c>
      <c r="S74">
        <v>3.29</v>
      </c>
      <c r="T74">
        <v>26.66</v>
      </c>
      <c r="U74">
        <v>3.88</v>
      </c>
      <c r="V74">
        <v>21.87</v>
      </c>
      <c r="W74">
        <v>32.64</v>
      </c>
      <c r="X74">
        <v>21.57</v>
      </c>
      <c r="Y74">
        <v>22.18</v>
      </c>
      <c r="Z74">
        <v>22.78</v>
      </c>
      <c r="AA74">
        <v>23.8</v>
      </c>
      <c r="AB74">
        <v>24.35</v>
      </c>
      <c r="AC74">
        <v>24.87</v>
      </c>
      <c r="AD74">
        <v>25.67</v>
      </c>
      <c r="AE74">
        <v>26.63</v>
      </c>
      <c r="AF74">
        <v>28.01</v>
      </c>
      <c r="AG74">
        <v>30.38</v>
      </c>
      <c r="AH74">
        <v>32.57</v>
      </c>
      <c r="AI74">
        <v>32.61</v>
      </c>
      <c r="AJ74">
        <v>32.659999999999997</v>
      </c>
      <c r="AK74">
        <v>1</v>
      </c>
      <c r="AL74">
        <v>1</v>
      </c>
      <c r="AM74">
        <v>2</v>
      </c>
      <c r="AN74">
        <v>1</v>
      </c>
      <c r="AO74">
        <v>1</v>
      </c>
      <c r="AP74">
        <v>1</v>
      </c>
      <c r="AQ74">
        <v>0</v>
      </c>
      <c r="AR74">
        <v>1</v>
      </c>
      <c r="AS74">
        <v>0</v>
      </c>
      <c r="AT74">
        <v>2</v>
      </c>
    </row>
    <row r="75" spans="1:46" hidden="1" x14ac:dyDescent="0.2">
      <c r="A75">
        <v>73</v>
      </c>
      <c r="B75" t="s">
        <v>281</v>
      </c>
      <c r="C75" t="s">
        <v>192</v>
      </c>
      <c r="D75" t="s">
        <v>242</v>
      </c>
      <c r="E75" t="s">
        <v>242</v>
      </c>
      <c r="F75" t="s">
        <v>192</v>
      </c>
      <c r="G75">
        <v>37.841149999999999</v>
      </c>
      <c r="H75">
        <v>189.20574999999999</v>
      </c>
      <c r="I75">
        <v>10</v>
      </c>
      <c r="J75">
        <v>0</v>
      </c>
      <c r="K75">
        <v>5000000</v>
      </c>
      <c r="L75">
        <v>335.61</v>
      </c>
      <c r="M75">
        <v>1.57</v>
      </c>
      <c r="N75" t="s">
        <v>1332</v>
      </c>
      <c r="Q75" t="s">
        <v>1259</v>
      </c>
      <c r="R75">
        <v>166.32</v>
      </c>
      <c r="S75">
        <v>122.59</v>
      </c>
      <c r="T75">
        <v>362.03</v>
      </c>
      <c r="U75">
        <v>29.66</v>
      </c>
      <c r="V75">
        <v>330.1</v>
      </c>
      <c r="W75">
        <v>413.97</v>
      </c>
      <c r="X75">
        <v>328.95</v>
      </c>
      <c r="Y75">
        <v>331.25</v>
      </c>
      <c r="Z75">
        <v>333.54</v>
      </c>
      <c r="AA75">
        <v>336.86</v>
      </c>
      <c r="AB75">
        <v>340.42</v>
      </c>
      <c r="AC75">
        <v>350.93</v>
      </c>
      <c r="AD75">
        <v>358.05</v>
      </c>
      <c r="AE75">
        <v>361.77</v>
      </c>
      <c r="AF75">
        <v>368.49</v>
      </c>
      <c r="AG75">
        <v>380.51</v>
      </c>
      <c r="AH75">
        <v>406.2</v>
      </c>
      <c r="AI75">
        <v>411.38</v>
      </c>
      <c r="AJ75">
        <v>416.57</v>
      </c>
      <c r="AK75">
        <v>3</v>
      </c>
      <c r="AL75">
        <v>1</v>
      </c>
      <c r="AM75">
        <v>0</v>
      </c>
      <c r="AN75">
        <v>2</v>
      </c>
      <c r="AO75">
        <v>1</v>
      </c>
      <c r="AP75">
        <v>1</v>
      </c>
      <c r="AQ75">
        <v>0</v>
      </c>
      <c r="AR75">
        <v>0</v>
      </c>
      <c r="AS75">
        <v>1</v>
      </c>
      <c r="AT75">
        <v>1</v>
      </c>
    </row>
    <row r="76" spans="1:46" hidden="1" x14ac:dyDescent="0.2">
      <c r="A76">
        <v>74</v>
      </c>
      <c r="B76" t="s">
        <v>281</v>
      </c>
      <c r="C76" t="s">
        <v>192</v>
      </c>
      <c r="D76" t="s">
        <v>244</v>
      </c>
      <c r="E76" t="s">
        <v>244</v>
      </c>
      <c r="F76" t="s">
        <v>192</v>
      </c>
      <c r="J76">
        <v>-5000000</v>
      </c>
      <c r="K76">
        <v>5000000</v>
      </c>
      <c r="L76">
        <v>246.72</v>
      </c>
      <c r="N76" t="s">
        <v>1333</v>
      </c>
      <c r="Q76" t="s">
        <v>1267</v>
      </c>
      <c r="T76">
        <v>252.57</v>
      </c>
      <c r="U76">
        <v>30.31</v>
      </c>
      <c r="V76">
        <v>216.58</v>
      </c>
      <c r="W76">
        <v>301.27</v>
      </c>
      <c r="X76">
        <v>214.91</v>
      </c>
      <c r="Y76">
        <v>218.25</v>
      </c>
      <c r="Z76">
        <v>221.6</v>
      </c>
      <c r="AA76">
        <v>228.19</v>
      </c>
      <c r="AB76">
        <v>231</v>
      </c>
      <c r="AC76">
        <v>238.65</v>
      </c>
      <c r="AD76">
        <v>249.04</v>
      </c>
      <c r="AE76">
        <v>256.55</v>
      </c>
      <c r="AF76">
        <v>262.31</v>
      </c>
      <c r="AG76">
        <v>275.14</v>
      </c>
      <c r="AH76">
        <v>298.76</v>
      </c>
      <c r="AI76">
        <v>300.43</v>
      </c>
      <c r="AJ76">
        <v>302.10000000000002</v>
      </c>
      <c r="AK76">
        <v>2</v>
      </c>
      <c r="AL76">
        <v>2</v>
      </c>
      <c r="AM76">
        <v>0</v>
      </c>
      <c r="AN76">
        <v>1</v>
      </c>
      <c r="AO76">
        <v>1</v>
      </c>
      <c r="AP76">
        <v>1</v>
      </c>
      <c r="AQ76">
        <v>1</v>
      </c>
      <c r="AR76">
        <v>0</v>
      </c>
      <c r="AS76">
        <v>0</v>
      </c>
      <c r="AT76">
        <v>2</v>
      </c>
    </row>
    <row r="77" spans="1:46" hidden="1" x14ac:dyDescent="0.2">
      <c r="A77">
        <v>75</v>
      </c>
      <c r="B77" t="s">
        <v>281</v>
      </c>
      <c r="C77" t="s">
        <v>193</v>
      </c>
      <c r="D77" t="s">
        <v>221</v>
      </c>
      <c r="E77" t="s">
        <v>221</v>
      </c>
      <c r="F77" t="s">
        <v>193</v>
      </c>
      <c r="J77">
        <v>0</v>
      </c>
      <c r="K77">
        <v>5000000</v>
      </c>
      <c r="L77">
        <v>223.92</v>
      </c>
      <c r="N77" t="s">
        <v>1334</v>
      </c>
      <c r="Q77" t="s">
        <v>1267</v>
      </c>
      <c r="T77">
        <v>226.48</v>
      </c>
      <c r="U77">
        <v>7.76</v>
      </c>
      <c r="V77">
        <v>213.73</v>
      </c>
      <c r="W77">
        <v>237.7</v>
      </c>
      <c r="X77">
        <v>211.06</v>
      </c>
      <c r="Y77">
        <v>216.41</v>
      </c>
      <c r="Z77">
        <v>221.75</v>
      </c>
      <c r="AA77">
        <v>223.18</v>
      </c>
      <c r="AB77">
        <v>223.24</v>
      </c>
      <c r="AC77">
        <v>223.32</v>
      </c>
      <c r="AD77">
        <v>224.82</v>
      </c>
      <c r="AE77">
        <v>227.12</v>
      </c>
      <c r="AF77">
        <v>229.64</v>
      </c>
      <c r="AG77">
        <v>233.07</v>
      </c>
      <c r="AH77">
        <v>235.73</v>
      </c>
      <c r="AI77">
        <v>237.04</v>
      </c>
      <c r="AJ77">
        <v>238.35</v>
      </c>
      <c r="AK77">
        <v>1</v>
      </c>
      <c r="AL77">
        <v>0</v>
      </c>
      <c r="AM77">
        <v>0</v>
      </c>
      <c r="AN77">
        <v>0</v>
      </c>
      <c r="AO77">
        <v>4</v>
      </c>
      <c r="AP77">
        <v>1</v>
      </c>
      <c r="AQ77">
        <v>1</v>
      </c>
      <c r="AR77">
        <v>1</v>
      </c>
      <c r="AS77">
        <v>1</v>
      </c>
      <c r="AT77">
        <v>1</v>
      </c>
    </row>
    <row r="78" spans="1:46" hidden="1" x14ac:dyDescent="0.2">
      <c r="A78">
        <v>76</v>
      </c>
      <c r="B78" t="s">
        <v>281</v>
      </c>
      <c r="C78" t="s">
        <v>193</v>
      </c>
      <c r="D78" t="s">
        <v>78</v>
      </c>
      <c r="E78" t="s">
        <v>78</v>
      </c>
      <c r="F78" t="s">
        <v>193</v>
      </c>
      <c r="G78">
        <v>1</v>
      </c>
      <c r="H78">
        <v>0.15</v>
      </c>
      <c r="I78">
        <v>0.3</v>
      </c>
      <c r="J78">
        <v>0</v>
      </c>
      <c r="K78">
        <v>5000000</v>
      </c>
      <c r="L78">
        <v>1.17</v>
      </c>
      <c r="M78">
        <v>1.1599999999999999</v>
      </c>
      <c r="N78" t="s">
        <v>1335</v>
      </c>
      <c r="Q78" t="s">
        <v>1270</v>
      </c>
      <c r="R78">
        <v>0.99</v>
      </c>
      <c r="S78">
        <v>0.18</v>
      </c>
      <c r="T78">
        <v>1.1599999999999999</v>
      </c>
      <c r="U78">
        <v>0.09</v>
      </c>
      <c r="V78">
        <v>1.02</v>
      </c>
      <c r="W78">
        <v>1.28</v>
      </c>
      <c r="X78">
        <v>1</v>
      </c>
      <c r="Y78">
        <v>1.03</v>
      </c>
      <c r="Z78">
        <v>1.06</v>
      </c>
      <c r="AA78">
        <v>1.08</v>
      </c>
      <c r="AB78">
        <v>1.1299999999999999</v>
      </c>
      <c r="AC78">
        <v>1.1599999999999999</v>
      </c>
      <c r="AD78">
        <v>1.18</v>
      </c>
      <c r="AE78">
        <v>1.2</v>
      </c>
      <c r="AF78">
        <v>1.2</v>
      </c>
      <c r="AG78">
        <v>1.22</v>
      </c>
      <c r="AH78">
        <v>1.27</v>
      </c>
      <c r="AI78">
        <v>1.28</v>
      </c>
      <c r="AJ78">
        <v>1.29</v>
      </c>
      <c r="AK78">
        <v>1</v>
      </c>
      <c r="AL78">
        <v>0</v>
      </c>
      <c r="AM78">
        <v>2</v>
      </c>
      <c r="AN78">
        <v>0</v>
      </c>
      <c r="AO78">
        <v>0</v>
      </c>
      <c r="AP78">
        <v>2</v>
      </c>
      <c r="AQ78">
        <v>2</v>
      </c>
      <c r="AR78">
        <v>1</v>
      </c>
      <c r="AS78">
        <v>0</v>
      </c>
      <c r="AT78">
        <v>2</v>
      </c>
    </row>
    <row r="79" spans="1:46" hidden="1" x14ac:dyDescent="0.2">
      <c r="A79">
        <v>77</v>
      </c>
      <c r="B79" t="s">
        <v>281</v>
      </c>
      <c r="C79" t="s">
        <v>193</v>
      </c>
      <c r="D79" t="s">
        <v>75</v>
      </c>
      <c r="E79" t="s">
        <v>75</v>
      </c>
      <c r="F79" t="s">
        <v>193</v>
      </c>
      <c r="G79">
        <v>184</v>
      </c>
      <c r="H79">
        <v>27.6</v>
      </c>
      <c r="I79">
        <v>0.3</v>
      </c>
      <c r="J79">
        <v>0</v>
      </c>
      <c r="K79">
        <v>5000000</v>
      </c>
      <c r="L79">
        <v>222.75</v>
      </c>
      <c r="M79">
        <v>1.4</v>
      </c>
      <c r="N79" t="s">
        <v>1336</v>
      </c>
      <c r="Q79" t="s">
        <v>1270</v>
      </c>
      <c r="R79">
        <v>193.56</v>
      </c>
      <c r="S79">
        <v>33.64</v>
      </c>
      <c r="T79">
        <v>225.32</v>
      </c>
      <c r="U79">
        <v>7.73</v>
      </c>
      <c r="V79">
        <v>212.62</v>
      </c>
      <c r="W79">
        <v>236.44</v>
      </c>
      <c r="X79">
        <v>210</v>
      </c>
      <c r="Y79">
        <v>215.25</v>
      </c>
      <c r="Z79">
        <v>220.5</v>
      </c>
      <c r="AA79">
        <v>221.95</v>
      </c>
      <c r="AB79">
        <v>222.16</v>
      </c>
      <c r="AC79">
        <v>222.23</v>
      </c>
      <c r="AD79">
        <v>223.65</v>
      </c>
      <c r="AE79">
        <v>225.93</v>
      </c>
      <c r="AF79">
        <v>228.48</v>
      </c>
      <c r="AG79">
        <v>231.98</v>
      </c>
      <c r="AH79">
        <v>234.57</v>
      </c>
      <c r="AI79">
        <v>235.81</v>
      </c>
      <c r="AJ79">
        <v>237.06</v>
      </c>
      <c r="AK79">
        <v>1</v>
      </c>
      <c r="AL79">
        <v>0</v>
      </c>
      <c r="AM79">
        <v>0</v>
      </c>
      <c r="AN79">
        <v>0</v>
      </c>
      <c r="AO79">
        <v>4</v>
      </c>
      <c r="AP79">
        <v>1</v>
      </c>
      <c r="AQ79">
        <v>1</v>
      </c>
      <c r="AR79">
        <v>1</v>
      </c>
      <c r="AS79">
        <v>1</v>
      </c>
      <c r="AT79">
        <v>1</v>
      </c>
    </row>
    <row r="80" spans="1:46" hidden="1" x14ac:dyDescent="0.2">
      <c r="A80">
        <v>78</v>
      </c>
      <c r="B80" t="s">
        <v>281</v>
      </c>
      <c r="C80" t="s">
        <v>193</v>
      </c>
      <c r="D80" t="s">
        <v>84</v>
      </c>
      <c r="E80" t="s">
        <v>84</v>
      </c>
      <c r="F80" t="s">
        <v>193</v>
      </c>
      <c r="J80">
        <v>0</v>
      </c>
      <c r="K80">
        <v>5000000</v>
      </c>
      <c r="L80">
        <v>-0.03</v>
      </c>
      <c r="N80" t="s">
        <v>1337</v>
      </c>
      <c r="Q80" t="s">
        <v>1254</v>
      </c>
      <c r="T80">
        <v>-0.03</v>
      </c>
      <c r="U80">
        <v>0.02</v>
      </c>
      <c r="V80">
        <v>-0.06</v>
      </c>
      <c r="W80">
        <v>0</v>
      </c>
      <c r="X80">
        <v>-0.06</v>
      </c>
      <c r="Y80">
        <v>-0.05</v>
      </c>
      <c r="Z80">
        <v>-0.05</v>
      </c>
      <c r="AA80">
        <v>-0.04</v>
      </c>
      <c r="AB80">
        <v>-0.04</v>
      </c>
      <c r="AC80">
        <v>-0.04</v>
      </c>
      <c r="AD80">
        <v>-0.03</v>
      </c>
      <c r="AE80">
        <v>-0.03</v>
      </c>
      <c r="AF80">
        <v>-0.02</v>
      </c>
      <c r="AG80">
        <v>-0.02</v>
      </c>
      <c r="AH80">
        <v>-0.02</v>
      </c>
      <c r="AI80">
        <v>-0.01</v>
      </c>
      <c r="AJ80">
        <v>0</v>
      </c>
      <c r="AK80">
        <v>1</v>
      </c>
      <c r="AL80">
        <v>1</v>
      </c>
      <c r="AM80">
        <v>2</v>
      </c>
      <c r="AN80">
        <v>0</v>
      </c>
      <c r="AO80">
        <v>2</v>
      </c>
      <c r="AP80">
        <v>1</v>
      </c>
      <c r="AQ80">
        <v>2</v>
      </c>
      <c r="AR80">
        <v>0</v>
      </c>
      <c r="AS80">
        <v>0</v>
      </c>
      <c r="AT80">
        <v>1</v>
      </c>
    </row>
    <row r="81" spans="1:46" hidden="1" x14ac:dyDescent="0.2">
      <c r="A81">
        <v>79</v>
      </c>
      <c r="B81" t="s">
        <v>281</v>
      </c>
      <c r="C81" t="s">
        <v>193</v>
      </c>
      <c r="D81" t="s">
        <v>122</v>
      </c>
      <c r="E81" t="s">
        <v>122</v>
      </c>
      <c r="F81" t="s">
        <v>193</v>
      </c>
      <c r="G81">
        <v>0</v>
      </c>
      <c r="H81">
        <v>0</v>
      </c>
      <c r="J81">
        <v>0</v>
      </c>
      <c r="K81">
        <v>0</v>
      </c>
      <c r="L81">
        <v>-0.01</v>
      </c>
      <c r="M81" t="s">
        <v>1338</v>
      </c>
      <c r="N81" t="s">
        <v>1339</v>
      </c>
      <c r="Q81" t="s">
        <v>1270</v>
      </c>
      <c r="R81">
        <v>0</v>
      </c>
      <c r="S81">
        <v>0</v>
      </c>
      <c r="T81">
        <v>-0.01</v>
      </c>
      <c r="U81">
        <v>0</v>
      </c>
      <c r="V81">
        <v>-0.01</v>
      </c>
      <c r="W81">
        <v>-0.01</v>
      </c>
      <c r="X81">
        <v>-0.01</v>
      </c>
      <c r="Y81">
        <v>-0.01</v>
      </c>
      <c r="Z81">
        <v>-0.01</v>
      </c>
      <c r="AA81">
        <v>-0.01</v>
      </c>
      <c r="AB81">
        <v>-0.01</v>
      </c>
      <c r="AC81">
        <v>-0.01</v>
      </c>
      <c r="AD81">
        <v>-0.01</v>
      </c>
      <c r="AE81">
        <v>-0.01</v>
      </c>
      <c r="AF81">
        <v>-0.01</v>
      </c>
      <c r="AG81">
        <v>-0.01</v>
      </c>
      <c r="AH81">
        <v>-0.01</v>
      </c>
      <c r="AI81">
        <v>-0.01</v>
      </c>
      <c r="AJ81">
        <v>-0.01</v>
      </c>
      <c r="AK81">
        <v>1</v>
      </c>
      <c r="AL81">
        <v>1</v>
      </c>
      <c r="AM81">
        <v>3</v>
      </c>
      <c r="AN81">
        <v>0</v>
      </c>
      <c r="AO81">
        <v>0</v>
      </c>
      <c r="AP81">
        <v>2</v>
      </c>
      <c r="AQ81">
        <v>0</v>
      </c>
      <c r="AR81">
        <v>1</v>
      </c>
      <c r="AS81">
        <v>0</v>
      </c>
      <c r="AT81">
        <v>2</v>
      </c>
    </row>
    <row r="82" spans="1:46" hidden="1" x14ac:dyDescent="0.2">
      <c r="A82">
        <v>80</v>
      </c>
      <c r="B82" t="s">
        <v>281</v>
      </c>
      <c r="C82" t="s">
        <v>193</v>
      </c>
      <c r="D82" t="s">
        <v>89</v>
      </c>
      <c r="E82" t="s">
        <v>89</v>
      </c>
      <c r="F82" t="s">
        <v>193</v>
      </c>
      <c r="J82">
        <v>0</v>
      </c>
      <c r="K82">
        <v>5000000</v>
      </c>
      <c r="L82">
        <v>0.04</v>
      </c>
      <c r="N82" t="s">
        <v>1340</v>
      </c>
      <c r="Q82" t="s">
        <v>1254</v>
      </c>
      <c r="T82">
        <v>0.04</v>
      </c>
      <c r="U82">
        <v>0</v>
      </c>
      <c r="V82">
        <v>0.04</v>
      </c>
      <c r="W82">
        <v>0.04</v>
      </c>
      <c r="X82">
        <v>0.04</v>
      </c>
      <c r="Y82">
        <v>0.04</v>
      </c>
      <c r="Z82">
        <v>0.04</v>
      </c>
      <c r="AA82">
        <v>0.04</v>
      </c>
      <c r="AB82">
        <v>0.04</v>
      </c>
      <c r="AC82">
        <v>0.04</v>
      </c>
      <c r="AD82">
        <v>0.04</v>
      </c>
      <c r="AE82">
        <v>0.04</v>
      </c>
      <c r="AF82">
        <v>0.04</v>
      </c>
      <c r="AG82">
        <v>0.04</v>
      </c>
      <c r="AH82">
        <v>0.04</v>
      </c>
      <c r="AI82">
        <v>0.04</v>
      </c>
      <c r="AJ82">
        <v>0.04</v>
      </c>
      <c r="AK82">
        <v>1</v>
      </c>
      <c r="AL82">
        <v>0</v>
      </c>
      <c r="AM82">
        <v>0</v>
      </c>
      <c r="AN82">
        <v>0</v>
      </c>
      <c r="AO82">
        <v>1</v>
      </c>
      <c r="AP82">
        <v>4</v>
      </c>
      <c r="AQ82">
        <v>2</v>
      </c>
      <c r="AR82">
        <v>0</v>
      </c>
      <c r="AS82">
        <v>1</v>
      </c>
      <c r="AT82">
        <v>1</v>
      </c>
    </row>
    <row r="83" spans="1:46" hidden="1" x14ac:dyDescent="0.2">
      <c r="A83">
        <v>81</v>
      </c>
      <c r="B83" t="s">
        <v>281</v>
      </c>
      <c r="C83" t="s">
        <v>193</v>
      </c>
      <c r="D83" t="s">
        <v>67</v>
      </c>
      <c r="E83" t="s">
        <v>67</v>
      </c>
      <c r="F83" t="s">
        <v>193</v>
      </c>
      <c r="J83">
        <v>0</v>
      </c>
      <c r="K83">
        <v>5000000</v>
      </c>
      <c r="L83">
        <v>-0.04</v>
      </c>
      <c r="N83" t="s">
        <v>1341</v>
      </c>
      <c r="Q83" t="s">
        <v>1267</v>
      </c>
      <c r="T83">
        <v>-0.03</v>
      </c>
      <c r="U83">
        <v>0.01</v>
      </c>
      <c r="V83">
        <v>-0.05</v>
      </c>
      <c r="W83">
        <v>0</v>
      </c>
      <c r="X83">
        <v>-0.06</v>
      </c>
      <c r="Y83">
        <v>-0.05</v>
      </c>
      <c r="Z83">
        <v>-0.04</v>
      </c>
      <c r="AA83">
        <v>-0.04</v>
      </c>
      <c r="AB83">
        <v>-0.04</v>
      </c>
      <c r="AC83">
        <v>-0.03</v>
      </c>
      <c r="AD83">
        <v>-0.03</v>
      </c>
      <c r="AE83">
        <v>-0.03</v>
      </c>
      <c r="AF83">
        <v>-0.03</v>
      </c>
      <c r="AG83">
        <v>-0.02</v>
      </c>
      <c r="AH83">
        <v>-0.02</v>
      </c>
      <c r="AI83">
        <v>-0.01</v>
      </c>
      <c r="AJ83">
        <v>0</v>
      </c>
      <c r="AK83">
        <v>1</v>
      </c>
      <c r="AL83">
        <v>0</v>
      </c>
      <c r="AM83">
        <v>0</v>
      </c>
      <c r="AN83">
        <v>4</v>
      </c>
      <c r="AO83">
        <v>1</v>
      </c>
      <c r="AP83">
        <v>2</v>
      </c>
      <c r="AQ83">
        <v>1</v>
      </c>
      <c r="AR83">
        <v>0</v>
      </c>
      <c r="AS83">
        <v>0</v>
      </c>
      <c r="AT83">
        <v>1</v>
      </c>
    </row>
    <row r="84" spans="1:46" hidden="1" x14ac:dyDescent="0.2">
      <c r="A84">
        <v>82</v>
      </c>
      <c r="B84" t="s">
        <v>281</v>
      </c>
      <c r="C84" t="s">
        <v>193</v>
      </c>
      <c r="D84" t="s">
        <v>90</v>
      </c>
      <c r="E84" t="s">
        <v>90</v>
      </c>
      <c r="F84" t="s">
        <v>193</v>
      </c>
      <c r="J84">
        <v>0</v>
      </c>
      <c r="K84">
        <v>5000000</v>
      </c>
      <c r="L84">
        <v>-0.02</v>
      </c>
      <c r="N84" t="s">
        <v>1342</v>
      </c>
      <c r="O84">
        <v>-0.02</v>
      </c>
      <c r="P84">
        <v>-0.02</v>
      </c>
      <c r="Q84" t="s">
        <v>1277</v>
      </c>
      <c r="T84">
        <v>-0.02</v>
      </c>
      <c r="U84">
        <v>0.01</v>
      </c>
      <c r="V84">
        <v>0</v>
      </c>
      <c r="W84">
        <v>0</v>
      </c>
      <c r="X84">
        <v>0</v>
      </c>
      <c r="Y84">
        <v>0</v>
      </c>
      <c r="Z84">
        <v>0</v>
      </c>
      <c r="AA84">
        <v>0</v>
      </c>
      <c r="AB84">
        <v>0</v>
      </c>
      <c r="AC84">
        <v>0</v>
      </c>
      <c r="AD84">
        <v>0</v>
      </c>
      <c r="AE84">
        <v>0</v>
      </c>
      <c r="AF84">
        <v>0</v>
      </c>
      <c r="AG84">
        <v>0</v>
      </c>
      <c r="AH84">
        <v>0</v>
      </c>
      <c r="AI84">
        <v>0</v>
      </c>
      <c r="AJ84">
        <v>0</v>
      </c>
      <c r="AK84">
        <v>0</v>
      </c>
      <c r="AL84">
        <v>0</v>
      </c>
      <c r="AM84">
        <v>0</v>
      </c>
      <c r="AN84">
        <v>0</v>
      </c>
      <c r="AO84">
        <v>0</v>
      </c>
      <c r="AP84">
        <v>1</v>
      </c>
      <c r="AQ84">
        <v>0</v>
      </c>
      <c r="AR84">
        <v>0</v>
      </c>
      <c r="AS84">
        <v>0</v>
      </c>
      <c r="AT84">
        <v>0</v>
      </c>
    </row>
    <row r="85" spans="1:46" hidden="1" x14ac:dyDescent="0.2">
      <c r="A85">
        <v>83</v>
      </c>
      <c r="B85" t="s">
        <v>281</v>
      </c>
      <c r="C85" t="s">
        <v>193</v>
      </c>
      <c r="D85" t="s">
        <v>92</v>
      </c>
      <c r="E85" t="s">
        <v>92</v>
      </c>
      <c r="F85" t="s">
        <v>193</v>
      </c>
      <c r="J85">
        <v>0</v>
      </c>
      <c r="K85">
        <v>5000000</v>
      </c>
      <c r="L85">
        <v>-0.02</v>
      </c>
      <c r="N85" t="s">
        <v>1343</v>
      </c>
      <c r="O85">
        <v>-0.02</v>
      </c>
      <c r="P85">
        <v>-0.02</v>
      </c>
      <c r="Q85" t="s">
        <v>1277</v>
      </c>
      <c r="T85">
        <v>-0.01</v>
      </c>
      <c r="U85">
        <v>0.01</v>
      </c>
      <c r="V85">
        <v>0</v>
      </c>
      <c r="W85">
        <v>0</v>
      </c>
      <c r="X85">
        <v>0</v>
      </c>
      <c r="Y85">
        <v>0</v>
      </c>
      <c r="Z85">
        <v>0</v>
      </c>
      <c r="AA85">
        <v>0</v>
      </c>
      <c r="AB85">
        <v>0</v>
      </c>
      <c r="AC85">
        <v>0</v>
      </c>
      <c r="AD85">
        <v>0</v>
      </c>
      <c r="AE85">
        <v>0</v>
      </c>
      <c r="AF85">
        <v>0</v>
      </c>
      <c r="AG85">
        <v>0</v>
      </c>
      <c r="AH85">
        <v>0</v>
      </c>
      <c r="AI85">
        <v>0</v>
      </c>
      <c r="AJ85">
        <v>0</v>
      </c>
      <c r="AK85">
        <v>0</v>
      </c>
      <c r="AL85">
        <v>0</v>
      </c>
      <c r="AM85">
        <v>0</v>
      </c>
      <c r="AN85">
        <v>0</v>
      </c>
      <c r="AO85">
        <v>0</v>
      </c>
      <c r="AP85">
        <v>1</v>
      </c>
      <c r="AQ85">
        <v>0</v>
      </c>
      <c r="AR85">
        <v>0</v>
      </c>
      <c r="AS85">
        <v>0</v>
      </c>
      <c r="AT85">
        <v>0</v>
      </c>
    </row>
    <row r="86" spans="1:46" hidden="1" x14ac:dyDescent="0.2">
      <c r="A86">
        <v>84</v>
      </c>
      <c r="B86" t="s">
        <v>281</v>
      </c>
      <c r="C86" t="s">
        <v>193</v>
      </c>
      <c r="D86" t="s">
        <v>26</v>
      </c>
      <c r="E86" t="s">
        <v>26</v>
      </c>
      <c r="F86" t="s">
        <v>193</v>
      </c>
      <c r="J86">
        <v>0</v>
      </c>
      <c r="K86">
        <v>5000000</v>
      </c>
      <c r="L86">
        <v>221.56</v>
      </c>
      <c r="N86" t="s">
        <v>1344</v>
      </c>
      <c r="O86">
        <v>188.08</v>
      </c>
      <c r="P86">
        <v>221.53</v>
      </c>
      <c r="Q86" t="s">
        <v>1327</v>
      </c>
      <c r="T86">
        <v>244.02</v>
      </c>
      <c r="U86">
        <v>21.14</v>
      </c>
      <c r="V86">
        <v>176</v>
      </c>
      <c r="W86">
        <v>275</v>
      </c>
      <c r="X86">
        <v>176</v>
      </c>
      <c r="Y86">
        <v>190.75</v>
      </c>
      <c r="Z86">
        <v>197.8</v>
      </c>
      <c r="AA86">
        <v>205.8</v>
      </c>
      <c r="AB86">
        <v>210.7</v>
      </c>
      <c r="AC86">
        <v>219.2</v>
      </c>
      <c r="AD86">
        <v>223</v>
      </c>
      <c r="AE86">
        <v>230.4</v>
      </c>
      <c r="AF86">
        <v>238.6</v>
      </c>
      <c r="AG86">
        <v>245.6</v>
      </c>
      <c r="AH86">
        <v>258.39999999999998</v>
      </c>
      <c r="AI86">
        <v>265.14999999999998</v>
      </c>
      <c r="AJ86">
        <v>275</v>
      </c>
      <c r="AK86">
        <v>1</v>
      </c>
      <c r="AL86">
        <v>2</v>
      </c>
      <c r="AM86">
        <v>5</v>
      </c>
      <c r="AN86">
        <v>7</v>
      </c>
      <c r="AO86">
        <v>6</v>
      </c>
      <c r="AP86">
        <v>6</v>
      </c>
      <c r="AQ86">
        <v>5</v>
      </c>
      <c r="AR86">
        <v>3</v>
      </c>
      <c r="AS86">
        <v>3</v>
      </c>
      <c r="AT86">
        <v>2</v>
      </c>
    </row>
    <row r="87" spans="1:46" hidden="1" x14ac:dyDescent="0.2">
      <c r="A87">
        <v>85</v>
      </c>
      <c r="B87" t="s">
        <v>281</v>
      </c>
      <c r="C87" t="s">
        <v>193</v>
      </c>
      <c r="D87" t="s">
        <v>241</v>
      </c>
      <c r="E87" t="s">
        <v>241</v>
      </c>
      <c r="F87" t="s">
        <v>193</v>
      </c>
      <c r="J87">
        <v>0</v>
      </c>
      <c r="K87">
        <v>5000000</v>
      </c>
      <c r="L87">
        <v>27.41</v>
      </c>
      <c r="N87" t="s">
        <v>1345</v>
      </c>
      <c r="Q87" t="s">
        <v>1254</v>
      </c>
      <c r="T87">
        <v>26.66</v>
      </c>
      <c r="U87">
        <v>3.88</v>
      </c>
      <c r="V87">
        <v>21.87</v>
      </c>
      <c r="W87">
        <v>32.64</v>
      </c>
      <c r="X87">
        <v>21.57</v>
      </c>
      <c r="Y87">
        <v>22.18</v>
      </c>
      <c r="Z87">
        <v>22.78</v>
      </c>
      <c r="AA87">
        <v>23.8</v>
      </c>
      <c r="AB87">
        <v>24.35</v>
      </c>
      <c r="AC87">
        <v>24.87</v>
      </c>
      <c r="AD87">
        <v>25.67</v>
      </c>
      <c r="AE87">
        <v>26.63</v>
      </c>
      <c r="AF87">
        <v>28.01</v>
      </c>
      <c r="AG87">
        <v>30.38</v>
      </c>
      <c r="AH87">
        <v>32.57</v>
      </c>
      <c r="AI87">
        <v>32.61</v>
      </c>
      <c r="AJ87">
        <v>32.659999999999997</v>
      </c>
      <c r="AK87">
        <v>1</v>
      </c>
      <c r="AL87">
        <v>1</v>
      </c>
      <c r="AM87">
        <v>2</v>
      </c>
      <c r="AN87">
        <v>1</v>
      </c>
      <c r="AO87">
        <v>1</v>
      </c>
      <c r="AP87">
        <v>1</v>
      </c>
      <c r="AQ87">
        <v>0</v>
      </c>
      <c r="AR87">
        <v>1</v>
      </c>
      <c r="AS87">
        <v>0</v>
      </c>
      <c r="AT87">
        <v>2</v>
      </c>
    </row>
    <row r="88" spans="1:46" hidden="1" x14ac:dyDescent="0.2">
      <c r="A88">
        <v>86</v>
      </c>
      <c r="B88" t="s">
        <v>281</v>
      </c>
      <c r="C88" t="s">
        <v>193</v>
      </c>
      <c r="D88" t="s">
        <v>242</v>
      </c>
      <c r="E88" t="s">
        <v>242</v>
      </c>
      <c r="F88" t="s">
        <v>193</v>
      </c>
      <c r="J88">
        <v>0</v>
      </c>
      <c r="K88">
        <v>5000000</v>
      </c>
      <c r="L88">
        <v>194.14</v>
      </c>
      <c r="N88" t="s">
        <v>1346</v>
      </c>
      <c r="O88">
        <v>160.66999999999999</v>
      </c>
      <c r="P88">
        <v>194.12</v>
      </c>
      <c r="Q88" t="s">
        <v>1277</v>
      </c>
      <c r="T88">
        <v>217.35</v>
      </c>
      <c r="U88">
        <v>21.94</v>
      </c>
      <c r="V88">
        <v>151</v>
      </c>
      <c r="W88">
        <v>250</v>
      </c>
      <c r="X88">
        <v>151</v>
      </c>
      <c r="Y88">
        <v>163</v>
      </c>
      <c r="Z88">
        <v>170</v>
      </c>
      <c r="AA88">
        <v>179</v>
      </c>
      <c r="AB88">
        <v>186</v>
      </c>
      <c r="AC88">
        <v>191</v>
      </c>
      <c r="AD88">
        <v>198</v>
      </c>
      <c r="AE88">
        <v>206</v>
      </c>
      <c r="AF88">
        <v>213</v>
      </c>
      <c r="AG88">
        <v>222</v>
      </c>
      <c r="AH88">
        <v>234</v>
      </c>
      <c r="AI88">
        <v>239</v>
      </c>
      <c r="AJ88">
        <v>250</v>
      </c>
      <c r="AK88">
        <v>13</v>
      </c>
      <c r="AL88">
        <v>23</v>
      </c>
      <c r="AM88">
        <v>38</v>
      </c>
      <c r="AN88">
        <v>58</v>
      </c>
      <c r="AO88">
        <v>51</v>
      </c>
      <c r="AP88">
        <v>44</v>
      </c>
      <c r="AQ88">
        <v>38</v>
      </c>
      <c r="AR88">
        <v>32</v>
      </c>
      <c r="AS88">
        <v>30</v>
      </c>
      <c r="AT88">
        <v>14</v>
      </c>
    </row>
    <row r="89" spans="1:46" hidden="1" x14ac:dyDescent="0.2">
      <c r="A89">
        <v>87</v>
      </c>
      <c r="B89" t="s">
        <v>281</v>
      </c>
      <c r="C89" t="s">
        <v>193</v>
      </c>
      <c r="D89" t="s">
        <v>244</v>
      </c>
      <c r="E89" t="s">
        <v>244</v>
      </c>
      <c r="F89" t="s">
        <v>193</v>
      </c>
      <c r="J89">
        <v>-5000000</v>
      </c>
      <c r="K89">
        <v>5000000</v>
      </c>
      <c r="L89">
        <v>116.49</v>
      </c>
      <c r="N89" t="s">
        <v>1347</v>
      </c>
      <c r="O89">
        <v>82.98</v>
      </c>
      <c r="P89">
        <v>116.47</v>
      </c>
      <c r="Q89" t="s">
        <v>1327</v>
      </c>
      <c r="T89">
        <v>121.38</v>
      </c>
      <c r="U89">
        <v>11.66</v>
      </c>
      <c r="V89">
        <v>67</v>
      </c>
      <c r="W89">
        <v>139</v>
      </c>
      <c r="X89">
        <v>67</v>
      </c>
      <c r="Y89">
        <v>79</v>
      </c>
      <c r="Z89">
        <v>84</v>
      </c>
      <c r="AA89">
        <v>91</v>
      </c>
      <c r="AB89">
        <v>97</v>
      </c>
      <c r="AC89">
        <v>101</v>
      </c>
      <c r="AD89">
        <v>105</v>
      </c>
      <c r="AE89">
        <v>109</v>
      </c>
      <c r="AF89">
        <v>113</v>
      </c>
      <c r="AG89">
        <v>118</v>
      </c>
      <c r="AH89">
        <v>124</v>
      </c>
      <c r="AI89">
        <v>128</v>
      </c>
      <c r="AJ89">
        <v>139</v>
      </c>
      <c r="AK89">
        <v>8</v>
      </c>
      <c r="AL89">
        <v>16</v>
      </c>
      <c r="AM89">
        <v>27</v>
      </c>
      <c r="AN89">
        <v>43</v>
      </c>
      <c r="AO89">
        <v>59</v>
      </c>
      <c r="AP89">
        <v>68</v>
      </c>
      <c r="AQ89">
        <v>50</v>
      </c>
      <c r="AR89">
        <v>37</v>
      </c>
      <c r="AS89">
        <v>23</v>
      </c>
      <c r="AT89">
        <v>10</v>
      </c>
    </row>
    <row r="90" spans="1:46" hidden="1" x14ac:dyDescent="0.2">
      <c r="A90">
        <v>88</v>
      </c>
      <c r="B90" t="s">
        <v>281</v>
      </c>
      <c r="C90" t="s">
        <v>194</v>
      </c>
      <c r="D90" t="s">
        <v>221</v>
      </c>
      <c r="E90" t="s">
        <v>221</v>
      </c>
      <c r="F90" t="s">
        <v>194</v>
      </c>
      <c r="J90">
        <v>0</v>
      </c>
      <c r="K90">
        <v>5000000</v>
      </c>
      <c r="L90">
        <v>60.63</v>
      </c>
      <c r="N90" t="s">
        <v>1348</v>
      </c>
      <c r="O90">
        <v>0.83</v>
      </c>
      <c r="P90">
        <v>60.83</v>
      </c>
      <c r="Q90" t="s">
        <v>1327</v>
      </c>
      <c r="T90">
        <v>61.31</v>
      </c>
      <c r="U90">
        <v>2.09</v>
      </c>
      <c r="V90">
        <v>0</v>
      </c>
      <c r="W90">
        <v>64</v>
      </c>
      <c r="X90">
        <v>0</v>
      </c>
      <c r="Y90">
        <v>3</v>
      </c>
      <c r="Z90">
        <v>6</v>
      </c>
      <c r="AA90">
        <v>12</v>
      </c>
      <c r="AB90">
        <v>18.3</v>
      </c>
      <c r="AC90">
        <v>25</v>
      </c>
      <c r="AD90">
        <v>31</v>
      </c>
      <c r="AE90">
        <v>37</v>
      </c>
      <c r="AF90">
        <v>43</v>
      </c>
      <c r="AG90">
        <v>49</v>
      </c>
      <c r="AH90">
        <v>55</v>
      </c>
      <c r="AI90">
        <v>58</v>
      </c>
      <c r="AJ90">
        <v>64</v>
      </c>
      <c r="AK90">
        <v>64</v>
      </c>
      <c r="AL90">
        <v>60</v>
      </c>
      <c r="AM90">
        <v>70</v>
      </c>
      <c r="AN90">
        <v>60</v>
      </c>
      <c r="AO90">
        <v>60</v>
      </c>
      <c r="AP90">
        <v>70</v>
      </c>
      <c r="AQ90">
        <v>60</v>
      </c>
      <c r="AR90">
        <v>70</v>
      </c>
      <c r="AS90">
        <v>60</v>
      </c>
      <c r="AT90">
        <v>38</v>
      </c>
    </row>
    <row r="91" spans="1:46" hidden="1" x14ac:dyDescent="0.2">
      <c r="A91">
        <v>89</v>
      </c>
      <c r="B91" t="s">
        <v>281</v>
      </c>
      <c r="C91" t="s">
        <v>194</v>
      </c>
      <c r="D91" t="s">
        <v>78</v>
      </c>
      <c r="E91" t="s">
        <v>78</v>
      </c>
      <c r="F91" t="s">
        <v>194</v>
      </c>
      <c r="J91">
        <v>0</v>
      </c>
      <c r="K91">
        <v>5000000</v>
      </c>
      <c r="L91">
        <v>0.24</v>
      </c>
      <c r="N91" t="s">
        <v>1349</v>
      </c>
      <c r="O91">
        <v>0.85</v>
      </c>
      <c r="P91">
        <v>1.03</v>
      </c>
      <c r="Q91" t="s">
        <v>1277</v>
      </c>
      <c r="T91">
        <v>0.23</v>
      </c>
      <c r="U91">
        <v>0.02</v>
      </c>
      <c r="V91">
        <v>0</v>
      </c>
      <c r="W91">
        <v>1</v>
      </c>
      <c r="X91">
        <v>0</v>
      </c>
      <c r="Y91">
        <v>0</v>
      </c>
      <c r="Z91">
        <v>0</v>
      </c>
      <c r="AA91">
        <v>0</v>
      </c>
      <c r="AB91">
        <v>0</v>
      </c>
      <c r="AC91">
        <v>0</v>
      </c>
      <c r="AD91">
        <v>1</v>
      </c>
      <c r="AE91">
        <v>1</v>
      </c>
      <c r="AF91">
        <v>1</v>
      </c>
      <c r="AG91">
        <v>1</v>
      </c>
      <c r="AH91">
        <v>1</v>
      </c>
      <c r="AI91">
        <v>1</v>
      </c>
      <c r="AJ91">
        <v>1</v>
      </c>
      <c r="AK91">
        <v>5</v>
      </c>
      <c r="AL91">
        <v>0</v>
      </c>
      <c r="AM91">
        <v>0</v>
      </c>
      <c r="AN91">
        <v>0</v>
      </c>
      <c r="AO91">
        <v>0</v>
      </c>
      <c r="AP91">
        <v>0</v>
      </c>
      <c r="AQ91">
        <v>0</v>
      </c>
      <c r="AR91">
        <v>0</v>
      </c>
      <c r="AS91">
        <v>0</v>
      </c>
      <c r="AT91">
        <v>6</v>
      </c>
    </row>
    <row r="92" spans="1:46" hidden="1" x14ac:dyDescent="0.2">
      <c r="A92">
        <v>90</v>
      </c>
      <c r="B92" t="s">
        <v>281</v>
      </c>
      <c r="C92" t="s">
        <v>194</v>
      </c>
      <c r="D92" t="s">
        <v>75</v>
      </c>
      <c r="E92" t="s">
        <v>75</v>
      </c>
      <c r="F92" t="s">
        <v>194</v>
      </c>
      <c r="J92">
        <v>0</v>
      </c>
      <c r="K92">
        <v>5000000</v>
      </c>
      <c r="L92">
        <v>60.38</v>
      </c>
      <c r="N92" t="s">
        <v>1350</v>
      </c>
      <c r="O92">
        <v>-0.04</v>
      </c>
      <c r="P92">
        <v>59.9</v>
      </c>
      <c r="Q92" t="s">
        <v>1277</v>
      </c>
      <c r="T92">
        <v>61.08</v>
      </c>
      <c r="U92">
        <v>2.09</v>
      </c>
      <c r="V92">
        <v>0</v>
      </c>
      <c r="W92">
        <v>63</v>
      </c>
      <c r="X92">
        <v>0</v>
      </c>
      <c r="Y92">
        <v>3</v>
      </c>
      <c r="Z92">
        <v>6</v>
      </c>
      <c r="AA92">
        <v>12</v>
      </c>
      <c r="AB92">
        <v>18</v>
      </c>
      <c r="AC92">
        <v>24</v>
      </c>
      <c r="AD92">
        <v>30</v>
      </c>
      <c r="AE92">
        <v>36</v>
      </c>
      <c r="AF92">
        <v>42.1</v>
      </c>
      <c r="AG92">
        <v>49</v>
      </c>
      <c r="AH92">
        <v>55</v>
      </c>
      <c r="AI92">
        <v>58</v>
      </c>
      <c r="AJ92">
        <v>63</v>
      </c>
      <c r="AK92">
        <v>70</v>
      </c>
      <c r="AL92">
        <v>60</v>
      </c>
      <c r="AM92">
        <v>60</v>
      </c>
      <c r="AN92">
        <v>70</v>
      </c>
      <c r="AO92">
        <v>60</v>
      </c>
      <c r="AP92">
        <v>60</v>
      </c>
      <c r="AQ92">
        <v>70</v>
      </c>
      <c r="AR92">
        <v>60</v>
      </c>
      <c r="AS92">
        <v>60</v>
      </c>
      <c r="AT92">
        <v>44</v>
      </c>
    </row>
    <row r="93" spans="1:46" hidden="1" x14ac:dyDescent="0.2">
      <c r="A93">
        <v>91</v>
      </c>
      <c r="B93" t="s">
        <v>281</v>
      </c>
      <c r="C93" t="s">
        <v>194</v>
      </c>
      <c r="D93" t="s">
        <v>84</v>
      </c>
      <c r="E93" t="s">
        <v>84</v>
      </c>
      <c r="F93" t="s">
        <v>194</v>
      </c>
      <c r="J93">
        <v>0</v>
      </c>
      <c r="K93">
        <v>5000000</v>
      </c>
      <c r="L93">
        <v>-0.03</v>
      </c>
      <c r="N93" t="s">
        <v>1351</v>
      </c>
      <c r="Q93" t="s">
        <v>1254</v>
      </c>
      <c r="T93">
        <v>-0.03</v>
      </c>
      <c r="U93">
        <v>0.02</v>
      </c>
      <c r="V93">
        <v>-0.06</v>
      </c>
      <c r="W93">
        <v>0</v>
      </c>
      <c r="X93">
        <v>-0.06</v>
      </c>
      <c r="Y93">
        <v>-0.05</v>
      </c>
      <c r="Z93">
        <v>-0.05</v>
      </c>
      <c r="AA93">
        <v>-0.04</v>
      </c>
      <c r="AB93">
        <v>-0.04</v>
      </c>
      <c r="AC93">
        <v>-0.04</v>
      </c>
      <c r="AD93">
        <v>-0.03</v>
      </c>
      <c r="AE93">
        <v>-0.03</v>
      </c>
      <c r="AF93">
        <v>-0.02</v>
      </c>
      <c r="AG93">
        <v>-0.02</v>
      </c>
      <c r="AH93">
        <v>-0.02</v>
      </c>
      <c r="AI93">
        <v>-0.01</v>
      </c>
      <c r="AJ93">
        <v>0</v>
      </c>
      <c r="AK93">
        <v>1</v>
      </c>
      <c r="AL93">
        <v>1</v>
      </c>
      <c r="AM93">
        <v>2</v>
      </c>
      <c r="AN93">
        <v>0</v>
      </c>
      <c r="AO93">
        <v>2</v>
      </c>
      <c r="AP93">
        <v>1</v>
      </c>
      <c r="AQ93">
        <v>2</v>
      </c>
      <c r="AR93">
        <v>0</v>
      </c>
      <c r="AS93">
        <v>0</v>
      </c>
      <c r="AT93">
        <v>1</v>
      </c>
    </row>
    <row r="94" spans="1:46" hidden="1" x14ac:dyDescent="0.2">
      <c r="A94">
        <v>92</v>
      </c>
      <c r="B94" t="s">
        <v>281</v>
      </c>
      <c r="C94" t="s">
        <v>194</v>
      </c>
      <c r="D94" t="s">
        <v>122</v>
      </c>
      <c r="E94" t="s">
        <v>122</v>
      </c>
      <c r="F94" t="s">
        <v>194</v>
      </c>
      <c r="J94">
        <v>0</v>
      </c>
      <c r="K94">
        <v>5000000</v>
      </c>
      <c r="L94">
        <v>-0.01</v>
      </c>
      <c r="N94" t="s">
        <v>1352</v>
      </c>
      <c r="O94">
        <v>-7.0000000000000007E-2</v>
      </c>
      <c r="P94">
        <v>-7.0000000000000007E-2</v>
      </c>
      <c r="Q94" t="s">
        <v>1277</v>
      </c>
      <c r="T94">
        <v>-0.01</v>
      </c>
      <c r="U94">
        <v>0</v>
      </c>
      <c r="V94">
        <v>0</v>
      </c>
      <c r="W94">
        <v>0</v>
      </c>
      <c r="X94">
        <v>0</v>
      </c>
      <c r="Y94">
        <v>0</v>
      </c>
      <c r="Z94">
        <v>0</v>
      </c>
      <c r="AA94">
        <v>0</v>
      </c>
      <c r="AB94">
        <v>0</v>
      </c>
      <c r="AC94">
        <v>0</v>
      </c>
      <c r="AD94">
        <v>0</v>
      </c>
      <c r="AE94">
        <v>0</v>
      </c>
      <c r="AF94">
        <v>0</v>
      </c>
      <c r="AG94">
        <v>0</v>
      </c>
      <c r="AH94">
        <v>0</v>
      </c>
      <c r="AI94">
        <v>0</v>
      </c>
      <c r="AJ94">
        <v>0</v>
      </c>
      <c r="AK94">
        <v>0</v>
      </c>
      <c r="AL94">
        <v>0</v>
      </c>
      <c r="AM94">
        <v>0</v>
      </c>
      <c r="AN94">
        <v>0</v>
      </c>
      <c r="AO94">
        <v>0</v>
      </c>
      <c r="AP94">
        <v>1</v>
      </c>
      <c r="AQ94">
        <v>0</v>
      </c>
      <c r="AR94">
        <v>0</v>
      </c>
      <c r="AS94">
        <v>0</v>
      </c>
      <c r="AT94">
        <v>0</v>
      </c>
    </row>
    <row r="95" spans="1:46" hidden="1" x14ac:dyDescent="0.2">
      <c r="A95">
        <v>93</v>
      </c>
      <c r="B95" t="s">
        <v>281</v>
      </c>
      <c r="C95" t="s">
        <v>194</v>
      </c>
      <c r="D95" t="s">
        <v>89</v>
      </c>
      <c r="E95" t="s">
        <v>89</v>
      </c>
      <c r="F95" t="s">
        <v>194</v>
      </c>
      <c r="J95">
        <v>0</v>
      </c>
      <c r="K95">
        <v>5000000</v>
      </c>
      <c r="L95">
        <v>0.04</v>
      </c>
      <c r="N95" t="s">
        <v>1353</v>
      </c>
      <c r="Q95" t="s">
        <v>1254</v>
      </c>
      <c r="T95">
        <v>0.04</v>
      </c>
      <c r="U95">
        <v>0</v>
      </c>
      <c r="V95">
        <v>0.04</v>
      </c>
      <c r="W95">
        <v>0.04</v>
      </c>
      <c r="X95">
        <v>0.04</v>
      </c>
      <c r="Y95">
        <v>0.04</v>
      </c>
      <c r="Z95">
        <v>0.04</v>
      </c>
      <c r="AA95">
        <v>0.04</v>
      </c>
      <c r="AB95">
        <v>0.04</v>
      </c>
      <c r="AC95">
        <v>0.04</v>
      </c>
      <c r="AD95">
        <v>0.04</v>
      </c>
      <c r="AE95">
        <v>0.04</v>
      </c>
      <c r="AF95">
        <v>0.04</v>
      </c>
      <c r="AG95">
        <v>0.04</v>
      </c>
      <c r="AH95">
        <v>0.04</v>
      </c>
      <c r="AI95">
        <v>0.04</v>
      </c>
      <c r="AJ95">
        <v>0.04</v>
      </c>
      <c r="AK95">
        <v>1</v>
      </c>
      <c r="AL95">
        <v>0</v>
      </c>
      <c r="AM95">
        <v>0</v>
      </c>
      <c r="AN95">
        <v>0</v>
      </c>
      <c r="AO95">
        <v>1</v>
      </c>
      <c r="AP95">
        <v>4</v>
      </c>
      <c r="AQ95">
        <v>2</v>
      </c>
      <c r="AR95">
        <v>0</v>
      </c>
      <c r="AS95">
        <v>1</v>
      </c>
      <c r="AT95">
        <v>1</v>
      </c>
    </row>
    <row r="96" spans="1:46" hidden="1" x14ac:dyDescent="0.2">
      <c r="A96">
        <v>94</v>
      </c>
      <c r="B96" t="s">
        <v>281</v>
      </c>
      <c r="C96" t="s">
        <v>194</v>
      </c>
      <c r="D96" t="s">
        <v>67</v>
      </c>
      <c r="E96" t="s">
        <v>67</v>
      </c>
      <c r="F96" t="s">
        <v>194</v>
      </c>
      <c r="J96">
        <v>0</v>
      </c>
      <c r="K96">
        <v>5000000</v>
      </c>
      <c r="L96">
        <v>-0.04</v>
      </c>
      <c r="N96" t="s">
        <v>1354</v>
      </c>
      <c r="Q96" t="s">
        <v>1267</v>
      </c>
      <c r="T96">
        <v>-0.03</v>
      </c>
      <c r="U96">
        <v>0.01</v>
      </c>
      <c r="V96">
        <v>-0.05</v>
      </c>
      <c r="W96">
        <v>0</v>
      </c>
      <c r="X96">
        <v>-0.06</v>
      </c>
      <c r="Y96">
        <v>-0.05</v>
      </c>
      <c r="Z96">
        <v>-0.04</v>
      </c>
      <c r="AA96">
        <v>-0.04</v>
      </c>
      <c r="AB96">
        <v>-0.04</v>
      </c>
      <c r="AC96">
        <v>-0.03</v>
      </c>
      <c r="AD96">
        <v>-0.03</v>
      </c>
      <c r="AE96">
        <v>-0.03</v>
      </c>
      <c r="AF96">
        <v>-0.03</v>
      </c>
      <c r="AG96">
        <v>-0.02</v>
      </c>
      <c r="AH96">
        <v>-0.02</v>
      </c>
      <c r="AI96">
        <v>-0.01</v>
      </c>
      <c r="AJ96">
        <v>0</v>
      </c>
      <c r="AK96">
        <v>1</v>
      </c>
      <c r="AL96">
        <v>0</v>
      </c>
      <c r="AM96">
        <v>0</v>
      </c>
      <c r="AN96">
        <v>4</v>
      </c>
      <c r="AO96">
        <v>1</v>
      </c>
      <c r="AP96">
        <v>2</v>
      </c>
      <c r="AQ96">
        <v>1</v>
      </c>
      <c r="AR96">
        <v>0</v>
      </c>
      <c r="AS96">
        <v>0</v>
      </c>
      <c r="AT96">
        <v>1</v>
      </c>
    </row>
    <row r="97" spans="1:46" hidden="1" x14ac:dyDescent="0.2">
      <c r="A97">
        <v>95</v>
      </c>
      <c r="B97" t="s">
        <v>281</v>
      </c>
      <c r="C97" t="s">
        <v>194</v>
      </c>
      <c r="D97" t="s">
        <v>90</v>
      </c>
      <c r="E97" t="s">
        <v>90</v>
      </c>
      <c r="F97" t="s">
        <v>194</v>
      </c>
      <c r="J97">
        <v>0</v>
      </c>
      <c r="K97">
        <v>5000000</v>
      </c>
      <c r="L97">
        <v>-0.02</v>
      </c>
      <c r="N97" t="s">
        <v>1355</v>
      </c>
      <c r="O97">
        <v>-0.02</v>
      </c>
      <c r="P97">
        <v>-0.02</v>
      </c>
      <c r="Q97" t="s">
        <v>1277</v>
      </c>
      <c r="T97">
        <v>-0.02</v>
      </c>
      <c r="U97">
        <v>0.01</v>
      </c>
      <c r="V97">
        <v>0</v>
      </c>
      <c r="W97">
        <v>0</v>
      </c>
      <c r="X97">
        <v>0</v>
      </c>
      <c r="Y97">
        <v>0</v>
      </c>
      <c r="Z97">
        <v>0</v>
      </c>
      <c r="AA97">
        <v>0</v>
      </c>
      <c r="AB97">
        <v>0</v>
      </c>
      <c r="AC97">
        <v>0</v>
      </c>
      <c r="AD97">
        <v>0</v>
      </c>
      <c r="AE97">
        <v>0</v>
      </c>
      <c r="AF97">
        <v>0</v>
      </c>
      <c r="AG97">
        <v>0</v>
      </c>
      <c r="AH97">
        <v>0</v>
      </c>
      <c r="AI97">
        <v>0</v>
      </c>
      <c r="AJ97">
        <v>0</v>
      </c>
      <c r="AK97">
        <v>0</v>
      </c>
      <c r="AL97">
        <v>0</v>
      </c>
      <c r="AM97">
        <v>0</v>
      </c>
      <c r="AN97">
        <v>0</v>
      </c>
      <c r="AO97">
        <v>0</v>
      </c>
      <c r="AP97">
        <v>1</v>
      </c>
      <c r="AQ97">
        <v>0</v>
      </c>
      <c r="AR97">
        <v>0</v>
      </c>
      <c r="AS97">
        <v>0</v>
      </c>
      <c r="AT97">
        <v>0</v>
      </c>
    </row>
    <row r="98" spans="1:46" hidden="1" x14ac:dyDescent="0.2">
      <c r="A98">
        <v>96</v>
      </c>
      <c r="B98" t="s">
        <v>281</v>
      </c>
      <c r="C98" t="s">
        <v>194</v>
      </c>
      <c r="D98" t="s">
        <v>92</v>
      </c>
      <c r="E98" t="s">
        <v>92</v>
      </c>
      <c r="F98" t="s">
        <v>194</v>
      </c>
      <c r="J98">
        <v>0</v>
      </c>
      <c r="K98">
        <v>5000000</v>
      </c>
      <c r="L98">
        <v>-0.02</v>
      </c>
      <c r="N98" t="s">
        <v>1356</v>
      </c>
      <c r="O98">
        <v>-0.02</v>
      </c>
      <c r="P98">
        <v>-0.02</v>
      </c>
      <c r="Q98" t="s">
        <v>1277</v>
      </c>
      <c r="T98">
        <v>-0.01</v>
      </c>
      <c r="U98">
        <v>0.01</v>
      </c>
      <c r="V98">
        <v>0</v>
      </c>
      <c r="W98">
        <v>0</v>
      </c>
      <c r="X98">
        <v>0</v>
      </c>
      <c r="Y98">
        <v>0</v>
      </c>
      <c r="Z98">
        <v>0</v>
      </c>
      <c r="AA98">
        <v>0</v>
      </c>
      <c r="AB98">
        <v>0</v>
      </c>
      <c r="AC98">
        <v>0</v>
      </c>
      <c r="AD98">
        <v>0</v>
      </c>
      <c r="AE98">
        <v>0</v>
      </c>
      <c r="AF98">
        <v>0</v>
      </c>
      <c r="AG98">
        <v>0</v>
      </c>
      <c r="AH98">
        <v>0</v>
      </c>
      <c r="AI98">
        <v>0</v>
      </c>
      <c r="AJ98">
        <v>0</v>
      </c>
      <c r="AK98">
        <v>0</v>
      </c>
      <c r="AL98">
        <v>0</v>
      </c>
      <c r="AM98">
        <v>0</v>
      </c>
      <c r="AN98">
        <v>0</v>
      </c>
      <c r="AO98">
        <v>0</v>
      </c>
      <c r="AP98">
        <v>1</v>
      </c>
      <c r="AQ98">
        <v>0</v>
      </c>
      <c r="AR98">
        <v>0</v>
      </c>
      <c r="AS98">
        <v>0</v>
      </c>
      <c r="AT98">
        <v>0</v>
      </c>
    </row>
    <row r="99" spans="1:46" hidden="1" x14ac:dyDescent="0.2">
      <c r="A99">
        <v>97</v>
      </c>
      <c r="B99" t="s">
        <v>281</v>
      </c>
      <c r="C99" t="s">
        <v>195</v>
      </c>
      <c r="D99" t="s">
        <v>221</v>
      </c>
      <c r="E99" t="s">
        <v>221</v>
      </c>
      <c r="F99" t="s">
        <v>195</v>
      </c>
      <c r="J99">
        <v>0</v>
      </c>
      <c r="K99">
        <v>5000000</v>
      </c>
      <c r="L99">
        <v>0.24</v>
      </c>
      <c r="N99" t="s">
        <v>1357</v>
      </c>
      <c r="O99">
        <v>0.85</v>
      </c>
      <c r="P99">
        <v>1.03</v>
      </c>
      <c r="Q99" t="s">
        <v>1277</v>
      </c>
      <c r="T99">
        <v>0.23</v>
      </c>
      <c r="U99">
        <v>0.02</v>
      </c>
      <c r="V99">
        <v>0</v>
      </c>
      <c r="W99">
        <v>1</v>
      </c>
      <c r="X99">
        <v>0</v>
      </c>
      <c r="Y99">
        <v>0</v>
      </c>
      <c r="Z99">
        <v>0</v>
      </c>
      <c r="AA99">
        <v>0</v>
      </c>
      <c r="AB99">
        <v>0</v>
      </c>
      <c r="AC99">
        <v>0</v>
      </c>
      <c r="AD99">
        <v>1</v>
      </c>
      <c r="AE99">
        <v>1</v>
      </c>
      <c r="AF99">
        <v>1</v>
      </c>
      <c r="AG99">
        <v>1</v>
      </c>
      <c r="AH99">
        <v>1</v>
      </c>
      <c r="AI99">
        <v>1</v>
      </c>
      <c r="AJ99">
        <v>1</v>
      </c>
      <c r="AK99">
        <v>5</v>
      </c>
      <c r="AL99">
        <v>0</v>
      </c>
      <c r="AM99">
        <v>0</v>
      </c>
      <c r="AN99">
        <v>0</v>
      </c>
      <c r="AO99">
        <v>0</v>
      </c>
      <c r="AP99">
        <v>0</v>
      </c>
      <c r="AQ99">
        <v>0</v>
      </c>
      <c r="AR99">
        <v>0</v>
      </c>
      <c r="AS99">
        <v>0</v>
      </c>
      <c r="AT99">
        <v>6</v>
      </c>
    </row>
    <row r="100" spans="1:46" hidden="1" x14ac:dyDescent="0.2">
      <c r="A100">
        <v>98</v>
      </c>
      <c r="B100" t="s">
        <v>281</v>
      </c>
      <c r="C100" t="s">
        <v>195</v>
      </c>
      <c r="D100" t="s">
        <v>78</v>
      </c>
      <c r="E100" t="s">
        <v>78</v>
      </c>
      <c r="F100" t="s">
        <v>195</v>
      </c>
      <c r="J100">
        <v>0</v>
      </c>
      <c r="K100">
        <v>5000000</v>
      </c>
      <c r="L100">
        <v>0.24</v>
      </c>
      <c r="N100" t="s">
        <v>1358</v>
      </c>
      <c r="O100">
        <v>0.85</v>
      </c>
      <c r="P100">
        <v>1.03</v>
      </c>
      <c r="Q100" t="s">
        <v>1277</v>
      </c>
      <c r="T100">
        <v>0.23</v>
      </c>
      <c r="U100">
        <v>0.02</v>
      </c>
      <c r="V100">
        <v>0</v>
      </c>
      <c r="W100">
        <v>1</v>
      </c>
      <c r="X100">
        <v>0</v>
      </c>
      <c r="Y100">
        <v>0</v>
      </c>
      <c r="Z100">
        <v>0</v>
      </c>
      <c r="AA100">
        <v>0</v>
      </c>
      <c r="AB100">
        <v>0</v>
      </c>
      <c r="AC100">
        <v>0</v>
      </c>
      <c r="AD100">
        <v>1</v>
      </c>
      <c r="AE100">
        <v>1</v>
      </c>
      <c r="AF100">
        <v>1</v>
      </c>
      <c r="AG100">
        <v>1</v>
      </c>
      <c r="AH100">
        <v>1</v>
      </c>
      <c r="AI100">
        <v>1</v>
      </c>
      <c r="AJ100">
        <v>1</v>
      </c>
      <c r="AK100">
        <v>5</v>
      </c>
      <c r="AL100">
        <v>0</v>
      </c>
      <c r="AM100">
        <v>0</v>
      </c>
      <c r="AN100">
        <v>0</v>
      </c>
      <c r="AO100">
        <v>0</v>
      </c>
      <c r="AP100">
        <v>0</v>
      </c>
      <c r="AQ100">
        <v>0</v>
      </c>
      <c r="AR100">
        <v>0</v>
      </c>
      <c r="AS100">
        <v>0</v>
      </c>
      <c r="AT100">
        <v>6</v>
      </c>
    </row>
    <row r="101" spans="1:46" hidden="1" x14ac:dyDescent="0.2">
      <c r="A101">
        <v>99</v>
      </c>
      <c r="B101" t="s">
        <v>281</v>
      </c>
      <c r="C101" t="s">
        <v>195</v>
      </c>
      <c r="D101" t="s">
        <v>84</v>
      </c>
      <c r="E101" t="s">
        <v>84</v>
      </c>
      <c r="F101" t="s">
        <v>195</v>
      </c>
      <c r="J101">
        <v>0</v>
      </c>
      <c r="K101">
        <v>5000000</v>
      </c>
      <c r="L101">
        <v>-0.04</v>
      </c>
      <c r="N101" t="s">
        <v>1359</v>
      </c>
      <c r="Q101" t="s">
        <v>1254</v>
      </c>
      <c r="T101">
        <v>-0.04</v>
      </c>
      <c r="U101">
        <v>0.01</v>
      </c>
      <c r="V101">
        <v>-0.05</v>
      </c>
      <c r="W101">
        <v>-0.02</v>
      </c>
      <c r="X101">
        <v>-0.05</v>
      </c>
      <c r="Y101">
        <v>-0.05</v>
      </c>
      <c r="Z101">
        <v>-0.05</v>
      </c>
      <c r="AA101">
        <v>-0.04</v>
      </c>
      <c r="AB101">
        <v>-0.04</v>
      </c>
      <c r="AC101">
        <v>-0.04</v>
      </c>
      <c r="AD101">
        <v>-0.04</v>
      </c>
      <c r="AE101">
        <v>-0.04</v>
      </c>
      <c r="AF101">
        <v>-0.03</v>
      </c>
      <c r="AG101">
        <v>-0.03</v>
      </c>
      <c r="AH101">
        <v>-0.03</v>
      </c>
      <c r="AI101">
        <v>-0.02</v>
      </c>
      <c r="AJ101">
        <v>-0.01</v>
      </c>
      <c r="AK101">
        <v>1</v>
      </c>
      <c r="AL101">
        <v>1</v>
      </c>
      <c r="AM101">
        <v>2</v>
      </c>
      <c r="AN101">
        <v>2</v>
      </c>
      <c r="AO101">
        <v>3</v>
      </c>
      <c r="AP101">
        <v>0</v>
      </c>
      <c r="AQ101">
        <v>0</v>
      </c>
      <c r="AR101">
        <v>0</v>
      </c>
      <c r="AS101">
        <v>0</v>
      </c>
      <c r="AT101">
        <v>1</v>
      </c>
    </row>
    <row r="102" spans="1:46" hidden="1" x14ac:dyDescent="0.2">
      <c r="A102">
        <v>100</v>
      </c>
      <c r="B102" t="s">
        <v>281</v>
      </c>
      <c r="C102" t="s">
        <v>195</v>
      </c>
      <c r="D102" t="s">
        <v>122</v>
      </c>
      <c r="E102" t="s">
        <v>122</v>
      </c>
      <c r="F102" t="s">
        <v>195</v>
      </c>
      <c r="J102">
        <v>0</v>
      </c>
      <c r="K102">
        <v>5000000</v>
      </c>
      <c r="L102">
        <v>-0.05</v>
      </c>
      <c r="N102" t="s">
        <v>1360</v>
      </c>
      <c r="O102">
        <v>-0.2</v>
      </c>
      <c r="P102">
        <v>-0.2</v>
      </c>
      <c r="Q102" t="s">
        <v>1277</v>
      </c>
      <c r="T102">
        <v>-0.05</v>
      </c>
      <c r="U102">
        <v>0</v>
      </c>
      <c r="V102">
        <v>0</v>
      </c>
      <c r="W102">
        <v>0</v>
      </c>
      <c r="X102">
        <v>0</v>
      </c>
      <c r="Y102">
        <v>0</v>
      </c>
      <c r="Z102">
        <v>0</v>
      </c>
      <c r="AA102">
        <v>0</v>
      </c>
      <c r="AB102">
        <v>0</v>
      </c>
      <c r="AC102">
        <v>0</v>
      </c>
      <c r="AD102">
        <v>0</v>
      </c>
      <c r="AE102">
        <v>0</v>
      </c>
      <c r="AF102">
        <v>0</v>
      </c>
      <c r="AG102">
        <v>0</v>
      </c>
      <c r="AH102">
        <v>0</v>
      </c>
      <c r="AI102">
        <v>0</v>
      </c>
      <c r="AJ102">
        <v>0</v>
      </c>
      <c r="AK102">
        <v>0</v>
      </c>
      <c r="AL102">
        <v>0</v>
      </c>
      <c r="AM102">
        <v>0</v>
      </c>
      <c r="AN102">
        <v>0</v>
      </c>
      <c r="AO102">
        <v>0</v>
      </c>
      <c r="AP102">
        <v>1</v>
      </c>
      <c r="AQ102">
        <v>0</v>
      </c>
      <c r="AR102">
        <v>0</v>
      </c>
      <c r="AS102">
        <v>0</v>
      </c>
      <c r="AT102">
        <v>0</v>
      </c>
    </row>
    <row r="103" spans="1:46" hidden="1" x14ac:dyDescent="0.2">
      <c r="A103">
        <v>101</v>
      </c>
      <c r="B103" t="s">
        <v>281</v>
      </c>
      <c r="C103" t="s">
        <v>195</v>
      </c>
      <c r="D103" t="s">
        <v>89</v>
      </c>
      <c r="E103" t="s">
        <v>89</v>
      </c>
      <c r="F103" t="s">
        <v>195</v>
      </c>
      <c r="J103">
        <v>0</v>
      </c>
      <c r="K103">
        <v>5000000</v>
      </c>
      <c r="L103">
        <v>0.02</v>
      </c>
      <c r="N103" t="s">
        <v>1361</v>
      </c>
      <c r="Q103" t="s">
        <v>1254</v>
      </c>
      <c r="T103">
        <v>0.02</v>
      </c>
      <c r="U103">
        <v>0</v>
      </c>
      <c r="V103">
        <v>0.02</v>
      </c>
      <c r="W103">
        <v>0.02</v>
      </c>
      <c r="X103">
        <v>0.02</v>
      </c>
      <c r="Y103">
        <v>0.02</v>
      </c>
      <c r="Z103">
        <v>0.02</v>
      </c>
      <c r="AA103">
        <v>0.02</v>
      </c>
      <c r="AB103">
        <v>0.02</v>
      </c>
      <c r="AC103">
        <v>0.02</v>
      </c>
      <c r="AD103">
        <v>0.02</v>
      </c>
      <c r="AE103">
        <v>0.02</v>
      </c>
      <c r="AF103">
        <v>0.02</v>
      </c>
      <c r="AG103">
        <v>0.02</v>
      </c>
      <c r="AH103">
        <v>0.02</v>
      </c>
      <c r="AI103">
        <v>0.02</v>
      </c>
      <c r="AJ103">
        <v>0.02</v>
      </c>
      <c r="AK103">
        <v>1</v>
      </c>
      <c r="AL103">
        <v>0</v>
      </c>
      <c r="AM103">
        <v>0</v>
      </c>
      <c r="AN103">
        <v>0</v>
      </c>
      <c r="AO103">
        <v>0</v>
      </c>
      <c r="AP103">
        <v>3</v>
      </c>
      <c r="AQ103">
        <v>3</v>
      </c>
      <c r="AR103">
        <v>0</v>
      </c>
      <c r="AS103">
        <v>2</v>
      </c>
      <c r="AT103">
        <v>1</v>
      </c>
    </row>
    <row r="104" spans="1:46" hidden="1" x14ac:dyDescent="0.2">
      <c r="A104">
        <v>102</v>
      </c>
      <c r="B104" t="s">
        <v>281</v>
      </c>
      <c r="C104" t="s">
        <v>195</v>
      </c>
      <c r="D104" t="s">
        <v>67</v>
      </c>
      <c r="E104" t="s">
        <v>67</v>
      </c>
      <c r="F104" t="s">
        <v>195</v>
      </c>
      <c r="J104">
        <v>0</v>
      </c>
      <c r="K104">
        <v>5000000</v>
      </c>
      <c r="L104">
        <v>-0.04</v>
      </c>
      <c r="N104" t="s">
        <v>1362</v>
      </c>
      <c r="Q104" t="s">
        <v>1254</v>
      </c>
      <c r="T104">
        <v>-0.03</v>
      </c>
      <c r="U104">
        <v>0.01</v>
      </c>
      <c r="V104">
        <v>-0.04</v>
      </c>
      <c r="W104">
        <v>-0.01</v>
      </c>
      <c r="X104">
        <v>-0.04</v>
      </c>
      <c r="Y104">
        <v>-0.04</v>
      </c>
      <c r="Z104">
        <v>-0.03</v>
      </c>
      <c r="AA104">
        <v>-0.03</v>
      </c>
      <c r="AB104">
        <v>-0.03</v>
      </c>
      <c r="AC104">
        <v>-0.03</v>
      </c>
      <c r="AD104">
        <v>-0.03</v>
      </c>
      <c r="AE104">
        <v>-0.03</v>
      </c>
      <c r="AF104">
        <v>-0.03</v>
      </c>
      <c r="AG104">
        <v>-0.03</v>
      </c>
      <c r="AH104">
        <v>-0.02</v>
      </c>
      <c r="AI104">
        <v>-0.01</v>
      </c>
      <c r="AJ104">
        <v>0</v>
      </c>
      <c r="AK104">
        <v>1</v>
      </c>
      <c r="AL104">
        <v>0</v>
      </c>
      <c r="AM104">
        <v>3</v>
      </c>
      <c r="AN104">
        <v>2</v>
      </c>
      <c r="AO104">
        <v>2</v>
      </c>
      <c r="AP104">
        <v>1</v>
      </c>
      <c r="AQ104">
        <v>0</v>
      </c>
      <c r="AR104">
        <v>0</v>
      </c>
      <c r="AS104">
        <v>0</v>
      </c>
      <c r="AT104">
        <v>1</v>
      </c>
    </row>
    <row r="105" spans="1:46" hidden="1" x14ac:dyDescent="0.2">
      <c r="A105">
        <v>103</v>
      </c>
      <c r="B105" t="s">
        <v>281</v>
      </c>
      <c r="C105" t="s">
        <v>195</v>
      </c>
      <c r="D105" t="s">
        <v>90</v>
      </c>
      <c r="E105" t="s">
        <v>90</v>
      </c>
      <c r="F105" t="s">
        <v>195</v>
      </c>
      <c r="J105">
        <v>0</v>
      </c>
      <c r="K105">
        <v>5000000</v>
      </c>
      <c r="L105">
        <v>-0.02</v>
      </c>
      <c r="N105" t="s">
        <v>1363</v>
      </c>
      <c r="O105">
        <v>-0.02</v>
      </c>
      <c r="P105">
        <v>-0.02</v>
      </c>
      <c r="Q105" t="s">
        <v>1277</v>
      </c>
      <c r="T105">
        <v>-0.01</v>
      </c>
      <c r="U105">
        <v>0.01</v>
      </c>
      <c r="V105">
        <v>0</v>
      </c>
      <c r="W105">
        <v>0</v>
      </c>
      <c r="X105">
        <v>0</v>
      </c>
      <c r="Y105">
        <v>0</v>
      </c>
      <c r="Z105">
        <v>0</v>
      </c>
      <c r="AA105">
        <v>0</v>
      </c>
      <c r="AB105">
        <v>0</v>
      </c>
      <c r="AC105">
        <v>0</v>
      </c>
      <c r="AD105">
        <v>0</v>
      </c>
      <c r="AE105">
        <v>0</v>
      </c>
      <c r="AF105">
        <v>0</v>
      </c>
      <c r="AG105">
        <v>0</v>
      </c>
      <c r="AH105">
        <v>0</v>
      </c>
      <c r="AI105">
        <v>0</v>
      </c>
      <c r="AJ105">
        <v>0</v>
      </c>
      <c r="AK105">
        <v>0</v>
      </c>
      <c r="AL105">
        <v>0</v>
      </c>
      <c r="AM105">
        <v>0</v>
      </c>
      <c r="AN105">
        <v>0</v>
      </c>
      <c r="AO105">
        <v>0</v>
      </c>
      <c r="AP105">
        <v>1</v>
      </c>
      <c r="AQ105">
        <v>0</v>
      </c>
      <c r="AR105">
        <v>0</v>
      </c>
      <c r="AS105">
        <v>0</v>
      </c>
      <c r="AT105">
        <v>0</v>
      </c>
    </row>
    <row r="106" spans="1:46" hidden="1" x14ac:dyDescent="0.2">
      <c r="A106">
        <v>104</v>
      </c>
      <c r="B106" t="s">
        <v>281</v>
      </c>
      <c r="C106" t="s">
        <v>195</v>
      </c>
      <c r="D106" t="s">
        <v>92</v>
      </c>
      <c r="E106" t="s">
        <v>92</v>
      </c>
      <c r="F106" t="s">
        <v>195</v>
      </c>
      <c r="J106">
        <v>0</v>
      </c>
      <c r="K106">
        <v>5000000</v>
      </c>
      <c r="L106">
        <v>-0.02</v>
      </c>
      <c r="N106" t="s">
        <v>1364</v>
      </c>
      <c r="O106">
        <v>-0.02</v>
      </c>
      <c r="P106">
        <v>-0.02</v>
      </c>
      <c r="Q106" t="s">
        <v>1277</v>
      </c>
      <c r="T106">
        <v>-0.01</v>
      </c>
      <c r="U106">
        <v>0</v>
      </c>
      <c r="V106">
        <v>0</v>
      </c>
      <c r="W106">
        <v>0</v>
      </c>
      <c r="X106">
        <v>0</v>
      </c>
      <c r="Y106">
        <v>0</v>
      </c>
      <c r="Z106">
        <v>0</v>
      </c>
      <c r="AA106">
        <v>0</v>
      </c>
      <c r="AB106">
        <v>0</v>
      </c>
      <c r="AC106">
        <v>0</v>
      </c>
      <c r="AD106">
        <v>0</v>
      </c>
      <c r="AE106">
        <v>0</v>
      </c>
      <c r="AF106">
        <v>0</v>
      </c>
      <c r="AG106">
        <v>0</v>
      </c>
      <c r="AH106">
        <v>0</v>
      </c>
      <c r="AI106">
        <v>0</v>
      </c>
      <c r="AJ106">
        <v>0</v>
      </c>
      <c r="AK106">
        <v>0</v>
      </c>
      <c r="AL106">
        <v>0</v>
      </c>
      <c r="AM106">
        <v>0</v>
      </c>
      <c r="AN106">
        <v>0</v>
      </c>
      <c r="AO106">
        <v>0</v>
      </c>
      <c r="AP106">
        <v>1</v>
      </c>
      <c r="AQ106">
        <v>0</v>
      </c>
      <c r="AR106">
        <v>0</v>
      </c>
      <c r="AS106">
        <v>0</v>
      </c>
      <c r="AT106">
        <v>0</v>
      </c>
    </row>
    <row r="107" spans="1:46" hidden="1" x14ac:dyDescent="0.2">
      <c r="A107">
        <v>105</v>
      </c>
      <c r="B107" t="s">
        <v>281</v>
      </c>
      <c r="C107" t="s">
        <v>196</v>
      </c>
      <c r="D107" t="s">
        <v>221</v>
      </c>
      <c r="E107" t="s">
        <v>221</v>
      </c>
      <c r="F107" t="s">
        <v>196</v>
      </c>
      <c r="J107">
        <v>0</v>
      </c>
      <c r="K107">
        <v>5000000</v>
      </c>
      <c r="L107">
        <v>60.38</v>
      </c>
      <c r="N107" t="s">
        <v>1365</v>
      </c>
      <c r="O107">
        <v>-0.04</v>
      </c>
      <c r="P107">
        <v>59.9</v>
      </c>
      <c r="Q107" t="s">
        <v>1277</v>
      </c>
      <c r="T107">
        <v>61.08</v>
      </c>
      <c r="U107">
        <v>2.09</v>
      </c>
      <c r="V107">
        <v>0</v>
      </c>
      <c r="W107">
        <v>63</v>
      </c>
      <c r="X107">
        <v>0</v>
      </c>
      <c r="Y107">
        <v>3</v>
      </c>
      <c r="Z107">
        <v>6</v>
      </c>
      <c r="AA107">
        <v>12</v>
      </c>
      <c r="AB107">
        <v>18</v>
      </c>
      <c r="AC107">
        <v>24</v>
      </c>
      <c r="AD107">
        <v>30</v>
      </c>
      <c r="AE107">
        <v>36</v>
      </c>
      <c r="AF107">
        <v>42.1</v>
      </c>
      <c r="AG107">
        <v>49</v>
      </c>
      <c r="AH107">
        <v>55</v>
      </c>
      <c r="AI107">
        <v>58</v>
      </c>
      <c r="AJ107">
        <v>63</v>
      </c>
      <c r="AK107">
        <v>70</v>
      </c>
      <c r="AL107">
        <v>60</v>
      </c>
      <c r="AM107">
        <v>60</v>
      </c>
      <c r="AN107">
        <v>70</v>
      </c>
      <c r="AO107">
        <v>60</v>
      </c>
      <c r="AP107">
        <v>60</v>
      </c>
      <c r="AQ107">
        <v>70</v>
      </c>
      <c r="AR107">
        <v>60</v>
      </c>
      <c r="AS107">
        <v>60</v>
      </c>
      <c r="AT107">
        <v>44</v>
      </c>
    </row>
    <row r="108" spans="1:46" hidden="1" x14ac:dyDescent="0.2">
      <c r="A108">
        <v>106</v>
      </c>
      <c r="B108" t="s">
        <v>281</v>
      </c>
      <c r="C108" t="s">
        <v>196</v>
      </c>
      <c r="D108" t="s">
        <v>75</v>
      </c>
      <c r="E108" t="s">
        <v>75</v>
      </c>
      <c r="F108" t="s">
        <v>196</v>
      </c>
      <c r="J108">
        <v>0</v>
      </c>
      <c r="K108">
        <v>5000000</v>
      </c>
      <c r="L108">
        <v>60.38</v>
      </c>
      <c r="N108" t="s">
        <v>1366</v>
      </c>
      <c r="O108">
        <v>-0.04</v>
      </c>
      <c r="P108">
        <v>59.9</v>
      </c>
      <c r="Q108" t="s">
        <v>1277</v>
      </c>
      <c r="T108">
        <v>61.08</v>
      </c>
      <c r="U108">
        <v>2.09</v>
      </c>
      <c r="V108">
        <v>0</v>
      </c>
      <c r="W108">
        <v>63</v>
      </c>
      <c r="X108">
        <v>0</v>
      </c>
      <c r="Y108">
        <v>3</v>
      </c>
      <c r="Z108">
        <v>6</v>
      </c>
      <c r="AA108">
        <v>12</v>
      </c>
      <c r="AB108">
        <v>18</v>
      </c>
      <c r="AC108">
        <v>24</v>
      </c>
      <c r="AD108">
        <v>30</v>
      </c>
      <c r="AE108">
        <v>36</v>
      </c>
      <c r="AF108">
        <v>43</v>
      </c>
      <c r="AG108">
        <v>49</v>
      </c>
      <c r="AH108">
        <v>55</v>
      </c>
      <c r="AI108">
        <v>58</v>
      </c>
      <c r="AJ108">
        <v>63</v>
      </c>
      <c r="AK108">
        <v>70</v>
      </c>
      <c r="AL108">
        <v>60</v>
      </c>
      <c r="AM108">
        <v>60</v>
      </c>
      <c r="AN108">
        <v>70</v>
      </c>
      <c r="AO108">
        <v>60</v>
      </c>
      <c r="AP108">
        <v>60</v>
      </c>
      <c r="AQ108">
        <v>70</v>
      </c>
      <c r="AR108">
        <v>60</v>
      </c>
      <c r="AS108">
        <v>60</v>
      </c>
      <c r="AT108">
        <v>46</v>
      </c>
    </row>
    <row r="109" spans="1:46" hidden="1" x14ac:dyDescent="0.2">
      <c r="A109">
        <v>107</v>
      </c>
      <c r="B109" t="s">
        <v>281</v>
      </c>
      <c r="C109" t="s">
        <v>196</v>
      </c>
      <c r="D109" t="s">
        <v>84</v>
      </c>
      <c r="E109" t="s">
        <v>84</v>
      </c>
      <c r="F109" t="s">
        <v>196</v>
      </c>
      <c r="J109">
        <v>0</v>
      </c>
      <c r="K109">
        <v>5000000</v>
      </c>
      <c r="L109">
        <v>0.01</v>
      </c>
      <c r="N109" t="s">
        <v>1367</v>
      </c>
      <c r="Q109" t="s">
        <v>1254</v>
      </c>
      <c r="T109">
        <v>0</v>
      </c>
      <c r="U109">
        <v>0.01</v>
      </c>
      <c r="V109">
        <v>-0.01</v>
      </c>
      <c r="W109">
        <v>0.01</v>
      </c>
      <c r="X109">
        <v>-0.01</v>
      </c>
      <c r="Y109">
        <v>0</v>
      </c>
      <c r="Z109">
        <v>0</v>
      </c>
      <c r="AA109">
        <v>0</v>
      </c>
      <c r="AB109">
        <v>0</v>
      </c>
      <c r="AC109">
        <v>0</v>
      </c>
      <c r="AD109">
        <v>0</v>
      </c>
      <c r="AE109">
        <v>0.01</v>
      </c>
      <c r="AF109">
        <v>0.01</v>
      </c>
      <c r="AG109">
        <v>0.01</v>
      </c>
      <c r="AH109">
        <v>0.01</v>
      </c>
      <c r="AI109">
        <v>0.01</v>
      </c>
      <c r="AJ109">
        <v>0.01</v>
      </c>
      <c r="AK109">
        <v>1</v>
      </c>
      <c r="AL109">
        <v>1</v>
      </c>
      <c r="AM109">
        <v>1</v>
      </c>
      <c r="AN109">
        <v>2</v>
      </c>
      <c r="AO109">
        <v>0</v>
      </c>
      <c r="AP109">
        <v>1</v>
      </c>
      <c r="AQ109">
        <v>0</v>
      </c>
      <c r="AR109">
        <v>0</v>
      </c>
      <c r="AS109">
        <v>2</v>
      </c>
      <c r="AT109">
        <v>2</v>
      </c>
    </row>
    <row r="110" spans="1:46" hidden="1" x14ac:dyDescent="0.2">
      <c r="A110">
        <v>108</v>
      </c>
      <c r="B110" t="s">
        <v>281</v>
      </c>
      <c r="C110" t="s">
        <v>196</v>
      </c>
      <c r="D110" t="s">
        <v>122</v>
      </c>
      <c r="E110" t="s">
        <v>122</v>
      </c>
      <c r="F110" t="s">
        <v>196</v>
      </c>
      <c r="J110">
        <v>0</v>
      </c>
      <c r="K110">
        <v>5000000</v>
      </c>
      <c r="L110">
        <v>0.04</v>
      </c>
      <c r="N110" t="s">
        <v>1368</v>
      </c>
      <c r="O110">
        <v>0.13</v>
      </c>
      <c r="P110">
        <v>0.13</v>
      </c>
      <c r="Q110" t="s">
        <v>1277</v>
      </c>
      <c r="T110">
        <v>0.03</v>
      </c>
      <c r="U110">
        <v>0</v>
      </c>
      <c r="V110">
        <v>0</v>
      </c>
      <c r="W110">
        <v>0</v>
      </c>
      <c r="X110">
        <v>0</v>
      </c>
      <c r="Y110">
        <v>0</v>
      </c>
      <c r="Z110">
        <v>0</v>
      </c>
      <c r="AA110">
        <v>0</v>
      </c>
      <c r="AB110">
        <v>0</v>
      </c>
      <c r="AC110">
        <v>0</v>
      </c>
      <c r="AD110">
        <v>0</v>
      </c>
      <c r="AE110">
        <v>0</v>
      </c>
      <c r="AF110">
        <v>0</v>
      </c>
      <c r="AG110">
        <v>0</v>
      </c>
      <c r="AH110">
        <v>0</v>
      </c>
      <c r="AI110">
        <v>0</v>
      </c>
      <c r="AJ110">
        <v>0</v>
      </c>
      <c r="AK110">
        <v>0</v>
      </c>
      <c r="AL110">
        <v>0</v>
      </c>
      <c r="AM110">
        <v>0</v>
      </c>
      <c r="AN110">
        <v>0</v>
      </c>
      <c r="AO110">
        <v>0</v>
      </c>
      <c r="AP110">
        <v>1</v>
      </c>
      <c r="AQ110">
        <v>0</v>
      </c>
      <c r="AR110">
        <v>0</v>
      </c>
      <c r="AS110">
        <v>0</v>
      </c>
      <c r="AT110">
        <v>0</v>
      </c>
    </row>
    <row r="111" spans="1:46" hidden="1" x14ac:dyDescent="0.2">
      <c r="A111">
        <v>109</v>
      </c>
      <c r="B111" t="s">
        <v>281</v>
      </c>
      <c r="C111" t="s">
        <v>196</v>
      </c>
      <c r="D111" t="s">
        <v>89</v>
      </c>
      <c r="E111" t="s">
        <v>89</v>
      </c>
      <c r="F111" t="s">
        <v>196</v>
      </c>
      <c r="J111">
        <v>0</v>
      </c>
      <c r="K111">
        <v>5000000</v>
      </c>
      <c r="L111">
        <v>0.02</v>
      </c>
      <c r="N111" t="s">
        <v>1369</v>
      </c>
      <c r="Q111" t="s">
        <v>1254</v>
      </c>
      <c r="T111">
        <v>0.02</v>
      </c>
      <c r="U111">
        <v>0</v>
      </c>
      <c r="V111">
        <v>0.02</v>
      </c>
      <c r="W111">
        <v>0.02</v>
      </c>
      <c r="X111">
        <v>0.02</v>
      </c>
      <c r="Y111">
        <v>0.02</v>
      </c>
      <c r="Z111">
        <v>0.02</v>
      </c>
      <c r="AA111">
        <v>0.02</v>
      </c>
      <c r="AB111">
        <v>0.02</v>
      </c>
      <c r="AC111">
        <v>0.02</v>
      </c>
      <c r="AD111">
        <v>0.02</v>
      </c>
      <c r="AE111">
        <v>0.02</v>
      </c>
      <c r="AF111">
        <v>0.02</v>
      </c>
      <c r="AG111">
        <v>0.02</v>
      </c>
      <c r="AH111">
        <v>0.02</v>
      </c>
      <c r="AI111">
        <v>0.02</v>
      </c>
      <c r="AJ111">
        <v>0.02</v>
      </c>
      <c r="AK111">
        <v>1</v>
      </c>
      <c r="AL111">
        <v>0</v>
      </c>
      <c r="AM111">
        <v>1</v>
      </c>
      <c r="AN111">
        <v>0</v>
      </c>
      <c r="AO111">
        <v>2</v>
      </c>
      <c r="AP111">
        <v>2</v>
      </c>
      <c r="AQ111">
        <v>1</v>
      </c>
      <c r="AR111">
        <v>1</v>
      </c>
      <c r="AS111">
        <v>1</v>
      </c>
      <c r="AT111">
        <v>1</v>
      </c>
    </row>
    <row r="112" spans="1:46" hidden="1" x14ac:dyDescent="0.2">
      <c r="A112">
        <v>110</v>
      </c>
      <c r="B112" t="s">
        <v>281</v>
      </c>
      <c r="C112" t="s">
        <v>196</v>
      </c>
      <c r="D112" t="s">
        <v>67</v>
      </c>
      <c r="E112" t="s">
        <v>67</v>
      </c>
      <c r="F112" t="s">
        <v>196</v>
      </c>
      <c r="J112">
        <v>0</v>
      </c>
      <c r="K112">
        <v>5000000</v>
      </c>
      <c r="L112">
        <v>0</v>
      </c>
      <c r="N112" t="s">
        <v>1370</v>
      </c>
      <c r="Q112" t="s">
        <v>1254</v>
      </c>
      <c r="T112">
        <v>0</v>
      </c>
      <c r="U112">
        <v>0.01</v>
      </c>
      <c r="V112">
        <v>-0.01</v>
      </c>
      <c r="W112">
        <v>0</v>
      </c>
      <c r="X112">
        <v>-0.01</v>
      </c>
      <c r="Y112">
        <v>-0.01</v>
      </c>
      <c r="Z112">
        <v>0</v>
      </c>
      <c r="AA112">
        <v>0</v>
      </c>
      <c r="AB112">
        <v>0</v>
      </c>
      <c r="AC112">
        <v>0</v>
      </c>
      <c r="AD112">
        <v>0</v>
      </c>
      <c r="AE112">
        <v>0</v>
      </c>
      <c r="AF112">
        <v>0</v>
      </c>
      <c r="AG112">
        <v>0</v>
      </c>
      <c r="AH112">
        <v>0</v>
      </c>
      <c r="AI112">
        <v>0</v>
      </c>
      <c r="AJ112">
        <v>0.01</v>
      </c>
      <c r="AK112">
        <v>1</v>
      </c>
      <c r="AL112">
        <v>0</v>
      </c>
      <c r="AM112">
        <v>0</v>
      </c>
      <c r="AN112">
        <v>0</v>
      </c>
      <c r="AO112">
        <v>0</v>
      </c>
      <c r="AP112">
        <v>3</v>
      </c>
      <c r="AQ112">
        <v>2</v>
      </c>
      <c r="AR112">
        <v>0</v>
      </c>
      <c r="AS112">
        <v>2</v>
      </c>
      <c r="AT112">
        <v>2</v>
      </c>
    </row>
    <row r="113" spans="1:46" hidden="1" x14ac:dyDescent="0.2">
      <c r="A113">
        <v>111</v>
      </c>
      <c r="B113" t="s">
        <v>281</v>
      </c>
      <c r="C113" t="s">
        <v>196</v>
      </c>
      <c r="D113" t="s">
        <v>90</v>
      </c>
      <c r="E113" t="s">
        <v>90</v>
      </c>
      <c r="F113" t="s">
        <v>196</v>
      </c>
      <c r="J113">
        <v>0</v>
      </c>
      <c r="K113">
        <v>5000000</v>
      </c>
      <c r="L113">
        <v>0</v>
      </c>
      <c r="N113" t="s">
        <v>1371</v>
      </c>
      <c r="O113">
        <v>0</v>
      </c>
      <c r="P113">
        <v>0</v>
      </c>
      <c r="Q113" t="s">
        <v>1277</v>
      </c>
      <c r="T113">
        <v>0</v>
      </c>
      <c r="U113">
        <v>0</v>
      </c>
      <c r="V113">
        <v>0</v>
      </c>
      <c r="W113">
        <v>0</v>
      </c>
      <c r="X113">
        <v>0</v>
      </c>
      <c r="Y113">
        <v>0</v>
      </c>
      <c r="Z113">
        <v>0</v>
      </c>
      <c r="AA113">
        <v>0</v>
      </c>
      <c r="AB113">
        <v>0</v>
      </c>
      <c r="AC113">
        <v>0</v>
      </c>
      <c r="AD113">
        <v>0</v>
      </c>
      <c r="AE113">
        <v>0</v>
      </c>
      <c r="AF113">
        <v>0</v>
      </c>
      <c r="AG113">
        <v>0</v>
      </c>
      <c r="AH113">
        <v>0</v>
      </c>
      <c r="AI113">
        <v>0</v>
      </c>
      <c r="AJ113">
        <v>0</v>
      </c>
      <c r="AK113">
        <v>0</v>
      </c>
      <c r="AL113">
        <v>0</v>
      </c>
      <c r="AM113">
        <v>0</v>
      </c>
      <c r="AN113">
        <v>0</v>
      </c>
      <c r="AO113">
        <v>0</v>
      </c>
      <c r="AP113">
        <v>1</v>
      </c>
      <c r="AQ113">
        <v>0</v>
      </c>
      <c r="AR113">
        <v>0</v>
      </c>
      <c r="AS113">
        <v>0</v>
      </c>
      <c r="AT113">
        <v>0</v>
      </c>
    </row>
    <row r="114" spans="1:46" hidden="1" x14ac:dyDescent="0.2">
      <c r="A114">
        <v>112</v>
      </c>
      <c r="B114" t="s">
        <v>281</v>
      </c>
      <c r="C114" t="s">
        <v>196</v>
      </c>
      <c r="D114" t="s">
        <v>92</v>
      </c>
      <c r="E114" t="s">
        <v>92</v>
      </c>
      <c r="F114" t="s">
        <v>196</v>
      </c>
      <c r="J114">
        <v>0</v>
      </c>
      <c r="K114">
        <v>5000000</v>
      </c>
      <c r="L114">
        <v>0</v>
      </c>
      <c r="N114" t="s">
        <v>1372</v>
      </c>
      <c r="O114">
        <v>0</v>
      </c>
      <c r="P114">
        <v>0</v>
      </c>
      <c r="Q114" t="s">
        <v>1277</v>
      </c>
      <c r="T114">
        <v>0</v>
      </c>
      <c r="U114">
        <v>0</v>
      </c>
      <c r="V114">
        <v>0</v>
      </c>
      <c r="W114">
        <v>0</v>
      </c>
      <c r="X114">
        <v>0</v>
      </c>
      <c r="Y114">
        <v>0</v>
      </c>
      <c r="Z114">
        <v>0</v>
      </c>
      <c r="AA114">
        <v>0</v>
      </c>
      <c r="AB114">
        <v>0</v>
      </c>
      <c r="AC114">
        <v>0</v>
      </c>
      <c r="AD114">
        <v>0</v>
      </c>
      <c r="AE114">
        <v>0</v>
      </c>
      <c r="AF114">
        <v>0</v>
      </c>
      <c r="AG114">
        <v>0</v>
      </c>
      <c r="AH114">
        <v>0</v>
      </c>
      <c r="AI114">
        <v>0</v>
      </c>
      <c r="AJ114">
        <v>0</v>
      </c>
      <c r="AK114">
        <v>0</v>
      </c>
      <c r="AL114">
        <v>0</v>
      </c>
      <c r="AM114">
        <v>0</v>
      </c>
      <c r="AN114">
        <v>0</v>
      </c>
      <c r="AO114">
        <v>0</v>
      </c>
      <c r="AP114">
        <v>1</v>
      </c>
      <c r="AQ114">
        <v>0</v>
      </c>
      <c r="AR114">
        <v>0</v>
      </c>
      <c r="AS114">
        <v>0</v>
      </c>
      <c r="AT114">
        <v>0</v>
      </c>
    </row>
    <row r="115" spans="1:46" hidden="1" x14ac:dyDescent="0.2">
      <c r="A115">
        <v>113</v>
      </c>
      <c r="B115" t="s">
        <v>281</v>
      </c>
      <c r="C115" t="s">
        <v>197</v>
      </c>
      <c r="D115" t="s">
        <v>221</v>
      </c>
      <c r="E115" t="s">
        <v>221</v>
      </c>
      <c r="F115" t="s">
        <v>197</v>
      </c>
      <c r="J115">
        <v>0</v>
      </c>
      <c r="K115">
        <v>5000000</v>
      </c>
      <c r="L115">
        <v>163.30000000000001</v>
      </c>
      <c r="N115" t="s">
        <v>1373</v>
      </c>
      <c r="O115">
        <v>163.16999999999999</v>
      </c>
      <c r="P115">
        <v>223.12</v>
      </c>
      <c r="Q115" t="s">
        <v>1327</v>
      </c>
      <c r="T115">
        <v>165.17</v>
      </c>
      <c r="U115">
        <v>5.66</v>
      </c>
      <c r="V115">
        <v>154</v>
      </c>
      <c r="W115">
        <v>238</v>
      </c>
      <c r="X115">
        <v>154</v>
      </c>
      <c r="Y115">
        <v>166</v>
      </c>
      <c r="Z115">
        <v>170.3</v>
      </c>
      <c r="AA115">
        <v>177</v>
      </c>
      <c r="AB115">
        <v>183</v>
      </c>
      <c r="AC115">
        <v>189</v>
      </c>
      <c r="AD115">
        <v>195</v>
      </c>
      <c r="AE115">
        <v>201</v>
      </c>
      <c r="AF115">
        <v>208</v>
      </c>
      <c r="AG115">
        <v>214</v>
      </c>
      <c r="AH115">
        <v>221</v>
      </c>
      <c r="AI115">
        <v>225</v>
      </c>
      <c r="AJ115">
        <v>238</v>
      </c>
      <c r="AK115">
        <v>10</v>
      </c>
      <c r="AL115">
        <v>52</v>
      </c>
      <c r="AM115">
        <v>87</v>
      </c>
      <c r="AN115">
        <v>80</v>
      </c>
      <c r="AO115">
        <v>80</v>
      </c>
      <c r="AP115">
        <v>90</v>
      </c>
      <c r="AQ115">
        <v>78</v>
      </c>
      <c r="AR115">
        <v>81</v>
      </c>
      <c r="AS115">
        <v>40</v>
      </c>
      <c r="AT115">
        <v>16</v>
      </c>
    </row>
    <row r="116" spans="1:46" hidden="1" x14ac:dyDescent="0.2">
      <c r="A116">
        <v>114</v>
      </c>
      <c r="B116" t="s">
        <v>281</v>
      </c>
      <c r="C116" t="s">
        <v>197</v>
      </c>
      <c r="D116" t="s">
        <v>78</v>
      </c>
      <c r="E116" t="s">
        <v>78</v>
      </c>
      <c r="F116" t="s">
        <v>197</v>
      </c>
      <c r="J116">
        <v>0</v>
      </c>
      <c r="K116">
        <v>5000000</v>
      </c>
      <c r="L116">
        <v>0.93</v>
      </c>
      <c r="N116" t="s">
        <v>1374</v>
      </c>
      <c r="O116">
        <v>0.12</v>
      </c>
      <c r="P116">
        <v>0.32</v>
      </c>
      <c r="Q116" t="s">
        <v>1277</v>
      </c>
      <c r="T116">
        <v>0.93</v>
      </c>
      <c r="U116">
        <v>0.08</v>
      </c>
      <c r="V116">
        <v>0</v>
      </c>
      <c r="W116">
        <v>1</v>
      </c>
      <c r="X116">
        <v>0</v>
      </c>
      <c r="Y116">
        <v>0</v>
      </c>
      <c r="Z116">
        <v>0</v>
      </c>
      <c r="AA116">
        <v>0</v>
      </c>
      <c r="AB116">
        <v>0</v>
      </c>
      <c r="AC116">
        <v>0</v>
      </c>
      <c r="AD116">
        <v>0</v>
      </c>
      <c r="AE116">
        <v>0</v>
      </c>
      <c r="AF116">
        <v>0</v>
      </c>
      <c r="AG116">
        <v>0</v>
      </c>
      <c r="AH116">
        <v>0.9</v>
      </c>
      <c r="AI116">
        <v>1</v>
      </c>
      <c r="AJ116">
        <v>1</v>
      </c>
      <c r="AK116">
        <v>10</v>
      </c>
      <c r="AL116">
        <v>0</v>
      </c>
      <c r="AM116">
        <v>0</v>
      </c>
      <c r="AN116">
        <v>0</v>
      </c>
      <c r="AO116">
        <v>0</v>
      </c>
      <c r="AP116">
        <v>0</v>
      </c>
      <c r="AQ116">
        <v>0</v>
      </c>
      <c r="AR116">
        <v>0</v>
      </c>
      <c r="AS116">
        <v>0</v>
      </c>
      <c r="AT116">
        <v>2</v>
      </c>
    </row>
    <row r="117" spans="1:46" hidden="1" x14ac:dyDescent="0.2">
      <c r="A117">
        <v>115</v>
      </c>
      <c r="B117" t="s">
        <v>281</v>
      </c>
      <c r="C117" t="s">
        <v>197</v>
      </c>
      <c r="D117" t="s">
        <v>75</v>
      </c>
      <c r="E117" t="s">
        <v>75</v>
      </c>
      <c r="F117" t="s">
        <v>197</v>
      </c>
      <c r="J117">
        <v>0</v>
      </c>
      <c r="K117">
        <v>5000000</v>
      </c>
      <c r="L117">
        <v>162.36000000000001</v>
      </c>
      <c r="N117" t="s">
        <v>1375</v>
      </c>
      <c r="O117">
        <v>162.80000000000001</v>
      </c>
      <c r="P117">
        <v>222.76</v>
      </c>
      <c r="Q117" t="s">
        <v>1277</v>
      </c>
      <c r="T117">
        <v>164.24</v>
      </c>
      <c r="U117">
        <v>5.63</v>
      </c>
      <c r="V117">
        <v>152</v>
      </c>
      <c r="W117">
        <v>237</v>
      </c>
      <c r="X117">
        <v>152</v>
      </c>
      <c r="Y117">
        <v>165</v>
      </c>
      <c r="Z117">
        <v>170</v>
      </c>
      <c r="AA117">
        <v>176</v>
      </c>
      <c r="AB117">
        <v>182</v>
      </c>
      <c r="AC117">
        <v>188.4</v>
      </c>
      <c r="AD117">
        <v>195</v>
      </c>
      <c r="AE117">
        <v>201</v>
      </c>
      <c r="AF117">
        <v>207</v>
      </c>
      <c r="AG117">
        <v>213.8</v>
      </c>
      <c r="AH117">
        <v>220</v>
      </c>
      <c r="AI117">
        <v>225</v>
      </c>
      <c r="AJ117">
        <v>237</v>
      </c>
      <c r="AK117">
        <v>9</v>
      </c>
      <c r="AL117">
        <v>44</v>
      </c>
      <c r="AM117">
        <v>84</v>
      </c>
      <c r="AN117">
        <v>80</v>
      </c>
      <c r="AO117">
        <v>90</v>
      </c>
      <c r="AP117">
        <v>80</v>
      </c>
      <c r="AQ117">
        <v>88</v>
      </c>
      <c r="AR117">
        <v>72</v>
      </c>
      <c r="AS117">
        <v>52</v>
      </c>
      <c r="AT117">
        <v>18</v>
      </c>
    </row>
    <row r="118" spans="1:46" hidden="1" x14ac:dyDescent="0.2">
      <c r="A118">
        <v>116</v>
      </c>
      <c r="B118" t="s">
        <v>281</v>
      </c>
      <c r="C118" t="s">
        <v>197</v>
      </c>
      <c r="D118" t="s">
        <v>122</v>
      </c>
      <c r="E118" t="s">
        <v>122</v>
      </c>
      <c r="F118" t="s">
        <v>197</v>
      </c>
      <c r="J118">
        <v>0</v>
      </c>
      <c r="K118">
        <v>5000000</v>
      </c>
      <c r="L118">
        <v>0.01</v>
      </c>
      <c r="N118" t="s">
        <v>1376</v>
      </c>
      <c r="O118">
        <v>0.06</v>
      </c>
      <c r="P118">
        <v>0.06</v>
      </c>
      <c r="Q118" t="s">
        <v>1277</v>
      </c>
      <c r="T118">
        <v>0.01</v>
      </c>
      <c r="U118">
        <v>0</v>
      </c>
      <c r="V118">
        <v>0</v>
      </c>
      <c r="W118">
        <v>0</v>
      </c>
      <c r="X118">
        <v>0</v>
      </c>
      <c r="Y118">
        <v>0</v>
      </c>
      <c r="Z118">
        <v>0</v>
      </c>
      <c r="AA118">
        <v>0</v>
      </c>
      <c r="AB118">
        <v>0</v>
      </c>
      <c r="AC118">
        <v>0</v>
      </c>
      <c r="AD118">
        <v>0</v>
      </c>
      <c r="AE118">
        <v>0</v>
      </c>
      <c r="AF118">
        <v>0</v>
      </c>
      <c r="AG118">
        <v>0</v>
      </c>
      <c r="AH118">
        <v>0</v>
      </c>
      <c r="AI118">
        <v>0</v>
      </c>
      <c r="AJ118">
        <v>0</v>
      </c>
      <c r="AK118">
        <v>0</v>
      </c>
      <c r="AL118">
        <v>0</v>
      </c>
      <c r="AM118">
        <v>0</v>
      </c>
      <c r="AN118">
        <v>0</v>
      </c>
      <c r="AO118">
        <v>0</v>
      </c>
      <c r="AP118">
        <v>1</v>
      </c>
      <c r="AQ118">
        <v>0</v>
      </c>
      <c r="AR118">
        <v>0</v>
      </c>
      <c r="AS118">
        <v>0</v>
      </c>
      <c r="AT118">
        <v>0</v>
      </c>
    </row>
    <row r="119" spans="1:46" hidden="1" x14ac:dyDescent="0.2">
      <c r="A119">
        <v>117</v>
      </c>
      <c r="B119" t="s">
        <v>281</v>
      </c>
      <c r="C119" t="s">
        <v>197</v>
      </c>
      <c r="D119" t="s">
        <v>26</v>
      </c>
      <c r="E119" t="s">
        <v>26</v>
      </c>
      <c r="F119" t="s">
        <v>197</v>
      </c>
      <c r="J119">
        <v>0</v>
      </c>
      <c r="K119">
        <v>5000000</v>
      </c>
      <c r="L119">
        <v>221.56</v>
      </c>
      <c r="N119" t="s">
        <v>1377</v>
      </c>
      <c r="O119">
        <v>188.08</v>
      </c>
      <c r="P119">
        <v>221.53</v>
      </c>
      <c r="Q119" t="s">
        <v>1327</v>
      </c>
      <c r="T119">
        <v>244.02</v>
      </c>
      <c r="U119">
        <v>21.14</v>
      </c>
      <c r="V119">
        <v>176</v>
      </c>
      <c r="W119">
        <v>275</v>
      </c>
      <c r="X119">
        <v>176</v>
      </c>
      <c r="Y119">
        <v>190.75</v>
      </c>
      <c r="Z119">
        <v>197.8</v>
      </c>
      <c r="AA119">
        <v>205.8</v>
      </c>
      <c r="AB119">
        <v>210.7</v>
      </c>
      <c r="AC119">
        <v>219.2</v>
      </c>
      <c r="AD119">
        <v>223</v>
      </c>
      <c r="AE119">
        <v>230.4</v>
      </c>
      <c r="AF119">
        <v>238.6</v>
      </c>
      <c r="AG119">
        <v>245.6</v>
      </c>
      <c r="AH119">
        <v>258.39999999999998</v>
      </c>
      <c r="AI119">
        <v>265.14999999999998</v>
      </c>
      <c r="AJ119">
        <v>275</v>
      </c>
      <c r="AK119">
        <v>1</v>
      </c>
      <c r="AL119">
        <v>2</v>
      </c>
      <c r="AM119">
        <v>5</v>
      </c>
      <c r="AN119">
        <v>7</v>
      </c>
      <c r="AO119">
        <v>6</v>
      </c>
      <c r="AP119">
        <v>6</v>
      </c>
      <c r="AQ119">
        <v>5</v>
      </c>
      <c r="AR119">
        <v>3</v>
      </c>
      <c r="AS119">
        <v>3</v>
      </c>
      <c r="AT119">
        <v>2</v>
      </c>
    </row>
    <row r="120" spans="1:46" hidden="1" x14ac:dyDescent="0.2">
      <c r="A120">
        <v>118</v>
      </c>
      <c r="B120" t="s">
        <v>281</v>
      </c>
      <c r="C120" t="s">
        <v>197</v>
      </c>
      <c r="D120" t="s">
        <v>241</v>
      </c>
      <c r="E120" t="s">
        <v>241</v>
      </c>
      <c r="F120" t="s">
        <v>197</v>
      </c>
      <c r="J120">
        <v>0</v>
      </c>
      <c r="K120">
        <v>5000000</v>
      </c>
      <c r="L120">
        <v>27.41</v>
      </c>
      <c r="N120" t="s">
        <v>1378</v>
      </c>
      <c r="Q120" t="s">
        <v>1254</v>
      </c>
      <c r="T120">
        <v>26.66</v>
      </c>
      <c r="U120">
        <v>3.88</v>
      </c>
      <c r="V120">
        <v>21.87</v>
      </c>
      <c r="W120">
        <v>32.64</v>
      </c>
      <c r="X120">
        <v>21.57</v>
      </c>
      <c r="Y120">
        <v>22.18</v>
      </c>
      <c r="Z120">
        <v>22.78</v>
      </c>
      <c r="AA120">
        <v>23.8</v>
      </c>
      <c r="AB120">
        <v>24.35</v>
      </c>
      <c r="AC120">
        <v>24.87</v>
      </c>
      <c r="AD120">
        <v>25.67</v>
      </c>
      <c r="AE120">
        <v>26.63</v>
      </c>
      <c r="AF120">
        <v>28.01</v>
      </c>
      <c r="AG120">
        <v>30.38</v>
      </c>
      <c r="AH120">
        <v>32.57</v>
      </c>
      <c r="AI120">
        <v>32.61</v>
      </c>
      <c r="AJ120">
        <v>32.659999999999997</v>
      </c>
      <c r="AK120">
        <v>1</v>
      </c>
      <c r="AL120">
        <v>1</v>
      </c>
      <c r="AM120">
        <v>2</v>
      </c>
      <c r="AN120">
        <v>1</v>
      </c>
      <c r="AO120">
        <v>1</v>
      </c>
      <c r="AP120">
        <v>1</v>
      </c>
      <c r="AQ120">
        <v>0</v>
      </c>
      <c r="AR120">
        <v>1</v>
      </c>
      <c r="AS120">
        <v>0</v>
      </c>
      <c r="AT120">
        <v>2</v>
      </c>
    </row>
    <row r="121" spans="1:46" hidden="1" x14ac:dyDescent="0.2">
      <c r="A121">
        <v>119</v>
      </c>
      <c r="B121" t="s">
        <v>281</v>
      </c>
      <c r="C121" t="s">
        <v>197</v>
      </c>
      <c r="D121" t="s">
        <v>242</v>
      </c>
      <c r="E121" t="s">
        <v>242</v>
      </c>
      <c r="F121" t="s">
        <v>197</v>
      </c>
      <c r="J121">
        <v>0</v>
      </c>
      <c r="K121">
        <v>5000000</v>
      </c>
      <c r="L121">
        <v>194.14</v>
      </c>
      <c r="N121" t="s">
        <v>1379</v>
      </c>
      <c r="O121">
        <v>160.66999999999999</v>
      </c>
      <c r="P121">
        <v>194.12</v>
      </c>
      <c r="Q121" t="s">
        <v>1277</v>
      </c>
      <c r="T121">
        <v>217.35</v>
      </c>
      <c r="U121">
        <v>21.94</v>
      </c>
      <c r="V121">
        <v>151</v>
      </c>
      <c r="W121">
        <v>250</v>
      </c>
      <c r="X121">
        <v>151</v>
      </c>
      <c r="Y121">
        <v>163</v>
      </c>
      <c r="Z121">
        <v>170</v>
      </c>
      <c r="AA121">
        <v>179.2</v>
      </c>
      <c r="AB121">
        <v>186</v>
      </c>
      <c r="AC121">
        <v>191</v>
      </c>
      <c r="AD121">
        <v>198</v>
      </c>
      <c r="AE121">
        <v>206</v>
      </c>
      <c r="AF121">
        <v>213</v>
      </c>
      <c r="AG121">
        <v>222.8</v>
      </c>
      <c r="AH121">
        <v>233.9</v>
      </c>
      <c r="AI121">
        <v>239</v>
      </c>
      <c r="AJ121">
        <v>250</v>
      </c>
      <c r="AK121">
        <v>13</v>
      </c>
      <c r="AL121">
        <v>23</v>
      </c>
      <c r="AM121">
        <v>38</v>
      </c>
      <c r="AN121">
        <v>58</v>
      </c>
      <c r="AO121">
        <v>51</v>
      </c>
      <c r="AP121">
        <v>44</v>
      </c>
      <c r="AQ121">
        <v>38</v>
      </c>
      <c r="AR121">
        <v>33</v>
      </c>
      <c r="AS121">
        <v>30</v>
      </c>
      <c r="AT121">
        <v>14</v>
      </c>
    </row>
    <row r="122" spans="1:46" hidden="1" x14ac:dyDescent="0.2">
      <c r="A122">
        <v>120</v>
      </c>
      <c r="B122" t="s">
        <v>281</v>
      </c>
      <c r="C122" t="s">
        <v>197</v>
      </c>
      <c r="D122" t="s">
        <v>244</v>
      </c>
      <c r="E122" t="s">
        <v>244</v>
      </c>
      <c r="F122" t="s">
        <v>197</v>
      </c>
      <c r="J122">
        <v>-5000000</v>
      </c>
      <c r="K122">
        <v>5000000</v>
      </c>
      <c r="L122">
        <v>116.49</v>
      </c>
      <c r="N122" t="s">
        <v>1380</v>
      </c>
      <c r="O122">
        <v>82.98</v>
      </c>
      <c r="P122">
        <v>116.47</v>
      </c>
      <c r="Q122" t="s">
        <v>1327</v>
      </c>
      <c r="T122">
        <v>121.38</v>
      </c>
      <c r="U122">
        <v>11.66</v>
      </c>
      <c r="V122">
        <v>67</v>
      </c>
      <c r="W122">
        <v>139</v>
      </c>
      <c r="X122">
        <v>67</v>
      </c>
      <c r="Y122">
        <v>79.099999999999994</v>
      </c>
      <c r="Z122">
        <v>84.2</v>
      </c>
      <c r="AA122">
        <v>91.4</v>
      </c>
      <c r="AB122">
        <v>96.6</v>
      </c>
      <c r="AC122">
        <v>100</v>
      </c>
      <c r="AD122">
        <v>105</v>
      </c>
      <c r="AE122">
        <v>108.2</v>
      </c>
      <c r="AF122">
        <v>113</v>
      </c>
      <c r="AG122">
        <v>118</v>
      </c>
      <c r="AH122">
        <v>124</v>
      </c>
      <c r="AI122">
        <v>128</v>
      </c>
      <c r="AJ122">
        <v>139</v>
      </c>
      <c r="AK122">
        <v>8</v>
      </c>
      <c r="AL122">
        <v>16</v>
      </c>
      <c r="AM122">
        <v>27</v>
      </c>
      <c r="AN122">
        <v>45</v>
      </c>
      <c r="AO122">
        <v>59</v>
      </c>
      <c r="AP122">
        <v>68</v>
      </c>
      <c r="AQ122">
        <v>50</v>
      </c>
      <c r="AR122">
        <v>37</v>
      </c>
      <c r="AS122">
        <v>23</v>
      </c>
      <c r="AT122">
        <v>10</v>
      </c>
    </row>
    <row r="123" spans="1:46" hidden="1" x14ac:dyDescent="0.2">
      <c r="A123">
        <v>121</v>
      </c>
      <c r="B123" t="s">
        <v>281</v>
      </c>
      <c r="C123" t="s">
        <v>43</v>
      </c>
      <c r="D123" t="s">
        <v>221</v>
      </c>
      <c r="E123" t="s">
        <v>221</v>
      </c>
      <c r="F123" t="s">
        <v>43</v>
      </c>
      <c r="J123">
        <v>0</v>
      </c>
      <c r="K123">
        <v>5000000</v>
      </c>
      <c r="L123">
        <v>59.17</v>
      </c>
      <c r="N123" t="s">
        <v>1381</v>
      </c>
      <c r="O123">
        <v>0.03</v>
      </c>
      <c r="P123">
        <v>222.96</v>
      </c>
      <c r="Q123" t="s">
        <v>1327</v>
      </c>
      <c r="T123">
        <v>59.88</v>
      </c>
      <c r="U123">
        <v>2.08</v>
      </c>
      <c r="V123">
        <v>0</v>
      </c>
      <c r="W123">
        <v>230</v>
      </c>
      <c r="X123">
        <v>0</v>
      </c>
      <c r="Y123">
        <v>10</v>
      </c>
      <c r="Z123">
        <v>20</v>
      </c>
      <c r="AA123">
        <v>40</v>
      </c>
      <c r="AB123">
        <v>63.7</v>
      </c>
      <c r="AC123">
        <v>90</v>
      </c>
      <c r="AD123">
        <v>110</v>
      </c>
      <c r="AE123">
        <v>130.6</v>
      </c>
      <c r="AF123">
        <v>160</v>
      </c>
      <c r="AG123">
        <v>180</v>
      </c>
      <c r="AH123">
        <v>200</v>
      </c>
      <c r="AI123">
        <v>215.05</v>
      </c>
      <c r="AJ123">
        <v>230</v>
      </c>
      <c r="AK123">
        <v>30</v>
      </c>
      <c r="AL123">
        <v>20</v>
      </c>
      <c r="AM123">
        <v>20</v>
      </c>
      <c r="AN123">
        <v>30</v>
      </c>
      <c r="AO123">
        <v>20</v>
      </c>
      <c r="AP123">
        <v>20</v>
      </c>
      <c r="AQ123">
        <v>29</v>
      </c>
      <c r="AR123">
        <v>21</v>
      </c>
      <c r="AS123">
        <v>20</v>
      </c>
      <c r="AT123">
        <v>22</v>
      </c>
    </row>
    <row r="124" spans="1:46" hidden="1" x14ac:dyDescent="0.2">
      <c r="A124">
        <v>122</v>
      </c>
      <c r="B124" t="s">
        <v>281</v>
      </c>
      <c r="C124" t="s">
        <v>43</v>
      </c>
      <c r="D124" t="s">
        <v>78</v>
      </c>
      <c r="E124" t="s">
        <v>78</v>
      </c>
      <c r="F124" t="s">
        <v>43</v>
      </c>
      <c r="J124">
        <v>0</v>
      </c>
      <c r="K124">
        <v>5000000</v>
      </c>
      <c r="L124">
        <v>0.13</v>
      </c>
      <c r="N124" t="s">
        <v>1382</v>
      </c>
      <c r="O124">
        <v>0.08</v>
      </c>
      <c r="P124">
        <v>0.16</v>
      </c>
      <c r="Q124" t="s">
        <v>1277</v>
      </c>
      <c r="T124">
        <v>0.15</v>
      </c>
      <c r="U124">
        <v>0.06</v>
      </c>
      <c r="V124">
        <v>0</v>
      </c>
      <c r="W124">
        <v>1</v>
      </c>
      <c r="X124">
        <v>0</v>
      </c>
      <c r="Y124">
        <v>0</v>
      </c>
      <c r="Z124">
        <v>0</v>
      </c>
      <c r="AA124">
        <v>0</v>
      </c>
      <c r="AB124">
        <v>0</v>
      </c>
      <c r="AC124">
        <v>0</v>
      </c>
      <c r="AD124">
        <v>0</v>
      </c>
      <c r="AE124">
        <v>0</v>
      </c>
      <c r="AF124">
        <v>0</v>
      </c>
      <c r="AG124">
        <v>0.6</v>
      </c>
      <c r="AH124">
        <v>1</v>
      </c>
      <c r="AI124">
        <v>1</v>
      </c>
      <c r="AJ124">
        <v>1</v>
      </c>
      <c r="AK124">
        <v>10</v>
      </c>
      <c r="AL124">
        <v>0</v>
      </c>
      <c r="AM124">
        <v>0</v>
      </c>
      <c r="AN124">
        <v>0</v>
      </c>
      <c r="AO124">
        <v>0</v>
      </c>
      <c r="AP124">
        <v>0</v>
      </c>
      <c r="AQ124">
        <v>0</v>
      </c>
      <c r="AR124">
        <v>0</v>
      </c>
      <c r="AS124">
        <v>0</v>
      </c>
      <c r="AT124">
        <v>3</v>
      </c>
    </row>
    <row r="125" spans="1:46" hidden="1" x14ac:dyDescent="0.2">
      <c r="A125">
        <v>123</v>
      </c>
      <c r="B125" t="s">
        <v>281</v>
      </c>
      <c r="C125" t="s">
        <v>43</v>
      </c>
      <c r="D125" t="s">
        <v>75</v>
      </c>
      <c r="E125" t="s">
        <v>75</v>
      </c>
      <c r="F125" t="s">
        <v>43</v>
      </c>
      <c r="J125">
        <v>0</v>
      </c>
      <c r="K125">
        <v>5000000</v>
      </c>
      <c r="L125">
        <v>59.04</v>
      </c>
      <c r="N125" t="s">
        <v>1383</v>
      </c>
      <c r="O125">
        <v>-0.01</v>
      </c>
      <c r="P125">
        <v>222.89</v>
      </c>
      <c r="Q125" t="s">
        <v>1277</v>
      </c>
      <c r="T125">
        <v>59.72</v>
      </c>
      <c r="U125">
        <v>2.0499999999999998</v>
      </c>
      <c r="V125">
        <v>0</v>
      </c>
      <c r="W125">
        <v>230</v>
      </c>
      <c r="X125">
        <v>0</v>
      </c>
      <c r="Y125">
        <v>10</v>
      </c>
      <c r="Z125">
        <v>20</v>
      </c>
      <c r="AA125">
        <v>40</v>
      </c>
      <c r="AB125">
        <v>60</v>
      </c>
      <c r="AC125">
        <v>90</v>
      </c>
      <c r="AD125">
        <v>110</v>
      </c>
      <c r="AE125">
        <v>130</v>
      </c>
      <c r="AF125">
        <v>160</v>
      </c>
      <c r="AG125">
        <v>180</v>
      </c>
      <c r="AH125">
        <v>200</v>
      </c>
      <c r="AI125">
        <v>215</v>
      </c>
      <c r="AJ125">
        <v>230</v>
      </c>
      <c r="AK125">
        <v>30</v>
      </c>
      <c r="AL125">
        <v>20</v>
      </c>
      <c r="AM125">
        <v>20</v>
      </c>
      <c r="AN125">
        <v>30</v>
      </c>
      <c r="AO125">
        <v>20</v>
      </c>
      <c r="AP125">
        <v>20</v>
      </c>
      <c r="AQ125">
        <v>30</v>
      </c>
      <c r="AR125">
        <v>20</v>
      </c>
      <c r="AS125">
        <v>20</v>
      </c>
      <c r="AT125">
        <v>21</v>
      </c>
    </row>
    <row r="126" spans="1:46" hidden="1" x14ac:dyDescent="0.2">
      <c r="A126">
        <v>124</v>
      </c>
      <c r="B126" t="s">
        <v>281</v>
      </c>
      <c r="C126" t="s">
        <v>43</v>
      </c>
      <c r="D126" t="s">
        <v>122</v>
      </c>
      <c r="E126" t="s">
        <v>122</v>
      </c>
      <c r="F126" t="s">
        <v>43</v>
      </c>
      <c r="J126">
        <v>0</v>
      </c>
      <c r="K126">
        <v>5000000</v>
      </c>
      <c r="L126">
        <v>0</v>
      </c>
      <c r="N126" t="s">
        <v>1384</v>
      </c>
      <c r="O126">
        <v>0.02</v>
      </c>
      <c r="P126">
        <v>0.06</v>
      </c>
      <c r="Q126" t="s">
        <v>1277</v>
      </c>
      <c r="T126">
        <v>0</v>
      </c>
      <c r="U126">
        <v>0</v>
      </c>
      <c r="V126">
        <v>0</v>
      </c>
      <c r="W126">
        <v>0</v>
      </c>
      <c r="X126">
        <v>0</v>
      </c>
      <c r="Y126">
        <v>0</v>
      </c>
      <c r="Z126">
        <v>0</v>
      </c>
      <c r="AA126">
        <v>0</v>
      </c>
      <c r="AB126">
        <v>0</v>
      </c>
      <c r="AC126">
        <v>0</v>
      </c>
      <c r="AD126">
        <v>0</v>
      </c>
      <c r="AE126">
        <v>0</v>
      </c>
      <c r="AF126">
        <v>0</v>
      </c>
      <c r="AG126">
        <v>0</v>
      </c>
      <c r="AH126">
        <v>0</v>
      </c>
      <c r="AI126">
        <v>0</v>
      </c>
      <c r="AJ126">
        <v>0</v>
      </c>
      <c r="AK126">
        <v>0</v>
      </c>
      <c r="AL126">
        <v>0</v>
      </c>
      <c r="AM126">
        <v>0</v>
      </c>
      <c r="AN126">
        <v>0</v>
      </c>
      <c r="AO126">
        <v>0</v>
      </c>
      <c r="AP126">
        <v>1</v>
      </c>
      <c r="AQ126">
        <v>0</v>
      </c>
      <c r="AR126">
        <v>0</v>
      </c>
      <c r="AS126">
        <v>0</v>
      </c>
      <c r="AT126">
        <v>0</v>
      </c>
    </row>
    <row r="127" spans="1:46" hidden="1" x14ac:dyDescent="0.2">
      <c r="A127">
        <v>125</v>
      </c>
      <c r="B127" t="s">
        <v>281</v>
      </c>
      <c r="C127" t="s">
        <v>43</v>
      </c>
      <c r="D127" t="s">
        <v>26</v>
      </c>
      <c r="E127" t="s">
        <v>26</v>
      </c>
      <c r="F127" t="s">
        <v>43</v>
      </c>
      <c r="J127">
        <v>0</v>
      </c>
      <c r="K127">
        <v>5000000</v>
      </c>
      <c r="L127">
        <v>161.44999999999999</v>
      </c>
      <c r="N127" t="s">
        <v>1385</v>
      </c>
      <c r="O127">
        <v>68.010000000000005</v>
      </c>
      <c r="P127">
        <v>221.54</v>
      </c>
      <c r="Q127" t="s">
        <v>1327</v>
      </c>
      <c r="T127">
        <v>156.04</v>
      </c>
      <c r="U127">
        <v>15.05</v>
      </c>
      <c r="V127">
        <v>57</v>
      </c>
      <c r="W127">
        <v>270</v>
      </c>
      <c r="X127">
        <v>57</v>
      </c>
      <c r="Y127">
        <v>74.400000000000006</v>
      </c>
      <c r="Z127">
        <v>81.7</v>
      </c>
      <c r="AA127">
        <v>100</v>
      </c>
      <c r="AB127">
        <v>118.1</v>
      </c>
      <c r="AC127">
        <v>137</v>
      </c>
      <c r="AD127">
        <v>153.5</v>
      </c>
      <c r="AE127">
        <v>170.2</v>
      </c>
      <c r="AF127">
        <v>188.9</v>
      </c>
      <c r="AG127">
        <v>207</v>
      </c>
      <c r="AH127">
        <v>227</v>
      </c>
      <c r="AI127">
        <v>240.15</v>
      </c>
      <c r="AJ127">
        <v>270</v>
      </c>
      <c r="AK127">
        <v>14</v>
      </c>
      <c r="AL127">
        <v>21</v>
      </c>
      <c r="AM127">
        <v>22</v>
      </c>
      <c r="AN127">
        <v>22</v>
      </c>
      <c r="AO127">
        <v>20</v>
      </c>
      <c r="AP127">
        <v>20</v>
      </c>
      <c r="AQ127">
        <v>21</v>
      </c>
      <c r="AR127">
        <v>22</v>
      </c>
      <c r="AS127">
        <v>9</v>
      </c>
      <c r="AT127">
        <v>7</v>
      </c>
    </row>
    <row r="128" spans="1:46" hidden="1" x14ac:dyDescent="0.2">
      <c r="A128">
        <v>126</v>
      </c>
      <c r="B128" t="s">
        <v>281</v>
      </c>
      <c r="C128" t="s">
        <v>43</v>
      </c>
      <c r="D128" t="s">
        <v>241</v>
      </c>
      <c r="E128" t="s">
        <v>241</v>
      </c>
      <c r="F128" t="s">
        <v>43</v>
      </c>
      <c r="J128">
        <v>0</v>
      </c>
      <c r="K128">
        <v>5000000</v>
      </c>
      <c r="L128">
        <v>12.72</v>
      </c>
      <c r="N128" t="s">
        <v>1386</v>
      </c>
      <c r="O128">
        <v>-0.26</v>
      </c>
      <c r="P128">
        <v>27.43</v>
      </c>
      <c r="Q128" t="s">
        <v>1277</v>
      </c>
      <c r="T128">
        <v>13.77</v>
      </c>
      <c r="U128">
        <v>4.67</v>
      </c>
      <c r="V128">
        <v>0</v>
      </c>
      <c r="W128">
        <v>32</v>
      </c>
      <c r="X128">
        <v>0</v>
      </c>
      <c r="Y128">
        <v>1</v>
      </c>
      <c r="Z128">
        <v>2</v>
      </c>
      <c r="AA128">
        <v>5</v>
      </c>
      <c r="AB128">
        <v>8</v>
      </c>
      <c r="AC128">
        <v>10</v>
      </c>
      <c r="AD128">
        <v>13</v>
      </c>
      <c r="AE128">
        <v>16</v>
      </c>
      <c r="AF128">
        <v>18.7</v>
      </c>
      <c r="AG128">
        <v>21</v>
      </c>
      <c r="AH128">
        <v>24</v>
      </c>
      <c r="AI128">
        <v>27</v>
      </c>
      <c r="AJ128">
        <v>32</v>
      </c>
      <c r="AK128">
        <v>40</v>
      </c>
      <c r="AL128">
        <v>30</v>
      </c>
      <c r="AM128">
        <v>30</v>
      </c>
      <c r="AN128">
        <v>30</v>
      </c>
      <c r="AO128">
        <v>30</v>
      </c>
      <c r="AP128">
        <v>40</v>
      </c>
      <c r="AQ128">
        <v>29</v>
      </c>
      <c r="AR128">
        <v>22</v>
      </c>
      <c r="AS128">
        <v>12</v>
      </c>
      <c r="AT128">
        <v>9</v>
      </c>
    </row>
    <row r="129" spans="1:46" hidden="1" x14ac:dyDescent="0.2">
      <c r="A129">
        <v>127</v>
      </c>
      <c r="B129" t="s">
        <v>281</v>
      </c>
      <c r="C129" t="s">
        <v>43</v>
      </c>
      <c r="D129" t="s">
        <v>242</v>
      </c>
      <c r="E129" t="s">
        <v>242</v>
      </c>
      <c r="F129" t="s">
        <v>43</v>
      </c>
      <c r="J129">
        <v>0</v>
      </c>
      <c r="K129">
        <v>5000000</v>
      </c>
      <c r="L129">
        <v>148.74</v>
      </c>
      <c r="N129" t="s">
        <v>1387</v>
      </c>
      <c r="O129">
        <v>40.92</v>
      </c>
      <c r="P129">
        <v>194.17</v>
      </c>
      <c r="Q129" t="s">
        <v>1277</v>
      </c>
      <c r="T129">
        <v>142.26</v>
      </c>
      <c r="U129">
        <v>17.170000000000002</v>
      </c>
      <c r="V129">
        <v>23</v>
      </c>
      <c r="W129">
        <v>245</v>
      </c>
      <c r="X129">
        <v>23</v>
      </c>
      <c r="Y129">
        <v>46.8</v>
      </c>
      <c r="Z129">
        <v>56.6</v>
      </c>
      <c r="AA129">
        <v>75</v>
      </c>
      <c r="AB129">
        <v>92.6</v>
      </c>
      <c r="AC129">
        <v>107.4</v>
      </c>
      <c r="AD129">
        <v>127</v>
      </c>
      <c r="AE129">
        <v>145</v>
      </c>
      <c r="AF129">
        <v>163</v>
      </c>
      <c r="AG129">
        <v>177.8</v>
      </c>
      <c r="AH129">
        <v>199.2</v>
      </c>
      <c r="AI129">
        <v>215</v>
      </c>
      <c r="AJ129">
        <v>245</v>
      </c>
      <c r="AK129">
        <v>8</v>
      </c>
      <c r="AL129">
        <v>23</v>
      </c>
      <c r="AM129">
        <v>21</v>
      </c>
      <c r="AN129">
        <v>21</v>
      </c>
      <c r="AO129">
        <v>22</v>
      </c>
      <c r="AP129">
        <v>23</v>
      </c>
      <c r="AQ129">
        <v>24</v>
      </c>
      <c r="AR129">
        <v>17</v>
      </c>
      <c r="AS129">
        <v>11</v>
      </c>
      <c r="AT129">
        <v>7</v>
      </c>
    </row>
    <row r="130" spans="1:46" hidden="1" x14ac:dyDescent="0.2">
      <c r="A130">
        <v>128</v>
      </c>
      <c r="B130" t="s">
        <v>281</v>
      </c>
      <c r="C130" t="s">
        <v>43</v>
      </c>
      <c r="D130" t="s">
        <v>244</v>
      </c>
      <c r="E130" t="s">
        <v>244</v>
      </c>
      <c r="F130" t="s">
        <v>43</v>
      </c>
      <c r="J130">
        <v>-5000000</v>
      </c>
      <c r="K130">
        <v>5000000</v>
      </c>
      <c r="L130">
        <v>121.94</v>
      </c>
      <c r="N130" t="s">
        <v>1388</v>
      </c>
      <c r="O130">
        <v>-38.5</v>
      </c>
      <c r="P130">
        <v>221.55</v>
      </c>
      <c r="Q130" t="s">
        <v>1327</v>
      </c>
      <c r="T130">
        <v>120.61</v>
      </c>
      <c r="U130">
        <v>9.44</v>
      </c>
      <c r="V130">
        <v>-91</v>
      </c>
      <c r="W130">
        <v>269</v>
      </c>
      <c r="X130">
        <v>-91</v>
      </c>
      <c r="Y130">
        <v>-45.8</v>
      </c>
      <c r="Z130">
        <v>-28.8</v>
      </c>
      <c r="AA130">
        <v>1.4</v>
      </c>
      <c r="AB130">
        <v>31.6</v>
      </c>
      <c r="AC130">
        <v>61.8</v>
      </c>
      <c r="AD130">
        <v>92</v>
      </c>
      <c r="AE130">
        <v>122.2</v>
      </c>
      <c r="AF130">
        <v>152.4</v>
      </c>
      <c r="AG130">
        <v>182.6</v>
      </c>
      <c r="AH130">
        <v>212.8</v>
      </c>
      <c r="AI130">
        <v>230.95</v>
      </c>
      <c r="AJ130">
        <v>269</v>
      </c>
      <c r="AK130">
        <v>11</v>
      </c>
      <c r="AL130">
        <v>28</v>
      </c>
      <c r="AM130">
        <v>36</v>
      </c>
      <c r="AN130">
        <v>36</v>
      </c>
      <c r="AO130">
        <v>35</v>
      </c>
      <c r="AP130">
        <v>38</v>
      </c>
      <c r="AQ130">
        <v>35</v>
      </c>
      <c r="AR130">
        <v>36</v>
      </c>
      <c r="AS130">
        <v>32</v>
      </c>
      <c r="AT130">
        <v>15</v>
      </c>
    </row>
    <row r="131" spans="1:46" hidden="1" x14ac:dyDescent="0.2">
      <c r="A131">
        <v>129</v>
      </c>
      <c r="B131" t="s">
        <v>281</v>
      </c>
      <c r="C131" t="s">
        <v>198</v>
      </c>
      <c r="D131" t="s">
        <v>221</v>
      </c>
      <c r="E131" t="s">
        <v>221</v>
      </c>
      <c r="F131" t="s">
        <v>198</v>
      </c>
      <c r="J131">
        <v>0</v>
      </c>
      <c r="K131">
        <v>5000000</v>
      </c>
      <c r="L131">
        <v>0.13</v>
      </c>
      <c r="N131" t="s">
        <v>1389</v>
      </c>
      <c r="O131">
        <v>0.08</v>
      </c>
      <c r="P131">
        <v>0.16</v>
      </c>
      <c r="Q131" t="s">
        <v>1277</v>
      </c>
      <c r="T131">
        <v>0.15</v>
      </c>
      <c r="U131">
        <v>0.06</v>
      </c>
      <c r="V131">
        <v>0</v>
      </c>
      <c r="W131">
        <v>1</v>
      </c>
      <c r="X131">
        <v>0</v>
      </c>
      <c r="Y131">
        <v>0</v>
      </c>
      <c r="Z131">
        <v>0</v>
      </c>
      <c r="AA131">
        <v>0</v>
      </c>
      <c r="AB131">
        <v>0</v>
      </c>
      <c r="AC131">
        <v>0</v>
      </c>
      <c r="AD131">
        <v>0</v>
      </c>
      <c r="AE131">
        <v>0</v>
      </c>
      <c r="AF131">
        <v>0</v>
      </c>
      <c r="AG131">
        <v>0</v>
      </c>
      <c r="AH131">
        <v>0.9</v>
      </c>
      <c r="AI131">
        <v>1</v>
      </c>
      <c r="AJ131">
        <v>1</v>
      </c>
      <c r="AK131">
        <v>10</v>
      </c>
      <c r="AL131">
        <v>0</v>
      </c>
      <c r="AM131">
        <v>0</v>
      </c>
      <c r="AN131">
        <v>0</v>
      </c>
      <c r="AO131">
        <v>0</v>
      </c>
      <c r="AP131">
        <v>0</v>
      </c>
      <c r="AQ131">
        <v>0</v>
      </c>
      <c r="AR131">
        <v>0</v>
      </c>
      <c r="AS131">
        <v>0</v>
      </c>
      <c r="AT131">
        <v>2</v>
      </c>
    </row>
    <row r="132" spans="1:46" hidden="1" x14ac:dyDescent="0.2">
      <c r="A132">
        <v>130</v>
      </c>
      <c r="B132" t="s">
        <v>281</v>
      </c>
      <c r="C132" t="s">
        <v>198</v>
      </c>
      <c r="D132" t="s">
        <v>78</v>
      </c>
      <c r="E132" t="s">
        <v>78</v>
      </c>
      <c r="F132" t="s">
        <v>198</v>
      </c>
      <c r="J132">
        <v>0</v>
      </c>
      <c r="K132">
        <v>5000000</v>
      </c>
      <c r="L132">
        <v>0.13</v>
      </c>
      <c r="N132" t="s">
        <v>1390</v>
      </c>
      <c r="O132">
        <v>0.08</v>
      </c>
      <c r="P132">
        <v>0.16</v>
      </c>
      <c r="Q132" t="s">
        <v>1277</v>
      </c>
      <c r="T132">
        <v>0.15</v>
      </c>
      <c r="U132">
        <v>0.06</v>
      </c>
      <c r="V132">
        <v>0</v>
      </c>
      <c r="W132">
        <v>1</v>
      </c>
      <c r="X132">
        <v>0</v>
      </c>
      <c r="Y132">
        <v>0</v>
      </c>
      <c r="Z132">
        <v>0</v>
      </c>
      <c r="AA132">
        <v>0</v>
      </c>
      <c r="AB132">
        <v>0</v>
      </c>
      <c r="AC132">
        <v>0</v>
      </c>
      <c r="AD132">
        <v>0</v>
      </c>
      <c r="AE132">
        <v>0</v>
      </c>
      <c r="AF132">
        <v>0</v>
      </c>
      <c r="AG132">
        <v>0.6</v>
      </c>
      <c r="AH132">
        <v>1</v>
      </c>
      <c r="AI132">
        <v>1</v>
      </c>
      <c r="AJ132">
        <v>1</v>
      </c>
      <c r="AK132">
        <v>10</v>
      </c>
      <c r="AL132">
        <v>0</v>
      </c>
      <c r="AM132">
        <v>0</v>
      </c>
      <c r="AN132">
        <v>0</v>
      </c>
      <c r="AO132">
        <v>0</v>
      </c>
      <c r="AP132">
        <v>0</v>
      </c>
      <c r="AQ132">
        <v>0</v>
      </c>
      <c r="AR132">
        <v>0</v>
      </c>
      <c r="AS132">
        <v>0</v>
      </c>
      <c r="AT132">
        <v>3</v>
      </c>
    </row>
    <row r="133" spans="1:46" hidden="1" x14ac:dyDescent="0.2">
      <c r="A133">
        <v>131</v>
      </c>
      <c r="B133" t="s">
        <v>281</v>
      </c>
      <c r="C133" t="s">
        <v>198</v>
      </c>
      <c r="D133" t="s">
        <v>122</v>
      </c>
      <c r="E133" t="s">
        <v>122</v>
      </c>
      <c r="F133" t="s">
        <v>198</v>
      </c>
      <c r="J133">
        <v>0</v>
      </c>
      <c r="K133">
        <v>5000000</v>
      </c>
      <c r="L133">
        <v>0.01</v>
      </c>
      <c r="N133" t="s">
        <v>1391</v>
      </c>
      <c r="O133">
        <v>0.24</v>
      </c>
      <c r="P133">
        <v>0.25</v>
      </c>
      <c r="Q133" t="s">
        <v>1277</v>
      </c>
      <c r="T133">
        <v>0.01</v>
      </c>
      <c r="U133">
        <v>0</v>
      </c>
      <c r="V133">
        <v>0</v>
      </c>
      <c r="W133">
        <v>0</v>
      </c>
      <c r="X133">
        <v>0</v>
      </c>
      <c r="Y133">
        <v>0</v>
      </c>
      <c r="Z133">
        <v>0</v>
      </c>
      <c r="AA133">
        <v>0</v>
      </c>
      <c r="AB133">
        <v>0</v>
      </c>
      <c r="AC133">
        <v>0</v>
      </c>
      <c r="AD133">
        <v>0</v>
      </c>
      <c r="AE133">
        <v>0</v>
      </c>
      <c r="AF133">
        <v>0</v>
      </c>
      <c r="AG133">
        <v>0</v>
      </c>
      <c r="AH133">
        <v>0</v>
      </c>
      <c r="AI133">
        <v>0</v>
      </c>
      <c r="AJ133">
        <v>0</v>
      </c>
      <c r="AK133">
        <v>0</v>
      </c>
      <c r="AL133">
        <v>0</v>
      </c>
      <c r="AM133">
        <v>0</v>
      </c>
      <c r="AN133">
        <v>0</v>
      </c>
      <c r="AO133">
        <v>0</v>
      </c>
      <c r="AP133">
        <v>1</v>
      </c>
      <c r="AQ133">
        <v>0</v>
      </c>
      <c r="AR133">
        <v>0</v>
      </c>
      <c r="AS133">
        <v>0</v>
      </c>
      <c r="AT133">
        <v>0</v>
      </c>
    </row>
    <row r="134" spans="1:46" hidden="1" x14ac:dyDescent="0.2">
      <c r="A134">
        <v>132</v>
      </c>
      <c r="B134" t="s">
        <v>281</v>
      </c>
      <c r="C134" t="s">
        <v>198</v>
      </c>
      <c r="D134" t="s">
        <v>26</v>
      </c>
      <c r="E134" t="s">
        <v>26</v>
      </c>
      <c r="F134" t="s">
        <v>198</v>
      </c>
      <c r="J134">
        <v>0</v>
      </c>
      <c r="K134">
        <v>5000000</v>
      </c>
      <c r="L134">
        <v>147.62</v>
      </c>
      <c r="N134" t="s">
        <v>1392</v>
      </c>
      <c r="O134">
        <v>68.05</v>
      </c>
      <c r="P134">
        <v>221.52</v>
      </c>
      <c r="Q134" t="s">
        <v>1277</v>
      </c>
      <c r="T134">
        <v>143.18</v>
      </c>
      <c r="U134">
        <v>9.42</v>
      </c>
      <c r="V134">
        <v>56</v>
      </c>
      <c r="W134">
        <v>270</v>
      </c>
      <c r="X134">
        <v>56</v>
      </c>
      <c r="Y134">
        <v>75.2</v>
      </c>
      <c r="Z134">
        <v>84.4</v>
      </c>
      <c r="AA134">
        <v>100</v>
      </c>
      <c r="AB134">
        <v>118.6</v>
      </c>
      <c r="AC134">
        <v>137</v>
      </c>
      <c r="AD134">
        <v>156</v>
      </c>
      <c r="AE134">
        <v>170</v>
      </c>
      <c r="AF134">
        <v>189.2</v>
      </c>
      <c r="AG134">
        <v>207</v>
      </c>
      <c r="AH134">
        <v>227</v>
      </c>
      <c r="AI134">
        <v>240</v>
      </c>
      <c r="AJ134">
        <v>270</v>
      </c>
      <c r="AK134">
        <v>13</v>
      </c>
      <c r="AL134">
        <v>20</v>
      </c>
      <c r="AM134">
        <v>24</v>
      </c>
      <c r="AN134">
        <v>20</v>
      </c>
      <c r="AO134">
        <v>21</v>
      </c>
      <c r="AP134">
        <v>20</v>
      </c>
      <c r="AQ134">
        <v>20</v>
      </c>
      <c r="AR134">
        <v>23</v>
      </c>
      <c r="AS134">
        <v>9</v>
      </c>
      <c r="AT134">
        <v>7</v>
      </c>
    </row>
    <row r="135" spans="1:46" hidden="1" x14ac:dyDescent="0.2">
      <c r="A135">
        <v>133</v>
      </c>
      <c r="B135" t="s">
        <v>281</v>
      </c>
      <c r="C135" t="s">
        <v>198</v>
      </c>
      <c r="D135" t="s">
        <v>241</v>
      </c>
      <c r="E135" t="s">
        <v>241</v>
      </c>
      <c r="F135" t="s">
        <v>198</v>
      </c>
      <c r="J135">
        <v>0</v>
      </c>
      <c r="K135">
        <v>5000000</v>
      </c>
      <c r="L135">
        <v>9.15</v>
      </c>
      <c r="N135" t="s">
        <v>1393</v>
      </c>
      <c r="O135">
        <v>-0.02</v>
      </c>
      <c r="P135">
        <v>27.15</v>
      </c>
      <c r="Q135" t="s">
        <v>1277</v>
      </c>
      <c r="T135">
        <v>9.9600000000000009</v>
      </c>
      <c r="U135">
        <v>5.47</v>
      </c>
      <c r="V135">
        <v>-1</v>
      </c>
      <c r="W135">
        <v>32</v>
      </c>
      <c r="X135">
        <v>-1</v>
      </c>
      <c r="Y135">
        <v>1</v>
      </c>
      <c r="Z135">
        <v>2</v>
      </c>
      <c r="AA135">
        <v>5</v>
      </c>
      <c r="AB135">
        <v>8</v>
      </c>
      <c r="AC135">
        <v>10</v>
      </c>
      <c r="AD135">
        <v>13</v>
      </c>
      <c r="AE135">
        <v>16</v>
      </c>
      <c r="AF135">
        <v>18.399999999999999</v>
      </c>
      <c r="AG135">
        <v>21</v>
      </c>
      <c r="AH135">
        <v>24</v>
      </c>
      <c r="AI135">
        <v>27</v>
      </c>
      <c r="AJ135">
        <v>32</v>
      </c>
      <c r="AK135">
        <v>31</v>
      </c>
      <c r="AL135">
        <v>30</v>
      </c>
      <c r="AM135">
        <v>30</v>
      </c>
      <c r="AN135">
        <v>40</v>
      </c>
      <c r="AO135">
        <v>30</v>
      </c>
      <c r="AP135">
        <v>30</v>
      </c>
      <c r="AQ135">
        <v>39</v>
      </c>
      <c r="AR135">
        <v>22</v>
      </c>
      <c r="AS135">
        <v>12</v>
      </c>
      <c r="AT135">
        <v>9</v>
      </c>
    </row>
    <row r="136" spans="1:46" hidden="1" x14ac:dyDescent="0.2">
      <c r="A136">
        <v>134</v>
      </c>
      <c r="B136" t="s">
        <v>281</v>
      </c>
      <c r="C136" t="s">
        <v>198</v>
      </c>
      <c r="D136" t="s">
        <v>242</v>
      </c>
      <c r="E136" t="s">
        <v>242</v>
      </c>
      <c r="F136" t="s">
        <v>198</v>
      </c>
      <c r="J136">
        <v>0</v>
      </c>
      <c r="K136">
        <v>5000000</v>
      </c>
      <c r="L136">
        <v>138.47999999999999</v>
      </c>
      <c r="N136" t="s">
        <v>1394</v>
      </c>
      <c r="O136">
        <v>40.54</v>
      </c>
      <c r="P136">
        <v>194.2</v>
      </c>
      <c r="Q136" t="s">
        <v>1277</v>
      </c>
      <c r="T136">
        <v>133.21</v>
      </c>
      <c r="U136">
        <v>11.92</v>
      </c>
      <c r="V136">
        <v>22</v>
      </c>
      <c r="W136">
        <v>244</v>
      </c>
      <c r="X136">
        <v>22</v>
      </c>
      <c r="Y136">
        <v>46.8</v>
      </c>
      <c r="Z136">
        <v>56.6</v>
      </c>
      <c r="AA136">
        <v>73.2</v>
      </c>
      <c r="AB136">
        <v>92</v>
      </c>
      <c r="AC136">
        <v>109.2</v>
      </c>
      <c r="AD136">
        <v>127</v>
      </c>
      <c r="AE136">
        <v>143.6</v>
      </c>
      <c r="AF136">
        <v>162.19999999999999</v>
      </c>
      <c r="AG136">
        <v>180.4</v>
      </c>
      <c r="AH136">
        <v>201.4</v>
      </c>
      <c r="AI136">
        <v>213.2</v>
      </c>
      <c r="AJ136">
        <v>244</v>
      </c>
      <c r="AK136">
        <v>8</v>
      </c>
      <c r="AL136">
        <v>20</v>
      </c>
      <c r="AM136">
        <v>23</v>
      </c>
      <c r="AN136">
        <v>20</v>
      </c>
      <c r="AO136">
        <v>23</v>
      </c>
      <c r="AP136">
        <v>23</v>
      </c>
      <c r="AQ136">
        <v>23</v>
      </c>
      <c r="AR136">
        <v>18</v>
      </c>
      <c r="AS136">
        <v>11</v>
      </c>
      <c r="AT136">
        <v>8</v>
      </c>
    </row>
    <row r="137" spans="1:46" hidden="1" x14ac:dyDescent="0.2">
      <c r="A137">
        <v>135</v>
      </c>
      <c r="B137" t="s">
        <v>281</v>
      </c>
      <c r="C137" t="s">
        <v>198</v>
      </c>
      <c r="D137" t="s">
        <v>244</v>
      </c>
      <c r="E137" t="s">
        <v>244</v>
      </c>
      <c r="F137" t="s">
        <v>198</v>
      </c>
      <c r="J137">
        <v>-5000000</v>
      </c>
      <c r="K137">
        <v>5000000</v>
      </c>
      <c r="L137">
        <v>128.44</v>
      </c>
      <c r="N137" t="s">
        <v>1395</v>
      </c>
      <c r="O137">
        <v>68</v>
      </c>
      <c r="P137">
        <v>143.36000000000001</v>
      </c>
      <c r="Q137" t="s">
        <v>1277</v>
      </c>
      <c r="T137">
        <v>131.13</v>
      </c>
      <c r="U137">
        <v>5.82</v>
      </c>
      <c r="V137">
        <v>57</v>
      </c>
      <c r="W137">
        <v>150</v>
      </c>
      <c r="X137">
        <v>57</v>
      </c>
      <c r="Y137">
        <v>67</v>
      </c>
      <c r="Z137">
        <v>73</v>
      </c>
      <c r="AA137">
        <v>80</v>
      </c>
      <c r="AB137">
        <v>89</v>
      </c>
      <c r="AC137">
        <v>97</v>
      </c>
      <c r="AD137">
        <v>106</v>
      </c>
      <c r="AE137">
        <v>113</v>
      </c>
      <c r="AF137">
        <v>120</v>
      </c>
      <c r="AG137">
        <v>129</v>
      </c>
      <c r="AH137">
        <v>137</v>
      </c>
      <c r="AI137">
        <v>142</v>
      </c>
      <c r="AJ137">
        <v>150</v>
      </c>
      <c r="AK137">
        <v>2</v>
      </c>
      <c r="AL137">
        <v>8</v>
      </c>
      <c r="AM137">
        <v>9</v>
      </c>
      <c r="AN137">
        <v>10</v>
      </c>
      <c r="AO137">
        <v>10</v>
      </c>
      <c r="AP137">
        <v>9</v>
      </c>
      <c r="AQ137">
        <v>10</v>
      </c>
      <c r="AR137">
        <v>9</v>
      </c>
      <c r="AS137">
        <v>9</v>
      </c>
      <c r="AT137">
        <v>5</v>
      </c>
    </row>
    <row r="138" spans="1:46" hidden="1" x14ac:dyDescent="0.2">
      <c r="A138">
        <v>136</v>
      </c>
      <c r="B138" t="s">
        <v>281</v>
      </c>
      <c r="C138" t="s">
        <v>199</v>
      </c>
      <c r="D138" t="s">
        <v>221</v>
      </c>
      <c r="E138" t="s">
        <v>221</v>
      </c>
      <c r="F138" t="s">
        <v>199</v>
      </c>
      <c r="J138">
        <v>0</v>
      </c>
      <c r="K138">
        <v>5000000</v>
      </c>
      <c r="L138">
        <v>59.04</v>
      </c>
      <c r="N138" t="s">
        <v>1396</v>
      </c>
      <c r="O138">
        <v>-0.01</v>
      </c>
      <c r="P138">
        <v>222.88</v>
      </c>
      <c r="Q138" t="s">
        <v>1277</v>
      </c>
      <c r="T138">
        <v>59.72</v>
      </c>
      <c r="U138">
        <v>2.0499999999999998</v>
      </c>
      <c r="V138">
        <v>0</v>
      </c>
      <c r="W138">
        <v>230</v>
      </c>
      <c r="X138">
        <v>0</v>
      </c>
      <c r="Y138">
        <v>10</v>
      </c>
      <c r="Z138">
        <v>20</v>
      </c>
      <c r="AA138">
        <v>40</v>
      </c>
      <c r="AB138">
        <v>60</v>
      </c>
      <c r="AC138">
        <v>90</v>
      </c>
      <c r="AD138">
        <v>110</v>
      </c>
      <c r="AE138">
        <v>130</v>
      </c>
      <c r="AF138">
        <v>160</v>
      </c>
      <c r="AG138">
        <v>180</v>
      </c>
      <c r="AH138">
        <v>200</v>
      </c>
      <c r="AI138">
        <v>215</v>
      </c>
      <c r="AJ138">
        <v>230</v>
      </c>
      <c r="AK138">
        <v>30</v>
      </c>
      <c r="AL138">
        <v>20</v>
      </c>
      <c r="AM138">
        <v>20</v>
      </c>
      <c r="AN138">
        <v>30</v>
      </c>
      <c r="AO138">
        <v>20</v>
      </c>
      <c r="AP138">
        <v>20</v>
      </c>
      <c r="AQ138">
        <v>30</v>
      </c>
      <c r="AR138">
        <v>20</v>
      </c>
      <c r="AS138">
        <v>20</v>
      </c>
      <c r="AT138">
        <v>21</v>
      </c>
    </row>
    <row r="139" spans="1:46" hidden="1" x14ac:dyDescent="0.2">
      <c r="A139">
        <v>137</v>
      </c>
      <c r="B139" t="s">
        <v>281</v>
      </c>
      <c r="C139" t="s">
        <v>199</v>
      </c>
      <c r="D139" t="s">
        <v>75</v>
      </c>
      <c r="E139" t="s">
        <v>75</v>
      </c>
      <c r="F139" t="s">
        <v>199</v>
      </c>
      <c r="J139">
        <v>0</v>
      </c>
      <c r="K139">
        <v>5000000</v>
      </c>
      <c r="L139">
        <v>59.04</v>
      </c>
      <c r="N139" t="s">
        <v>1397</v>
      </c>
      <c r="O139">
        <v>-0.01</v>
      </c>
      <c r="P139">
        <v>222.9</v>
      </c>
      <c r="Q139" t="s">
        <v>1277</v>
      </c>
      <c r="T139">
        <v>59.72</v>
      </c>
      <c r="U139">
        <v>2.0499999999999998</v>
      </c>
      <c r="V139">
        <v>0</v>
      </c>
      <c r="W139">
        <v>230</v>
      </c>
      <c r="X139">
        <v>0</v>
      </c>
      <c r="Y139">
        <v>10</v>
      </c>
      <c r="Z139">
        <v>20</v>
      </c>
      <c r="AA139">
        <v>40</v>
      </c>
      <c r="AB139">
        <v>60</v>
      </c>
      <c r="AC139">
        <v>90</v>
      </c>
      <c r="AD139">
        <v>110</v>
      </c>
      <c r="AE139">
        <v>130</v>
      </c>
      <c r="AF139">
        <v>160</v>
      </c>
      <c r="AG139">
        <v>180</v>
      </c>
      <c r="AH139">
        <v>200</v>
      </c>
      <c r="AI139">
        <v>215</v>
      </c>
      <c r="AJ139">
        <v>230</v>
      </c>
      <c r="AK139">
        <v>30</v>
      </c>
      <c r="AL139">
        <v>20</v>
      </c>
      <c r="AM139">
        <v>20</v>
      </c>
      <c r="AN139">
        <v>30</v>
      </c>
      <c r="AO139">
        <v>20</v>
      </c>
      <c r="AP139">
        <v>20</v>
      </c>
      <c r="AQ139">
        <v>30</v>
      </c>
      <c r="AR139">
        <v>20</v>
      </c>
      <c r="AS139">
        <v>20</v>
      </c>
      <c r="AT139">
        <v>21</v>
      </c>
    </row>
    <row r="140" spans="1:46" hidden="1" x14ac:dyDescent="0.2">
      <c r="A140">
        <v>138</v>
      </c>
      <c r="B140" t="s">
        <v>281</v>
      </c>
      <c r="C140" t="s">
        <v>199</v>
      </c>
      <c r="D140" t="s">
        <v>122</v>
      </c>
      <c r="E140" t="s">
        <v>122</v>
      </c>
      <c r="F140" t="s">
        <v>199</v>
      </c>
      <c r="J140">
        <v>0</v>
      </c>
      <c r="K140">
        <v>5000000</v>
      </c>
      <c r="L140">
        <v>-0.01</v>
      </c>
      <c r="N140" t="s">
        <v>1398</v>
      </c>
      <c r="O140">
        <v>-0.02</v>
      </c>
      <c r="P140">
        <v>-0.1</v>
      </c>
      <c r="Q140" t="s">
        <v>1277</v>
      </c>
      <c r="T140">
        <v>-0.01</v>
      </c>
      <c r="U140">
        <v>0</v>
      </c>
      <c r="V140">
        <v>0</v>
      </c>
      <c r="W140">
        <v>0</v>
      </c>
      <c r="X140">
        <v>0</v>
      </c>
      <c r="Y140">
        <v>0</v>
      </c>
      <c r="Z140">
        <v>0</v>
      </c>
      <c r="AA140">
        <v>0</v>
      </c>
      <c r="AB140">
        <v>0</v>
      </c>
      <c r="AC140">
        <v>0</v>
      </c>
      <c r="AD140">
        <v>0</v>
      </c>
      <c r="AE140">
        <v>0</v>
      </c>
      <c r="AF140">
        <v>0</v>
      </c>
      <c r="AG140">
        <v>0</v>
      </c>
      <c r="AH140">
        <v>0</v>
      </c>
      <c r="AI140">
        <v>0</v>
      </c>
      <c r="AJ140">
        <v>0</v>
      </c>
      <c r="AK140">
        <v>0</v>
      </c>
      <c r="AL140">
        <v>0</v>
      </c>
      <c r="AM140">
        <v>0</v>
      </c>
      <c r="AN140">
        <v>0</v>
      </c>
      <c r="AO140">
        <v>0</v>
      </c>
      <c r="AP140">
        <v>1</v>
      </c>
      <c r="AQ140">
        <v>0</v>
      </c>
      <c r="AR140">
        <v>0</v>
      </c>
      <c r="AS140">
        <v>0</v>
      </c>
      <c r="AT140">
        <v>0</v>
      </c>
    </row>
    <row r="141" spans="1:46" hidden="1" x14ac:dyDescent="0.2">
      <c r="A141">
        <v>139</v>
      </c>
      <c r="B141" t="s">
        <v>281</v>
      </c>
      <c r="C141" t="s">
        <v>199</v>
      </c>
      <c r="D141" t="s">
        <v>26</v>
      </c>
      <c r="E141" t="s">
        <v>26</v>
      </c>
      <c r="F141" t="s">
        <v>199</v>
      </c>
      <c r="J141">
        <v>0</v>
      </c>
      <c r="K141">
        <v>5000000</v>
      </c>
      <c r="L141">
        <v>13.83</v>
      </c>
      <c r="N141" t="s">
        <v>1399</v>
      </c>
      <c r="O141">
        <v>0.01</v>
      </c>
      <c r="P141">
        <v>78.38</v>
      </c>
      <c r="Q141" t="s">
        <v>1277</v>
      </c>
      <c r="T141">
        <v>12.86</v>
      </c>
      <c r="U141">
        <v>7.7</v>
      </c>
      <c r="V141">
        <v>-1</v>
      </c>
      <c r="W141">
        <v>130</v>
      </c>
      <c r="X141">
        <v>-1</v>
      </c>
      <c r="Y141">
        <v>0</v>
      </c>
      <c r="Z141">
        <v>9.3000000000000007</v>
      </c>
      <c r="AA141">
        <v>19.600000000000001</v>
      </c>
      <c r="AB141">
        <v>29.9</v>
      </c>
      <c r="AC141">
        <v>40</v>
      </c>
      <c r="AD141">
        <v>50</v>
      </c>
      <c r="AE141">
        <v>60</v>
      </c>
      <c r="AF141">
        <v>70</v>
      </c>
      <c r="AG141">
        <v>80</v>
      </c>
      <c r="AH141">
        <v>90</v>
      </c>
      <c r="AI141">
        <v>107.65</v>
      </c>
      <c r="AJ141">
        <v>130</v>
      </c>
      <c r="AK141">
        <v>20</v>
      </c>
      <c r="AL141">
        <v>10</v>
      </c>
      <c r="AM141">
        <v>10</v>
      </c>
      <c r="AN141">
        <v>20</v>
      </c>
      <c r="AO141">
        <v>10</v>
      </c>
      <c r="AP141">
        <v>9</v>
      </c>
      <c r="AQ141">
        <v>15</v>
      </c>
      <c r="AR141">
        <v>4</v>
      </c>
      <c r="AS141">
        <v>3</v>
      </c>
      <c r="AT141">
        <v>3</v>
      </c>
    </row>
    <row r="142" spans="1:46" hidden="1" x14ac:dyDescent="0.2">
      <c r="A142">
        <v>140</v>
      </c>
      <c r="B142" t="s">
        <v>281</v>
      </c>
      <c r="C142" t="s">
        <v>199</v>
      </c>
      <c r="D142" t="s">
        <v>241</v>
      </c>
      <c r="E142" t="s">
        <v>241</v>
      </c>
      <c r="F142" t="s">
        <v>199</v>
      </c>
      <c r="J142">
        <v>0</v>
      </c>
      <c r="K142">
        <v>5000000</v>
      </c>
      <c r="L142">
        <v>3.57</v>
      </c>
      <c r="N142" t="s">
        <v>1400</v>
      </c>
      <c r="O142">
        <v>-0.06</v>
      </c>
      <c r="P142">
        <v>27.4</v>
      </c>
      <c r="Q142" t="s">
        <v>1277</v>
      </c>
      <c r="T142">
        <v>3.81</v>
      </c>
      <c r="U142">
        <v>1.45</v>
      </c>
      <c r="V142">
        <v>0</v>
      </c>
      <c r="W142">
        <v>32</v>
      </c>
      <c r="X142">
        <v>0</v>
      </c>
      <c r="Y142">
        <v>1</v>
      </c>
      <c r="Z142">
        <v>2</v>
      </c>
      <c r="AA142">
        <v>5</v>
      </c>
      <c r="AB142">
        <v>8</v>
      </c>
      <c r="AC142">
        <v>10</v>
      </c>
      <c r="AD142">
        <v>13</v>
      </c>
      <c r="AE142">
        <v>16</v>
      </c>
      <c r="AF142">
        <v>18.7</v>
      </c>
      <c r="AG142">
        <v>21</v>
      </c>
      <c r="AH142">
        <v>24</v>
      </c>
      <c r="AI142">
        <v>27</v>
      </c>
      <c r="AJ142">
        <v>32</v>
      </c>
      <c r="AK142">
        <v>40</v>
      </c>
      <c r="AL142">
        <v>30</v>
      </c>
      <c r="AM142">
        <v>30</v>
      </c>
      <c r="AN142">
        <v>30</v>
      </c>
      <c r="AO142">
        <v>30</v>
      </c>
      <c r="AP142">
        <v>40</v>
      </c>
      <c r="AQ142">
        <v>29</v>
      </c>
      <c r="AR142">
        <v>22</v>
      </c>
      <c r="AS142">
        <v>12</v>
      </c>
      <c r="AT142">
        <v>9</v>
      </c>
    </row>
    <row r="143" spans="1:46" hidden="1" x14ac:dyDescent="0.2">
      <c r="A143">
        <v>141</v>
      </c>
      <c r="B143" t="s">
        <v>281</v>
      </c>
      <c r="C143" t="s">
        <v>199</v>
      </c>
      <c r="D143" t="s">
        <v>242</v>
      </c>
      <c r="E143" t="s">
        <v>242</v>
      </c>
      <c r="F143" t="s">
        <v>199</v>
      </c>
      <c r="J143">
        <v>0</v>
      </c>
      <c r="K143">
        <v>5000000</v>
      </c>
      <c r="L143">
        <v>10.26</v>
      </c>
      <c r="N143" t="s">
        <v>1401</v>
      </c>
      <c r="O143">
        <v>0.23</v>
      </c>
      <c r="P143">
        <v>78.430000000000007</v>
      </c>
      <c r="Q143" t="s">
        <v>1277</v>
      </c>
      <c r="T143">
        <v>9.0500000000000007</v>
      </c>
      <c r="U143">
        <v>7</v>
      </c>
      <c r="V143">
        <v>0</v>
      </c>
      <c r="W143">
        <v>130</v>
      </c>
      <c r="X143">
        <v>0</v>
      </c>
      <c r="Y143">
        <v>0</v>
      </c>
      <c r="Z143">
        <v>10</v>
      </c>
      <c r="AA143">
        <v>20</v>
      </c>
      <c r="AB143">
        <v>30</v>
      </c>
      <c r="AC143">
        <v>40</v>
      </c>
      <c r="AD143">
        <v>50</v>
      </c>
      <c r="AE143">
        <v>60</v>
      </c>
      <c r="AF143">
        <v>70</v>
      </c>
      <c r="AG143">
        <v>80</v>
      </c>
      <c r="AH143">
        <v>90</v>
      </c>
      <c r="AI143">
        <v>100</v>
      </c>
      <c r="AJ143">
        <v>130</v>
      </c>
      <c r="AK143">
        <v>20</v>
      </c>
      <c r="AL143">
        <v>10</v>
      </c>
      <c r="AM143">
        <v>10</v>
      </c>
      <c r="AN143">
        <v>20</v>
      </c>
      <c r="AO143">
        <v>10</v>
      </c>
      <c r="AP143">
        <v>9</v>
      </c>
      <c r="AQ143">
        <v>15</v>
      </c>
      <c r="AR143">
        <v>4</v>
      </c>
      <c r="AS143">
        <v>2</v>
      </c>
      <c r="AT143">
        <v>3</v>
      </c>
    </row>
    <row r="144" spans="1:46" hidden="1" x14ac:dyDescent="0.2">
      <c r="A144">
        <v>142</v>
      </c>
      <c r="B144" t="s">
        <v>281</v>
      </c>
      <c r="C144" t="s">
        <v>199</v>
      </c>
      <c r="D144" t="s">
        <v>244</v>
      </c>
      <c r="E144" t="s">
        <v>244</v>
      </c>
      <c r="F144" t="s">
        <v>199</v>
      </c>
      <c r="J144">
        <v>-5000000</v>
      </c>
      <c r="K144">
        <v>5000000</v>
      </c>
      <c r="L144">
        <v>-6.49</v>
      </c>
      <c r="N144" t="s">
        <v>1402</v>
      </c>
      <c r="O144">
        <v>-105.02</v>
      </c>
      <c r="P144">
        <v>77.510000000000005</v>
      </c>
      <c r="Q144" t="s">
        <v>1277</v>
      </c>
      <c r="T144">
        <v>-10.52</v>
      </c>
      <c r="U144">
        <v>6.16</v>
      </c>
      <c r="V144">
        <v>-161</v>
      </c>
      <c r="W144">
        <v>129</v>
      </c>
      <c r="X144">
        <v>-161</v>
      </c>
      <c r="Y144">
        <v>-121</v>
      </c>
      <c r="Z144">
        <v>-103.5</v>
      </c>
      <c r="AA144">
        <v>-82</v>
      </c>
      <c r="AB144">
        <v>-61</v>
      </c>
      <c r="AC144">
        <v>-36</v>
      </c>
      <c r="AD144">
        <v>-13.5</v>
      </c>
      <c r="AE144">
        <v>8</v>
      </c>
      <c r="AF144">
        <v>29</v>
      </c>
      <c r="AG144">
        <v>54</v>
      </c>
      <c r="AH144">
        <v>77</v>
      </c>
      <c r="AI144">
        <v>89</v>
      </c>
      <c r="AJ144">
        <v>129</v>
      </c>
      <c r="AK144">
        <v>6</v>
      </c>
      <c r="AL144">
        <v>17</v>
      </c>
      <c r="AM144">
        <v>29</v>
      </c>
      <c r="AN144">
        <v>29</v>
      </c>
      <c r="AO144">
        <v>29</v>
      </c>
      <c r="AP144">
        <v>30</v>
      </c>
      <c r="AQ144">
        <v>29</v>
      </c>
      <c r="AR144">
        <v>30</v>
      </c>
      <c r="AS144">
        <v>20</v>
      </c>
      <c r="AT144">
        <v>7</v>
      </c>
    </row>
    <row r="145" spans="1:46" hidden="1" x14ac:dyDescent="0.2">
      <c r="A145">
        <v>143</v>
      </c>
      <c r="B145" t="s">
        <v>281</v>
      </c>
      <c r="C145" t="s">
        <v>44</v>
      </c>
      <c r="D145" t="s">
        <v>221</v>
      </c>
      <c r="E145" t="s">
        <v>221</v>
      </c>
      <c r="F145" t="s">
        <v>44</v>
      </c>
      <c r="J145">
        <v>0</v>
      </c>
      <c r="K145">
        <v>5000000</v>
      </c>
      <c r="L145">
        <v>104.13</v>
      </c>
      <c r="N145" t="s">
        <v>1403</v>
      </c>
      <c r="O145">
        <v>-7.0000000000000007E-2</v>
      </c>
      <c r="P145">
        <v>222.72</v>
      </c>
      <c r="Q145" t="s">
        <v>1327</v>
      </c>
      <c r="T145">
        <v>105.29</v>
      </c>
      <c r="U145">
        <v>3.59</v>
      </c>
      <c r="V145">
        <v>0</v>
      </c>
      <c r="W145">
        <v>230</v>
      </c>
      <c r="X145">
        <v>0</v>
      </c>
      <c r="Y145">
        <v>10</v>
      </c>
      <c r="Z145">
        <v>20</v>
      </c>
      <c r="AA145">
        <v>40</v>
      </c>
      <c r="AB145">
        <v>63</v>
      </c>
      <c r="AC145">
        <v>90</v>
      </c>
      <c r="AD145">
        <v>110</v>
      </c>
      <c r="AE145">
        <v>130</v>
      </c>
      <c r="AF145">
        <v>160</v>
      </c>
      <c r="AG145">
        <v>180</v>
      </c>
      <c r="AH145">
        <v>200</v>
      </c>
      <c r="AI145">
        <v>214.5</v>
      </c>
      <c r="AJ145">
        <v>230</v>
      </c>
      <c r="AK145">
        <v>30</v>
      </c>
      <c r="AL145">
        <v>20</v>
      </c>
      <c r="AM145">
        <v>20</v>
      </c>
      <c r="AN145">
        <v>30</v>
      </c>
      <c r="AO145">
        <v>20</v>
      </c>
      <c r="AP145">
        <v>20</v>
      </c>
      <c r="AQ145">
        <v>30</v>
      </c>
      <c r="AR145">
        <v>20</v>
      </c>
      <c r="AS145">
        <v>20</v>
      </c>
      <c r="AT145">
        <v>22</v>
      </c>
    </row>
    <row r="146" spans="1:46" hidden="1" x14ac:dyDescent="0.2">
      <c r="A146">
        <v>144</v>
      </c>
      <c r="B146" t="s">
        <v>281</v>
      </c>
      <c r="C146" t="s">
        <v>44</v>
      </c>
      <c r="D146" t="s">
        <v>78</v>
      </c>
      <c r="E146" t="s">
        <v>78</v>
      </c>
      <c r="F146" t="s">
        <v>44</v>
      </c>
      <c r="J146">
        <v>0</v>
      </c>
      <c r="K146">
        <v>5000000</v>
      </c>
      <c r="L146">
        <v>0.8</v>
      </c>
      <c r="N146" t="s">
        <v>1404</v>
      </c>
      <c r="O146">
        <v>0.11</v>
      </c>
      <c r="P146">
        <v>0.14000000000000001</v>
      </c>
      <c r="Q146" t="s">
        <v>1277</v>
      </c>
      <c r="T146">
        <v>0.78</v>
      </c>
      <c r="U146">
        <v>0.05</v>
      </c>
      <c r="V146">
        <v>0</v>
      </c>
      <c r="W146">
        <v>1</v>
      </c>
      <c r="X146">
        <v>0</v>
      </c>
      <c r="Y146">
        <v>0</v>
      </c>
      <c r="Z146">
        <v>0</v>
      </c>
      <c r="AA146">
        <v>0</v>
      </c>
      <c r="AB146">
        <v>0</v>
      </c>
      <c r="AC146">
        <v>0</v>
      </c>
      <c r="AD146">
        <v>0</v>
      </c>
      <c r="AE146">
        <v>0</v>
      </c>
      <c r="AF146">
        <v>0</v>
      </c>
      <c r="AG146">
        <v>1</v>
      </c>
      <c r="AH146">
        <v>1</v>
      </c>
      <c r="AI146">
        <v>1</v>
      </c>
      <c r="AJ146">
        <v>1</v>
      </c>
      <c r="AK146">
        <v>8</v>
      </c>
      <c r="AL146">
        <v>0</v>
      </c>
      <c r="AM146">
        <v>0</v>
      </c>
      <c r="AN146">
        <v>0</v>
      </c>
      <c r="AO146">
        <v>0</v>
      </c>
      <c r="AP146">
        <v>0</v>
      </c>
      <c r="AQ146">
        <v>0</v>
      </c>
      <c r="AR146">
        <v>0</v>
      </c>
      <c r="AS146">
        <v>0</v>
      </c>
      <c r="AT146">
        <v>3</v>
      </c>
    </row>
    <row r="147" spans="1:46" hidden="1" x14ac:dyDescent="0.2">
      <c r="A147">
        <v>145</v>
      </c>
      <c r="B147" t="s">
        <v>281</v>
      </c>
      <c r="C147" t="s">
        <v>44</v>
      </c>
      <c r="D147" t="s">
        <v>75</v>
      </c>
      <c r="E147" t="s">
        <v>75</v>
      </c>
      <c r="F147" t="s">
        <v>44</v>
      </c>
      <c r="J147">
        <v>0</v>
      </c>
      <c r="K147">
        <v>5000000</v>
      </c>
      <c r="L147">
        <v>103.32</v>
      </c>
      <c r="N147" t="s">
        <v>1405</v>
      </c>
      <c r="O147">
        <v>-0.1</v>
      </c>
      <c r="P147">
        <v>222.78</v>
      </c>
      <c r="Q147" t="s">
        <v>1277</v>
      </c>
      <c r="T147">
        <v>104.51</v>
      </c>
      <c r="U147">
        <v>3.58</v>
      </c>
      <c r="V147">
        <v>0</v>
      </c>
      <c r="W147">
        <v>230</v>
      </c>
      <c r="X147">
        <v>0</v>
      </c>
      <c r="Y147">
        <v>10</v>
      </c>
      <c r="Z147">
        <v>20</v>
      </c>
      <c r="AA147">
        <v>40</v>
      </c>
      <c r="AB147">
        <v>60</v>
      </c>
      <c r="AC147">
        <v>90</v>
      </c>
      <c r="AD147">
        <v>110</v>
      </c>
      <c r="AE147">
        <v>130</v>
      </c>
      <c r="AF147">
        <v>160</v>
      </c>
      <c r="AG147">
        <v>180</v>
      </c>
      <c r="AH147">
        <v>200</v>
      </c>
      <c r="AI147">
        <v>215</v>
      </c>
      <c r="AJ147">
        <v>230</v>
      </c>
      <c r="AK147">
        <v>30</v>
      </c>
      <c r="AL147">
        <v>20</v>
      </c>
      <c r="AM147">
        <v>20</v>
      </c>
      <c r="AN147">
        <v>30</v>
      </c>
      <c r="AO147">
        <v>20</v>
      </c>
      <c r="AP147">
        <v>20</v>
      </c>
      <c r="AQ147">
        <v>30</v>
      </c>
      <c r="AR147">
        <v>20</v>
      </c>
      <c r="AS147">
        <v>20</v>
      </c>
      <c r="AT147">
        <v>21</v>
      </c>
    </row>
    <row r="148" spans="1:46" hidden="1" x14ac:dyDescent="0.2">
      <c r="A148">
        <v>146</v>
      </c>
      <c r="B148" t="s">
        <v>281</v>
      </c>
      <c r="C148" t="s">
        <v>44</v>
      </c>
      <c r="D148" t="s">
        <v>122</v>
      </c>
      <c r="E148" t="s">
        <v>122</v>
      </c>
      <c r="F148" t="s">
        <v>44</v>
      </c>
      <c r="J148">
        <v>0</v>
      </c>
      <c r="K148">
        <v>5000000</v>
      </c>
      <c r="L148">
        <v>0</v>
      </c>
      <c r="N148" t="s">
        <v>1406</v>
      </c>
      <c r="O148">
        <v>-0.06</v>
      </c>
      <c r="P148">
        <v>0.03</v>
      </c>
      <c r="Q148" t="s">
        <v>1277</v>
      </c>
      <c r="T148">
        <v>0</v>
      </c>
      <c r="U148">
        <v>0</v>
      </c>
      <c r="V148">
        <v>0</v>
      </c>
      <c r="W148">
        <v>0</v>
      </c>
      <c r="X148">
        <v>0</v>
      </c>
      <c r="Y148">
        <v>0</v>
      </c>
      <c r="Z148">
        <v>0</v>
      </c>
      <c r="AA148">
        <v>0</v>
      </c>
      <c r="AB148">
        <v>0</v>
      </c>
      <c r="AC148">
        <v>0</v>
      </c>
      <c r="AD148">
        <v>0</v>
      </c>
      <c r="AE148">
        <v>0</v>
      </c>
      <c r="AF148">
        <v>0</v>
      </c>
      <c r="AG148">
        <v>0</v>
      </c>
      <c r="AH148">
        <v>0</v>
      </c>
      <c r="AI148">
        <v>0</v>
      </c>
      <c r="AJ148">
        <v>0</v>
      </c>
      <c r="AK148">
        <v>0</v>
      </c>
      <c r="AL148">
        <v>0</v>
      </c>
      <c r="AM148">
        <v>0</v>
      </c>
      <c r="AN148">
        <v>0</v>
      </c>
      <c r="AO148">
        <v>0</v>
      </c>
      <c r="AP148">
        <v>1</v>
      </c>
      <c r="AQ148">
        <v>0</v>
      </c>
      <c r="AR148">
        <v>0</v>
      </c>
      <c r="AS148">
        <v>0</v>
      </c>
      <c r="AT148">
        <v>0</v>
      </c>
    </row>
    <row r="149" spans="1:46" hidden="1" x14ac:dyDescent="0.2">
      <c r="A149">
        <v>147</v>
      </c>
      <c r="B149" t="s">
        <v>281</v>
      </c>
      <c r="C149" t="s">
        <v>44</v>
      </c>
      <c r="D149" t="s">
        <v>26</v>
      </c>
      <c r="E149" t="s">
        <v>26</v>
      </c>
      <c r="F149" t="s">
        <v>44</v>
      </c>
      <c r="J149">
        <v>0</v>
      </c>
      <c r="K149">
        <v>5000000</v>
      </c>
      <c r="L149">
        <v>60.11</v>
      </c>
      <c r="N149" t="s">
        <v>1407</v>
      </c>
      <c r="O149">
        <v>-0.01</v>
      </c>
      <c r="P149">
        <v>152.72999999999999</v>
      </c>
      <c r="Q149" t="s">
        <v>1327</v>
      </c>
      <c r="T149">
        <v>87.98</v>
      </c>
      <c r="U149">
        <v>17.68</v>
      </c>
      <c r="V149">
        <v>0</v>
      </c>
      <c r="W149">
        <v>200</v>
      </c>
      <c r="X149">
        <v>0</v>
      </c>
      <c r="Y149">
        <v>0</v>
      </c>
      <c r="Z149">
        <v>10</v>
      </c>
      <c r="AA149">
        <v>30</v>
      </c>
      <c r="AB149">
        <v>50</v>
      </c>
      <c r="AC149">
        <v>70</v>
      </c>
      <c r="AD149">
        <v>80</v>
      </c>
      <c r="AE149">
        <v>100</v>
      </c>
      <c r="AF149">
        <v>120</v>
      </c>
      <c r="AG149">
        <v>140</v>
      </c>
      <c r="AH149">
        <v>160</v>
      </c>
      <c r="AI149">
        <v>170</v>
      </c>
      <c r="AJ149">
        <v>200</v>
      </c>
      <c r="AK149">
        <v>20</v>
      </c>
      <c r="AL149">
        <v>20</v>
      </c>
      <c r="AM149">
        <v>20</v>
      </c>
      <c r="AN149">
        <v>20</v>
      </c>
      <c r="AO149">
        <v>20</v>
      </c>
      <c r="AP149">
        <v>20</v>
      </c>
      <c r="AQ149">
        <v>20</v>
      </c>
      <c r="AR149">
        <v>19</v>
      </c>
      <c r="AS149">
        <v>12</v>
      </c>
      <c r="AT149">
        <v>8</v>
      </c>
    </row>
    <row r="150" spans="1:46" hidden="1" x14ac:dyDescent="0.2">
      <c r="A150">
        <v>148</v>
      </c>
      <c r="B150" t="s">
        <v>281</v>
      </c>
      <c r="C150" t="s">
        <v>44</v>
      </c>
      <c r="D150" t="s">
        <v>241</v>
      </c>
      <c r="E150" t="s">
        <v>241</v>
      </c>
      <c r="F150" t="s">
        <v>44</v>
      </c>
      <c r="J150">
        <v>0</v>
      </c>
      <c r="K150">
        <v>5000000</v>
      </c>
      <c r="L150">
        <v>14.7</v>
      </c>
      <c r="N150" t="s">
        <v>1408</v>
      </c>
      <c r="O150">
        <v>0.02</v>
      </c>
      <c r="P150">
        <v>27.48</v>
      </c>
      <c r="Q150" t="s">
        <v>1277</v>
      </c>
      <c r="T150">
        <v>12.89</v>
      </c>
      <c r="U150">
        <v>3.05</v>
      </c>
      <c r="V150">
        <v>0</v>
      </c>
      <c r="W150">
        <v>32</v>
      </c>
      <c r="X150">
        <v>0</v>
      </c>
      <c r="Y150">
        <v>1</v>
      </c>
      <c r="Z150">
        <v>2</v>
      </c>
      <c r="AA150">
        <v>5</v>
      </c>
      <c r="AB150">
        <v>8</v>
      </c>
      <c r="AC150">
        <v>10</v>
      </c>
      <c r="AD150">
        <v>13</v>
      </c>
      <c r="AE150">
        <v>16</v>
      </c>
      <c r="AF150">
        <v>18.7</v>
      </c>
      <c r="AG150">
        <v>21</v>
      </c>
      <c r="AH150">
        <v>24</v>
      </c>
      <c r="AI150">
        <v>27</v>
      </c>
      <c r="AJ150">
        <v>32</v>
      </c>
      <c r="AK150">
        <v>40</v>
      </c>
      <c r="AL150">
        <v>30</v>
      </c>
      <c r="AM150">
        <v>30</v>
      </c>
      <c r="AN150">
        <v>30</v>
      </c>
      <c r="AO150">
        <v>30</v>
      </c>
      <c r="AP150">
        <v>40</v>
      </c>
      <c r="AQ150">
        <v>29</v>
      </c>
      <c r="AR150">
        <v>22</v>
      </c>
      <c r="AS150">
        <v>12</v>
      </c>
      <c r="AT150">
        <v>9</v>
      </c>
    </row>
    <row r="151" spans="1:46" hidden="1" x14ac:dyDescent="0.2">
      <c r="A151">
        <v>149</v>
      </c>
      <c r="B151" t="s">
        <v>281</v>
      </c>
      <c r="C151" t="s">
        <v>44</v>
      </c>
      <c r="D151" t="s">
        <v>242</v>
      </c>
      <c r="E151" t="s">
        <v>242</v>
      </c>
      <c r="F151" t="s">
        <v>44</v>
      </c>
      <c r="J151">
        <v>0</v>
      </c>
      <c r="K151">
        <v>5000000</v>
      </c>
      <c r="L151">
        <v>45.41</v>
      </c>
      <c r="N151" t="s">
        <v>1409</v>
      </c>
      <c r="O151">
        <v>-7.0000000000000007E-2</v>
      </c>
      <c r="P151">
        <v>153.86000000000001</v>
      </c>
      <c r="Q151" t="s">
        <v>1277</v>
      </c>
      <c r="T151">
        <v>75.09</v>
      </c>
      <c r="U151">
        <v>15.33</v>
      </c>
      <c r="V151">
        <v>0</v>
      </c>
      <c r="W151">
        <v>200</v>
      </c>
      <c r="X151">
        <v>0</v>
      </c>
      <c r="Y151">
        <v>0</v>
      </c>
      <c r="Z151">
        <v>10</v>
      </c>
      <c r="AA151">
        <v>30</v>
      </c>
      <c r="AB151">
        <v>50</v>
      </c>
      <c r="AC151">
        <v>70</v>
      </c>
      <c r="AD151">
        <v>80</v>
      </c>
      <c r="AE151">
        <v>100</v>
      </c>
      <c r="AF151">
        <v>120</v>
      </c>
      <c r="AG151">
        <v>140</v>
      </c>
      <c r="AH151">
        <v>160</v>
      </c>
      <c r="AI151">
        <v>170</v>
      </c>
      <c r="AJ151">
        <v>200</v>
      </c>
      <c r="AK151">
        <v>20</v>
      </c>
      <c r="AL151">
        <v>20</v>
      </c>
      <c r="AM151">
        <v>20</v>
      </c>
      <c r="AN151">
        <v>20</v>
      </c>
      <c r="AO151">
        <v>20</v>
      </c>
      <c r="AP151">
        <v>20</v>
      </c>
      <c r="AQ151">
        <v>20</v>
      </c>
      <c r="AR151">
        <v>18</v>
      </c>
      <c r="AS151">
        <v>12</v>
      </c>
      <c r="AT151">
        <v>7</v>
      </c>
    </row>
    <row r="152" spans="1:46" hidden="1" x14ac:dyDescent="0.2">
      <c r="A152">
        <v>150</v>
      </c>
      <c r="B152" t="s">
        <v>281</v>
      </c>
      <c r="C152" t="s">
        <v>44</v>
      </c>
      <c r="D152" t="s">
        <v>244</v>
      </c>
      <c r="E152" t="s">
        <v>244</v>
      </c>
      <c r="F152" t="s">
        <v>44</v>
      </c>
      <c r="J152">
        <v>-5000000</v>
      </c>
      <c r="K152">
        <v>5000000</v>
      </c>
      <c r="L152">
        <v>-5.45</v>
      </c>
      <c r="N152" t="s">
        <v>1410</v>
      </c>
      <c r="O152">
        <v>-105.22</v>
      </c>
      <c r="P152">
        <v>153.27000000000001</v>
      </c>
      <c r="Q152" t="s">
        <v>1327</v>
      </c>
      <c r="T152">
        <v>0.77</v>
      </c>
      <c r="U152">
        <v>5.43</v>
      </c>
      <c r="V152">
        <v>-162</v>
      </c>
      <c r="W152">
        <v>198</v>
      </c>
      <c r="X152">
        <v>-162</v>
      </c>
      <c r="Y152">
        <v>-113</v>
      </c>
      <c r="Z152">
        <v>-96</v>
      </c>
      <c r="AA152">
        <v>-66</v>
      </c>
      <c r="AB152">
        <v>-36</v>
      </c>
      <c r="AC152">
        <v>-6</v>
      </c>
      <c r="AD152">
        <v>24</v>
      </c>
      <c r="AE152">
        <v>54</v>
      </c>
      <c r="AF152">
        <v>84</v>
      </c>
      <c r="AG152">
        <v>114</v>
      </c>
      <c r="AH152">
        <v>145</v>
      </c>
      <c r="AI152">
        <v>159</v>
      </c>
      <c r="AJ152">
        <v>198</v>
      </c>
      <c r="AK152">
        <v>8</v>
      </c>
      <c r="AL152">
        <v>31</v>
      </c>
      <c r="AM152">
        <v>34</v>
      </c>
      <c r="AN152">
        <v>36</v>
      </c>
      <c r="AO152">
        <v>36</v>
      </c>
      <c r="AP152">
        <v>35</v>
      </c>
      <c r="AQ152">
        <v>39</v>
      </c>
      <c r="AR152">
        <v>34</v>
      </c>
      <c r="AS152">
        <v>33</v>
      </c>
      <c r="AT152">
        <v>15</v>
      </c>
    </row>
    <row r="153" spans="1:46" hidden="1" x14ac:dyDescent="0.2">
      <c r="A153">
        <v>151</v>
      </c>
      <c r="B153" t="s">
        <v>281</v>
      </c>
      <c r="C153" t="s">
        <v>200</v>
      </c>
      <c r="D153" t="s">
        <v>221</v>
      </c>
      <c r="E153" t="s">
        <v>221</v>
      </c>
      <c r="F153" t="s">
        <v>200</v>
      </c>
      <c r="J153">
        <v>0</v>
      </c>
      <c r="K153">
        <v>5000000</v>
      </c>
      <c r="L153">
        <v>0.8</v>
      </c>
      <c r="N153" t="s">
        <v>1411</v>
      </c>
      <c r="O153">
        <v>0.11</v>
      </c>
      <c r="P153">
        <v>0.14000000000000001</v>
      </c>
      <c r="Q153" t="s">
        <v>1277</v>
      </c>
      <c r="T153">
        <v>0.78</v>
      </c>
      <c r="U153">
        <v>0.05</v>
      </c>
      <c r="V153">
        <v>0</v>
      </c>
      <c r="W153">
        <v>1</v>
      </c>
      <c r="X153">
        <v>0</v>
      </c>
      <c r="Y153">
        <v>0</v>
      </c>
      <c r="Z153">
        <v>0</v>
      </c>
      <c r="AA153">
        <v>0</v>
      </c>
      <c r="AB153">
        <v>0</v>
      </c>
      <c r="AC153">
        <v>0</v>
      </c>
      <c r="AD153">
        <v>0</v>
      </c>
      <c r="AE153">
        <v>0</v>
      </c>
      <c r="AF153">
        <v>0</v>
      </c>
      <c r="AG153">
        <v>1</v>
      </c>
      <c r="AH153">
        <v>1</v>
      </c>
      <c r="AI153">
        <v>1</v>
      </c>
      <c r="AJ153">
        <v>1</v>
      </c>
      <c r="AK153">
        <v>8</v>
      </c>
      <c r="AL153">
        <v>0</v>
      </c>
      <c r="AM153">
        <v>0</v>
      </c>
      <c r="AN153">
        <v>0</v>
      </c>
      <c r="AO153">
        <v>0</v>
      </c>
      <c r="AP153">
        <v>0</v>
      </c>
      <c r="AQ153">
        <v>0</v>
      </c>
      <c r="AR153">
        <v>0</v>
      </c>
      <c r="AS153">
        <v>0</v>
      </c>
      <c r="AT153">
        <v>3</v>
      </c>
    </row>
    <row r="154" spans="1:46" hidden="1" x14ac:dyDescent="0.2">
      <c r="A154">
        <v>152</v>
      </c>
      <c r="B154" t="s">
        <v>281</v>
      </c>
      <c r="C154" t="s">
        <v>200</v>
      </c>
      <c r="D154" t="s">
        <v>78</v>
      </c>
      <c r="E154" t="s">
        <v>78</v>
      </c>
      <c r="F154" t="s">
        <v>200</v>
      </c>
      <c r="J154">
        <v>0</v>
      </c>
      <c r="K154">
        <v>5000000</v>
      </c>
      <c r="L154">
        <v>0.8</v>
      </c>
      <c r="N154" t="s">
        <v>1412</v>
      </c>
      <c r="O154">
        <v>0.11</v>
      </c>
      <c r="P154">
        <v>0.14000000000000001</v>
      </c>
      <c r="Q154" t="s">
        <v>1277</v>
      </c>
      <c r="T154">
        <v>0.78</v>
      </c>
      <c r="U154">
        <v>0.05</v>
      </c>
      <c r="V154">
        <v>0</v>
      </c>
      <c r="W154">
        <v>1</v>
      </c>
      <c r="X154">
        <v>0</v>
      </c>
      <c r="Y154">
        <v>0</v>
      </c>
      <c r="Z154">
        <v>0</v>
      </c>
      <c r="AA154">
        <v>0</v>
      </c>
      <c r="AB154">
        <v>0</v>
      </c>
      <c r="AC154">
        <v>0</v>
      </c>
      <c r="AD154">
        <v>0</v>
      </c>
      <c r="AE154">
        <v>0</v>
      </c>
      <c r="AF154">
        <v>0</v>
      </c>
      <c r="AG154">
        <v>1</v>
      </c>
      <c r="AH154">
        <v>1</v>
      </c>
      <c r="AI154">
        <v>1</v>
      </c>
      <c r="AJ154">
        <v>1</v>
      </c>
      <c r="AK154">
        <v>8</v>
      </c>
      <c r="AL154">
        <v>0</v>
      </c>
      <c r="AM154">
        <v>0</v>
      </c>
      <c r="AN154">
        <v>0</v>
      </c>
      <c r="AO154">
        <v>0</v>
      </c>
      <c r="AP154">
        <v>0</v>
      </c>
      <c r="AQ154">
        <v>0</v>
      </c>
      <c r="AR154">
        <v>0</v>
      </c>
      <c r="AS154">
        <v>0</v>
      </c>
      <c r="AT154">
        <v>3</v>
      </c>
    </row>
    <row r="155" spans="1:46" hidden="1" x14ac:dyDescent="0.2">
      <c r="A155">
        <v>153</v>
      </c>
      <c r="B155" t="s">
        <v>281</v>
      </c>
      <c r="C155" t="s">
        <v>200</v>
      </c>
      <c r="D155" t="s">
        <v>122</v>
      </c>
      <c r="E155" t="s">
        <v>122</v>
      </c>
      <c r="F155" t="s">
        <v>200</v>
      </c>
      <c r="J155">
        <v>0</v>
      </c>
      <c r="K155">
        <v>5000000</v>
      </c>
      <c r="L155">
        <v>0.01</v>
      </c>
      <c r="N155" t="s">
        <v>1413</v>
      </c>
      <c r="O155">
        <v>0.04</v>
      </c>
      <c r="P155">
        <v>0.09</v>
      </c>
      <c r="Q155" t="s">
        <v>1277</v>
      </c>
      <c r="T155">
        <v>0.01</v>
      </c>
      <c r="U155">
        <v>0</v>
      </c>
      <c r="V155">
        <v>0</v>
      </c>
      <c r="W155">
        <v>0</v>
      </c>
      <c r="X155">
        <v>0</v>
      </c>
      <c r="Y155">
        <v>0</v>
      </c>
      <c r="Z155">
        <v>0</v>
      </c>
      <c r="AA155">
        <v>0</v>
      </c>
      <c r="AB155">
        <v>0</v>
      </c>
      <c r="AC155">
        <v>0</v>
      </c>
      <c r="AD155">
        <v>0</v>
      </c>
      <c r="AE155">
        <v>0</v>
      </c>
      <c r="AF155">
        <v>0</v>
      </c>
      <c r="AG155">
        <v>0</v>
      </c>
      <c r="AH155">
        <v>0</v>
      </c>
      <c r="AI155">
        <v>0</v>
      </c>
      <c r="AJ155">
        <v>0</v>
      </c>
      <c r="AK155">
        <v>0</v>
      </c>
      <c r="AL155">
        <v>0</v>
      </c>
      <c r="AM155">
        <v>0</v>
      </c>
      <c r="AN155">
        <v>0</v>
      </c>
      <c r="AO155">
        <v>0</v>
      </c>
      <c r="AP155">
        <v>1</v>
      </c>
      <c r="AQ155">
        <v>0</v>
      </c>
      <c r="AR155">
        <v>0</v>
      </c>
      <c r="AS155">
        <v>0</v>
      </c>
      <c r="AT155">
        <v>0</v>
      </c>
    </row>
    <row r="156" spans="1:46" hidden="1" x14ac:dyDescent="0.2">
      <c r="A156">
        <v>154</v>
      </c>
      <c r="B156" t="s">
        <v>281</v>
      </c>
      <c r="C156" t="s">
        <v>200</v>
      </c>
      <c r="D156" t="s">
        <v>26</v>
      </c>
      <c r="E156" t="s">
        <v>26</v>
      </c>
      <c r="F156" t="s">
        <v>200</v>
      </c>
      <c r="J156">
        <v>0</v>
      </c>
      <c r="K156">
        <v>5000000</v>
      </c>
      <c r="L156">
        <v>29.08</v>
      </c>
      <c r="N156" t="s">
        <v>1414</v>
      </c>
      <c r="O156">
        <v>-0.24</v>
      </c>
      <c r="P156">
        <v>153.11000000000001</v>
      </c>
      <c r="Q156" t="s">
        <v>1277</v>
      </c>
      <c r="T156">
        <v>41.73</v>
      </c>
      <c r="U156">
        <v>5.95</v>
      </c>
      <c r="V156">
        <v>0</v>
      </c>
      <c r="W156">
        <v>200</v>
      </c>
      <c r="X156">
        <v>0</v>
      </c>
      <c r="Y156">
        <v>0</v>
      </c>
      <c r="Z156">
        <v>10</v>
      </c>
      <c r="AA156">
        <v>30</v>
      </c>
      <c r="AB156">
        <v>50</v>
      </c>
      <c r="AC156">
        <v>70</v>
      </c>
      <c r="AD156">
        <v>80</v>
      </c>
      <c r="AE156">
        <v>100</v>
      </c>
      <c r="AF156">
        <v>120</v>
      </c>
      <c r="AG156">
        <v>140</v>
      </c>
      <c r="AH156">
        <v>160</v>
      </c>
      <c r="AI156">
        <v>170</v>
      </c>
      <c r="AJ156">
        <v>200</v>
      </c>
      <c r="AK156">
        <v>20</v>
      </c>
      <c r="AL156">
        <v>20</v>
      </c>
      <c r="AM156">
        <v>20</v>
      </c>
      <c r="AN156">
        <v>20</v>
      </c>
      <c r="AO156">
        <v>20</v>
      </c>
      <c r="AP156">
        <v>20</v>
      </c>
      <c r="AQ156">
        <v>20</v>
      </c>
      <c r="AR156">
        <v>18</v>
      </c>
      <c r="AS156">
        <v>12</v>
      </c>
      <c r="AT156">
        <v>7</v>
      </c>
    </row>
    <row r="157" spans="1:46" hidden="1" x14ac:dyDescent="0.2">
      <c r="A157">
        <v>155</v>
      </c>
      <c r="B157" t="s">
        <v>281</v>
      </c>
      <c r="C157" t="s">
        <v>200</v>
      </c>
      <c r="D157" t="s">
        <v>241</v>
      </c>
      <c r="E157" t="s">
        <v>241</v>
      </c>
      <c r="F157" t="s">
        <v>200</v>
      </c>
      <c r="J157">
        <v>0</v>
      </c>
      <c r="K157">
        <v>5000000</v>
      </c>
      <c r="L157">
        <v>10.33</v>
      </c>
      <c r="N157" t="s">
        <v>1415</v>
      </c>
      <c r="O157">
        <v>-0.02</v>
      </c>
      <c r="P157">
        <v>27.37</v>
      </c>
      <c r="Q157" t="s">
        <v>1277</v>
      </c>
      <c r="T157">
        <v>7.46</v>
      </c>
      <c r="U157">
        <v>2.6</v>
      </c>
      <c r="V157">
        <v>0</v>
      </c>
      <c r="W157">
        <v>32</v>
      </c>
      <c r="X157">
        <v>0</v>
      </c>
      <c r="Y157">
        <v>1</v>
      </c>
      <c r="Z157">
        <v>2</v>
      </c>
      <c r="AA157">
        <v>5</v>
      </c>
      <c r="AB157">
        <v>8</v>
      </c>
      <c r="AC157">
        <v>10</v>
      </c>
      <c r="AD157">
        <v>13</v>
      </c>
      <c r="AE157">
        <v>16</v>
      </c>
      <c r="AF157">
        <v>18.7</v>
      </c>
      <c r="AG157">
        <v>21</v>
      </c>
      <c r="AH157">
        <v>24.9</v>
      </c>
      <c r="AI157">
        <v>27</v>
      </c>
      <c r="AJ157">
        <v>32</v>
      </c>
      <c r="AK157">
        <v>40</v>
      </c>
      <c r="AL157">
        <v>30</v>
      </c>
      <c r="AM157">
        <v>30</v>
      </c>
      <c r="AN157">
        <v>30</v>
      </c>
      <c r="AO157">
        <v>30</v>
      </c>
      <c r="AP157">
        <v>40</v>
      </c>
      <c r="AQ157">
        <v>29</v>
      </c>
      <c r="AR157">
        <v>21</v>
      </c>
      <c r="AS157">
        <v>12</v>
      </c>
      <c r="AT157">
        <v>10</v>
      </c>
    </row>
    <row r="158" spans="1:46" hidden="1" x14ac:dyDescent="0.2">
      <c r="A158">
        <v>156</v>
      </c>
      <c r="B158" t="s">
        <v>281</v>
      </c>
      <c r="C158" t="s">
        <v>200</v>
      </c>
      <c r="D158" t="s">
        <v>242</v>
      </c>
      <c r="E158" t="s">
        <v>242</v>
      </c>
      <c r="F158" t="s">
        <v>200</v>
      </c>
      <c r="J158">
        <v>0</v>
      </c>
      <c r="K158">
        <v>5000000</v>
      </c>
      <c r="L158">
        <v>18.75</v>
      </c>
      <c r="N158" t="s">
        <v>1416</v>
      </c>
      <c r="O158">
        <v>-0.02</v>
      </c>
      <c r="P158">
        <v>153.43</v>
      </c>
      <c r="Q158" t="s">
        <v>1277</v>
      </c>
      <c r="T158">
        <v>34.270000000000003</v>
      </c>
      <c r="U158">
        <v>4.8600000000000003</v>
      </c>
      <c r="V158">
        <v>0</v>
      </c>
      <c r="W158">
        <v>200</v>
      </c>
      <c r="X158">
        <v>0</v>
      </c>
      <c r="Y158">
        <v>0.9</v>
      </c>
      <c r="Z158">
        <v>10</v>
      </c>
      <c r="AA158">
        <v>30</v>
      </c>
      <c r="AB158">
        <v>50</v>
      </c>
      <c r="AC158">
        <v>70</v>
      </c>
      <c r="AD158">
        <v>81</v>
      </c>
      <c r="AE158">
        <v>100</v>
      </c>
      <c r="AF158">
        <v>120</v>
      </c>
      <c r="AG158">
        <v>140</v>
      </c>
      <c r="AH158">
        <v>160</v>
      </c>
      <c r="AI158">
        <v>170</v>
      </c>
      <c r="AJ158">
        <v>200</v>
      </c>
      <c r="AK158">
        <v>20</v>
      </c>
      <c r="AL158">
        <v>20</v>
      </c>
      <c r="AM158">
        <v>20</v>
      </c>
      <c r="AN158">
        <v>20</v>
      </c>
      <c r="AO158">
        <v>20</v>
      </c>
      <c r="AP158">
        <v>20</v>
      </c>
      <c r="AQ158">
        <v>20</v>
      </c>
      <c r="AR158">
        <v>19</v>
      </c>
      <c r="AS158">
        <v>12</v>
      </c>
      <c r="AT158">
        <v>8</v>
      </c>
    </row>
    <row r="159" spans="1:46" hidden="1" x14ac:dyDescent="0.2">
      <c r="A159">
        <v>157</v>
      </c>
      <c r="B159" t="s">
        <v>281</v>
      </c>
      <c r="C159" t="s">
        <v>200</v>
      </c>
      <c r="D159" t="s">
        <v>244</v>
      </c>
      <c r="E159" t="s">
        <v>244</v>
      </c>
      <c r="F159" t="s">
        <v>200</v>
      </c>
      <c r="J159">
        <v>-5000000</v>
      </c>
      <c r="K159">
        <v>5000000</v>
      </c>
      <c r="L159">
        <v>14.85</v>
      </c>
      <c r="N159" t="s">
        <v>1417</v>
      </c>
      <c r="O159">
        <v>-0.28999999999999998</v>
      </c>
      <c r="P159">
        <v>75.760000000000005</v>
      </c>
      <c r="Q159" t="s">
        <v>1277</v>
      </c>
      <c r="T159">
        <v>15.41</v>
      </c>
      <c r="U159">
        <v>0.64</v>
      </c>
      <c r="V159">
        <v>-2</v>
      </c>
      <c r="W159">
        <v>80</v>
      </c>
      <c r="X159">
        <v>-2</v>
      </c>
      <c r="Y159">
        <v>3</v>
      </c>
      <c r="Z159">
        <v>7</v>
      </c>
      <c r="AA159">
        <v>15</v>
      </c>
      <c r="AB159">
        <v>22.1</v>
      </c>
      <c r="AC159">
        <v>30</v>
      </c>
      <c r="AD159">
        <v>38</v>
      </c>
      <c r="AE159">
        <v>46</v>
      </c>
      <c r="AF159">
        <v>53.9</v>
      </c>
      <c r="AG159">
        <v>61</v>
      </c>
      <c r="AH159">
        <v>69</v>
      </c>
      <c r="AI159">
        <v>73</v>
      </c>
      <c r="AJ159">
        <v>80</v>
      </c>
      <c r="AK159">
        <v>74</v>
      </c>
      <c r="AL159">
        <v>80</v>
      </c>
      <c r="AM159">
        <v>80</v>
      </c>
      <c r="AN159">
        <v>80</v>
      </c>
      <c r="AO159">
        <v>80</v>
      </c>
      <c r="AP159">
        <v>90</v>
      </c>
      <c r="AQ159">
        <v>80</v>
      </c>
      <c r="AR159">
        <v>80</v>
      </c>
      <c r="AS159">
        <v>80</v>
      </c>
      <c r="AT159">
        <v>54</v>
      </c>
    </row>
    <row r="160" spans="1:46" hidden="1" x14ac:dyDescent="0.2">
      <c r="A160">
        <v>158</v>
      </c>
      <c r="B160" t="s">
        <v>281</v>
      </c>
      <c r="C160" t="s">
        <v>201</v>
      </c>
      <c r="D160" t="s">
        <v>221</v>
      </c>
      <c r="E160" t="s">
        <v>221</v>
      </c>
      <c r="F160" t="s">
        <v>201</v>
      </c>
      <c r="J160">
        <v>0</v>
      </c>
      <c r="K160">
        <v>5000000</v>
      </c>
      <c r="L160">
        <v>103.32</v>
      </c>
      <c r="N160" t="s">
        <v>1418</v>
      </c>
      <c r="O160">
        <v>-0.1</v>
      </c>
      <c r="P160">
        <v>222.77</v>
      </c>
      <c r="Q160" t="s">
        <v>1277</v>
      </c>
      <c r="T160">
        <v>104.51</v>
      </c>
      <c r="U160">
        <v>3.58</v>
      </c>
      <c r="V160">
        <v>0</v>
      </c>
      <c r="W160">
        <v>230</v>
      </c>
      <c r="X160">
        <v>0</v>
      </c>
      <c r="Y160">
        <v>10</v>
      </c>
      <c r="Z160">
        <v>20</v>
      </c>
      <c r="AA160">
        <v>40</v>
      </c>
      <c r="AB160">
        <v>60</v>
      </c>
      <c r="AC160">
        <v>90</v>
      </c>
      <c r="AD160">
        <v>110</v>
      </c>
      <c r="AE160">
        <v>130</v>
      </c>
      <c r="AF160">
        <v>160</v>
      </c>
      <c r="AG160">
        <v>180</v>
      </c>
      <c r="AH160">
        <v>200</v>
      </c>
      <c r="AI160">
        <v>215</v>
      </c>
      <c r="AJ160">
        <v>230</v>
      </c>
      <c r="AK160">
        <v>30</v>
      </c>
      <c r="AL160">
        <v>20</v>
      </c>
      <c r="AM160">
        <v>20</v>
      </c>
      <c r="AN160">
        <v>30</v>
      </c>
      <c r="AO160">
        <v>20</v>
      </c>
      <c r="AP160">
        <v>20</v>
      </c>
      <c r="AQ160">
        <v>30</v>
      </c>
      <c r="AR160">
        <v>20</v>
      </c>
      <c r="AS160">
        <v>20</v>
      </c>
      <c r="AT160">
        <v>21</v>
      </c>
    </row>
    <row r="161" spans="1:46" hidden="1" x14ac:dyDescent="0.2">
      <c r="A161">
        <v>159</v>
      </c>
      <c r="B161" t="s">
        <v>281</v>
      </c>
      <c r="C161" t="s">
        <v>201</v>
      </c>
      <c r="D161" t="s">
        <v>75</v>
      </c>
      <c r="E161" t="s">
        <v>75</v>
      </c>
      <c r="F161" t="s">
        <v>201</v>
      </c>
      <c r="J161">
        <v>0</v>
      </c>
      <c r="K161">
        <v>5000000</v>
      </c>
      <c r="L161">
        <v>103.32</v>
      </c>
      <c r="N161" t="s">
        <v>1419</v>
      </c>
      <c r="O161">
        <v>-0.1</v>
      </c>
      <c r="P161">
        <v>222.77</v>
      </c>
      <c r="Q161" t="s">
        <v>1277</v>
      </c>
      <c r="T161">
        <v>104.51</v>
      </c>
      <c r="U161">
        <v>3.58</v>
      </c>
      <c r="V161">
        <v>0</v>
      </c>
      <c r="W161">
        <v>230</v>
      </c>
      <c r="X161">
        <v>0</v>
      </c>
      <c r="Y161">
        <v>10</v>
      </c>
      <c r="Z161">
        <v>20</v>
      </c>
      <c r="AA161">
        <v>40</v>
      </c>
      <c r="AB161">
        <v>60</v>
      </c>
      <c r="AC161">
        <v>90</v>
      </c>
      <c r="AD161">
        <v>110</v>
      </c>
      <c r="AE161">
        <v>130</v>
      </c>
      <c r="AF161">
        <v>160</v>
      </c>
      <c r="AG161">
        <v>180</v>
      </c>
      <c r="AH161">
        <v>200</v>
      </c>
      <c r="AI161">
        <v>215</v>
      </c>
      <c r="AJ161">
        <v>230</v>
      </c>
      <c r="AK161">
        <v>30</v>
      </c>
      <c r="AL161">
        <v>20</v>
      </c>
      <c r="AM161">
        <v>20</v>
      </c>
      <c r="AN161">
        <v>30</v>
      </c>
      <c r="AO161">
        <v>20</v>
      </c>
      <c r="AP161">
        <v>20</v>
      </c>
      <c r="AQ161">
        <v>30</v>
      </c>
      <c r="AR161">
        <v>20</v>
      </c>
      <c r="AS161">
        <v>20</v>
      </c>
      <c r="AT161">
        <v>21</v>
      </c>
    </row>
    <row r="162" spans="1:46" hidden="1" x14ac:dyDescent="0.2">
      <c r="A162">
        <v>160</v>
      </c>
      <c r="B162" t="s">
        <v>281</v>
      </c>
      <c r="C162" t="s">
        <v>201</v>
      </c>
      <c r="D162" t="s">
        <v>122</v>
      </c>
      <c r="E162" t="s">
        <v>122</v>
      </c>
      <c r="F162" t="s">
        <v>201</v>
      </c>
      <c r="J162">
        <v>0</v>
      </c>
      <c r="K162">
        <v>5000000</v>
      </c>
      <c r="L162">
        <v>-0.01</v>
      </c>
      <c r="N162" t="s">
        <v>1420</v>
      </c>
      <c r="O162">
        <v>-0.04</v>
      </c>
      <c r="P162">
        <v>-0.1</v>
      </c>
      <c r="Q162" t="s">
        <v>1277</v>
      </c>
      <c r="T162">
        <v>-0.01</v>
      </c>
      <c r="U162">
        <v>0</v>
      </c>
      <c r="V162">
        <v>0</v>
      </c>
      <c r="W162">
        <v>0</v>
      </c>
      <c r="X162">
        <v>0</v>
      </c>
      <c r="Y162">
        <v>0</v>
      </c>
      <c r="Z162">
        <v>0</v>
      </c>
      <c r="AA162">
        <v>0</v>
      </c>
      <c r="AB162">
        <v>0</v>
      </c>
      <c r="AC162">
        <v>0</v>
      </c>
      <c r="AD162">
        <v>0</v>
      </c>
      <c r="AE162">
        <v>0</v>
      </c>
      <c r="AF162">
        <v>0</v>
      </c>
      <c r="AG162">
        <v>0</v>
      </c>
      <c r="AH162">
        <v>0</v>
      </c>
      <c r="AI162">
        <v>0</v>
      </c>
      <c r="AJ162">
        <v>0</v>
      </c>
      <c r="AK162">
        <v>0</v>
      </c>
      <c r="AL162">
        <v>0</v>
      </c>
      <c r="AM162">
        <v>0</v>
      </c>
      <c r="AN162">
        <v>0</v>
      </c>
      <c r="AO162">
        <v>0</v>
      </c>
      <c r="AP162">
        <v>1</v>
      </c>
      <c r="AQ162">
        <v>0</v>
      </c>
      <c r="AR162">
        <v>0</v>
      </c>
      <c r="AS162">
        <v>0</v>
      </c>
      <c r="AT162">
        <v>0</v>
      </c>
    </row>
    <row r="163" spans="1:46" hidden="1" x14ac:dyDescent="0.2">
      <c r="A163">
        <v>161</v>
      </c>
      <c r="B163" t="s">
        <v>281</v>
      </c>
      <c r="C163" t="s">
        <v>201</v>
      </c>
      <c r="D163" t="s">
        <v>26</v>
      </c>
      <c r="E163" t="s">
        <v>26</v>
      </c>
      <c r="F163" t="s">
        <v>201</v>
      </c>
      <c r="J163">
        <v>0</v>
      </c>
      <c r="K163">
        <v>5000000</v>
      </c>
      <c r="L163">
        <v>31.02</v>
      </c>
      <c r="N163" t="s">
        <v>1421</v>
      </c>
      <c r="O163">
        <v>-0.03</v>
      </c>
      <c r="P163">
        <v>77.87</v>
      </c>
      <c r="Q163" t="s">
        <v>1277</v>
      </c>
      <c r="T163">
        <v>46.25</v>
      </c>
      <c r="U163">
        <v>12.28</v>
      </c>
      <c r="V163">
        <v>0</v>
      </c>
      <c r="W163">
        <v>130</v>
      </c>
      <c r="X163">
        <v>0</v>
      </c>
      <c r="Y163">
        <v>0</v>
      </c>
      <c r="Z163">
        <v>10</v>
      </c>
      <c r="AA163">
        <v>20</v>
      </c>
      <c r="AB163">
        <v>30</v>
      </c>
      <c r="AC163">
        <v>40</v>
      </c>
      <c r="AD163">
        <v>50</v>
      </c>
      <c r="AE163">
        <v>60</v>
      </c>
      <c r="AF163">
        <v>70</v>
      </c>
      <c r="AG163">
        <v>80</v>
      </c>
      <c r="AH163">
        <v>90</v>
      </c>
      <c r="AI163">
        <v>100</v>
      </c>
      <c r="AJ163">
        <v>130</v>
      </c>
      <c r="AK163">
        <v>20</v>
      </c>
      <c r="AL163">
        <v>10</v>
      </c>
      <c r="AM163">
        <v>10</v>
      </c>
      <c r="AN163">
        <v>20</v>
      </c>
      <c r="AO163">
        <v>10</v>
      </c>
      <c r="AP163">
        <v>9</v>
      </c>
      <c r="AQ163">
        <v>15</v>
      </c>
      <c r="AR163">
        <v>4</v>
      </c>
      <c r="AS163">
        <v>2</v>
      </c>
      <c r="AT163">
        <v>3</v>
      </c>
    </row>
    <row r="164" spans="1:46" hidden="1" x14ac:dyDescent="0.2">
      <c r="A164">
        <v>162</v>
      </c>
      <c r="B164" t="s">
        <v>281</v>
      </c>
      <c r="C164" t="s">
        <v>201</v>
      </c>
      <c r="D164" t="s">
        <v>241</v>
      </c>
      <c r="E164" t="s">
        <v>241</v>
      </c>
      <c r="F164" t="s">
        <v>201</v>
      </c>
      <c r="J164">
        <v>0</v>
      </c>
      <c r="K164">
        <v>5000000</v>
      </c>
      <c r="L164">
        <v>4.37</v>
      </c>
      <c r="N164" t="s">
        <v>1422</v>
      </c>
      <c r="O164">
        <v>0.02</v>
      </c>
      <c r="P164">
        <v>27.41</v>
      </c>
      <c r="Q164" t="s">
        <v>1277</v>
      </c>
      <c r="T164">
        <v>5.43</v>
      </c>
      <c r="U164">
        <v>1.54</v>
      </c>
      <c r="V164">
        <v>0</v>
      </c>
      <c r="W164">
        <v>32</v>
      </c>
      <c r="X164">
        <v>0</v>
      </c>
      <c r="Y164">
        <v>1</v>
      </c>
      <c r="Z164">
        <v>2</v>
      </c>
      <c r="AA164">
        <v>5</v>
      </c>
      <c r="AB164">
        <v>8</v>
      </c>
      <c r="AC164">
        <v>10</v>
      </c>
      <c r="AD164">
        <v>13</v>
      </c>
      <c r="AE164">
        <v>16</v>
      </c>
      <c r="AF164">
        <v>18</v>
      </c>
      <c r="AG164">
        <v>21</v>
      </c>
      <c r="AH164">
        <v>24</v>
      </c>
      <c r="AI164">
        <v>27</v>
      </c>
      <c r="AJ164">
        <v>32</v>
      </c>
      <c r="AK164">
        <v>40</v>
      </c>
      <c r="AL164">
        <v>30</v>
      </c>
      <c r="AM164">
        <v>30</v>
      </c>
      <c r="AN164">
        <v>30</v>
      </c>
      <c r="AO164">
        <v>30</v>
      </c>
      <c r="AP164">
        <v>40</v>
      </c>
      <c r="AQ164">
        <v>29</v>
      </c>
      <c r="AR164">
        <v>21</v>
      </c>
      <c r="AS164">
        <v>12</v>
      </c>
      <c r="AT164">
        <v>9</v>
      </c>
    </row>
    <row r="165" spans="1:46" hidden="1" x14ac:dyDescent="0.2">
      <c r="A165">
        <v>163</v>
      </c>
      <c r="B165" t="s">
        <v>281</v>
      </c>
      <c r="C165" t="s">
        <v>201</v>
      </c>
      <c r="D165" t="s">
        <v>242</v>
      </c>
      <c r="E165" t="s">
        <v>242</v>
      </c>
      <c r="F165" t="s">
        <v>201</v>
      </c>
      <c r="J165">
        <v>0</v>
      </c>
      <c r="K165">
        <v>5000000</v>
      </c>
      <c r="L165">
        <v>26.65</v>
      </c>
      <c r="N165" t="s">
        <v>1423</v>
      </c>
      <c r="O165">
        <v>-0.1</v>
      </c>
      <c r="P165">
        <v>79.319999999999993</v>
      </c>
      <c r="Q165" t="s">
        <v>1277</v>
      </c>
      <c r="T165">
        <v>40.82</v>
      </c>
      <c r="U165">
        <v>11.31</v>
      </c>
      <c r="V165">
        <v>0</v>
      </c>
      <c r="W165">
        <v>130</v>
      </c>
      <c r="X165">
        <v>0</v>
      </c>
      <c r="Y165">
        <v>0</v>
      </c>
      <c r="Z165">
        <v>10</v>
      </c>
      <c r="AA165">
        <v>20</v>
      </c>
      <c r="AB165">
        <v>30</v>
      </c>
      <c r="AC165">
        <v>40</v>
      </c>
      <c r="AD165">
        <v>50</v>
      </c>
      <c r="AE165">
        <v>60</v>
      </c>
      <c r="AF165">
        <v>70</v>
      </c>
      <c r="AG165">
        <v>80</v>
      </c>
      <c r="AH165">
        <v>90</v>
      </c>
      <c r="AI165">
        <v>100</v>
      </c>
      <c r="AJ165">
        <v>130</v>
      </c>
      <c r="AK165">
        <v>20</v>
      </c>
      <c r="AL165">
        <v>10</v>
      </c>
      <c r="AM165">
        <v>10</v>
      </c>
      <c r="AN165">
        <v>20</v>
      </c>
      <c r="AO165">
        <v>10</v>
      </c>
      <c r="AP165">
        <v>9</v>
      </c>
      <c r="AQ165">
        <v>15</v>
      </c>
      <c r="AR165">
        <v>4</v>
      </c>
      <c r="AS165">
        <v>2</v>
      </c>
      <c r="AT165">
        <v>3</v>
      </c>
    </row>
    <row r="166" spans="1:46" hidden="1" x14ac:dyDescent="0.2">
      <c r="A166">
        <v>164</v>
      </c>
      <c r="B166" t="s">
        <v>281</v>
      </c>
      <c r="C166" t="s">
        <v>201</v>
      </c>
      <c r="D166" t="s">
        <v>244</v>
      </c>
      <c r="E166" t="s">
        <v>244</v>
      </c>
      <c r="F166" t="s">
        <v>201</v>
      </c>
      <c r="J166">
        <v>-5000000</v>
      </c>
      <c r="K166">
        <v>5000000</v>
      </c>
      <c r="L166">
        <v>-20.309999999999999</v>
      </c>
      <c r="N166" t="s">
        <v>1424</v>
      </c>
      <c r="O166">
        <v>-104.3</v>
      </c>
      <c r="P166">
        <v>78.34</v>
      </c>
      <c r="Q166" t="s">
        <v>1277</v>
      </c>
      <c r="T166">
        <v>-14.64</v>
      </c>
      <c r="U166">
        <v>5.65</v>
      </c>
      <c r="V166">
        <v>-161</v>
      </c>
      <c r="W166">
        <v>129</v>
      </c>
      <c r="X166">
        <v>-161</v>
      </c>
      <c r="Y166">
        <v>-121</v>
      </c>
      <c r="Z166">
        <v>-104.5</v>
      </c>
      <c r="AA166">
        <v>-82</v>
      </c>
      <c r="AB166">
        <v>-61</v>
      </c>
      <c r="AC166">
        <v>-36</v>
      </c>
      <c r="AD166">
        <v>-14.5</v>
      </c>
      <c r="AE166">
        <v>8</v>
      </c>
      <c r="AF166">
        <v>29</v>
      </c>
      <c r="AG166">
        <v>54</v>
      </c>
      <c r="AH166">
        <v>76.5</v>
      </c>
      <c r="AI166">
        <v>89</v>
      </c>
      <c r="AJ166">
        <v>129</v>
      </c>
      <c r="AK166">
        <v>6</v>
      </c>
      <c r="AL166">
        <v>18</v>
      </c>
      <c r="AM166">
        <v>29</v>
      </c>
      <c r="AN166">
        <v>28</v>
      </c>
      <c r="AO166">
        <v>29</v>
      </c>
      <c r="AP166">
        <v>30</v>
      </c>
      <c r="AQ166">
        <v>29</v>
      </c>
      <c r="AR166">
        <v>30</v>
      </c>
      <c r="AS166">
        <v>20</v>
      </c>
      <c r="AT166">
        <v>7</v>
      </c>
    </row>
    <row r="167" spans="1:46" hidden="1" x14ac:dyDescent="0.2">
      <c r="A167">
        <v>165</v>
      </c>
      <c r="B167" t="s">
        <v>281</v>
      </c>
      <c r="C167" t="s">
        <v>74</v>
      </c>
      <c r="D167" t="s">
        <v>73</v>
      </c>
      <c r="E167" t="s">
        <v>73</v>
      </c>
      <c r="F167" t="s">
        <v>74</v>
      </c>
      <c r="G167">
        <v>40</v>
      </c>
      <c r="H167">
        <v>10</v>
      </c>
      <c r="I167">
        <v>0.5</v>
      </c>
      <c r="J167">
        <v>0</v>
      </c>
      <c r="K167">
        <v>5000000</v>
      </c>
      <c r="L167">
        <v>66.09</v>
      </c>
      <c r="M167">
        <v>2.61</v>
      </c>
      <c r="N167" t="s">
        <v>1425</v>
      </c>
      <c r="Q167" t="s">
        <v>1270</v>
      </c>
      <c r="R167">
        <v>42.69</v>
      </c>
      <c r="S167">
        <v>10.77</v>
      </c>
      <c r="T167">
        <v>68.510000000000005</v>
      </c>
      <c r="U167">
        <v>15.82</v>
      </c>
      <c r="V167">
        <v>37.71</v>
      </c>
      <c r="W167">
        <v>86.38</v>
      </c>
      <c r="X167">
        <v>32.89</v>
      </c>
      <c r="Y167">
        <v>42.54</v>
      </c>
      <c r="Z167">
        <v>52.2</v>
      </c>
      <c r="AA167">
        <v>62.94</v>
      </c>
      <c r="AB167">
        <v>65.39</v>
      </c>
      <c r="AC167">
        <v>66.77</v>
      </c>
      <c r="AD167">
        <v>70.69</v>
      </c>
      <c r="AE167">
        <v>75.73</v>
      </c>
      <c r="AF167">
        <v>78.72</v>
      </c>
      <c r="AG167">
        <v>79.12</v>
      </c>
      <c r="AH167">
        <v>80.930000000000007</v>
      </c>
      <c r="AI167">
        <v>84.56</v>
      </c>
      <c r="AJ167">
        <v>88.19</v>
      </c>
      <c r="AK167">
        <v>1</v>
      </c>
      <c r="AL167">
        <v>0</v>
      </c>
      <c r="AM167">
        <v>0</v>
      </c>
      <c r="AN167">
        <v>1</v>
      </c>
      <c r="AO167">
        <v>0</v>
      </c>
      <c r="AP167">
        <v>2</v>
      </c>
      <c r="AQ167">
        <v>1</v>
      </c>
      <c r="AR167">
        <v>1</v>
      </c>
      <c r="AS167">
        <v>3</v>
      </c>
      <c r="AT167">
        <v>1</v>
      </c>
    </row>
    <row r="168" spans="1:46" hidden="1" x14ac:dyDescent="0.2">
      <c r="A168">
        <v>166</v>
      </c>
      <c r="B168" t="s">
        <v>281</v>
      </c>
      <c r="C168" t="s">
        <v>74</v>
      </c>
      <c r="D168" t="s">
        <v>23</v>
      </c>
      <c r="E168" t="s">
        <v>23</v>
      </c>
      <c r="F168" t="s">
        <v>74</v>
      </c>
      <c r="J168">
        <v>0</v>
      </c>
      <c r="K168">
        <v>5000000</v>
      </c>
      <c r="L168">
        <v>66.09</v>
      </c>
      <c r="N168" t="s">
        <v>1426</v>
      </c>
      <c r="Q168" t="s">
        <v>1254</v>
      </c>
      <c r="T168">
        <v>68.510000000000005</v>
      </c>
      <c r="U168">
        <v>15.82</v>
      </c>
      <c r="V168">
        <v>37.71</v>
      </c>
      <c r="W168">
        <v>86.38</v>
      </c>
      <c r="X168">
        <v>32.89</v>
      </c>
      <c r="Y168">
        <v>42.54</v>
      </c>
      <c r="Z168">
        <v>52.2</v>
      </c>
      <c r="AA168">
        <v>62.94</v>
      </c>
      <c r="AB168">
        <v>65.39</v>
      </c>
      <c r="AC168">
        <v>66.77</v>
      </c>
      <c r="AD168">
        <v>70.69</v>
      </c>
      <c r="AE168">
        <v>75.73</v>
      </c>
      <c r="AF168">
        <v>78.72</v>
      </c>
      <c r="AG168">
        <v>79.12</v>
      </c>
      <c r="AH168">
        <v>80.930000000000007</v>
      </c>
      <c r="AI168">
        <v>84.56</v>
      </c>
      <c r="AJ168">
        <v>88.19</v>
      </c>
      <c r="AK168">
        <v>1</v>
      </c>
      <c r="AL168">
        <v>0</v>
      </c>
      <c r="AM168">
        <v>0</v>
      </c>
      <c r="AN168">
        <v>1</v>
      </c>
      <c r="AO168">
        <v>0</v>
      </c>
      <c r="AP168">
        <v>2</v>
      </c>
      <c r="AQ168">
        <v>1</v>
      </c>
      <c r="AR168">
        <v>1</v>
      </c>
      <c r="AS168">
        <v>3</v>
      </c>
      <c r="AT168">
        <v>1</v>
      </c>
    </row>
    <row r="169" spans="1:46" hidden="1" x14ac:dyDescent="0.2">
      <c r="A169">
        <v>167</v>
      </c>
      <c r="B169" t="s">
        <v>281</v>
      </c>
      <c r="C169" t="s">
        <v>74</v>
      </c>
      <c r="D169" t="s">
        <v>26</v>
      </c>
      <c r="E169" t="s">
        <v>26</v>
      </c>
      <c r="F169" t="s">
        <v>74</v>
      </c>
      <c r="J169">
        <v>0</v>
      </c>
      <c r="K169">
        <v>5000000</v>
      </c>
      <c r="L169">
        <v>141.46</v>
      </c>
      <c r="N169" t="s">
        <v>1427</v>
      </c>
      <c r="O169">
        <v>141.47</v>
      </c>
      <c r="P169">
        <v>174.93</v>
      </c>
      <c r="Q169" t="s">
        <v>1277</v>
      </c>
      <c r="T169">
        <v>144.66999999999999</v>
      </c>
      <c r="U169">
        <v>23.72</v>
      </c>
      <c r="V169">
        <v>109</v>
      </c>
      <c r="W169">
        <v>212</v>
      </c>
      <c r="X169">
        <v>109</v>
      </c>
      <c r="Y169">
        <v>119</v>
      </c>
      <c r="Z169">
        <v>128.9</v>
      </c>
      <c r="AA169">
        <v>138.80000000000001</v>
      </c>
      <c r="AB169">
        <v>145.69999999999999</v>
      </c>
      <c r="AC169">
        <v>153</v>
      </c>
      <c r="AD169">
        <v>157</v>
      </c>
      <c r="AE169">
        <v>165</v>
      </c>
      <c r="AF169">
        <v>175</v>
      </c>
      <c r="AG169">
        <v>182.6</v>
      </c>
      <c r="AH169">
        <v>192.4</v>
      </c>
      <c r="AI169">
        <v>202.2</v>
      </c>
      <c r="AJ169">
        <v>212</v>
      </c>
      <c r="AK169">
        <v>3</v>
      </c>
      <c r="AL169">
        <v>3</v>
      </c>
      <c r="AM169">
        <v>4</v>
      </c>
      <c r="AN169">
        <v>6</v>
      </c>
      <c r="AO169">
        <v>6</v>
      </c>
      <c r="AP169">
        <v>4</v>
      </c>
      <c r="AQ169">
        <v>5</v>
      </c>
      <c r="AR169">
        <v>4</v>
      </c>
      <c r="AS169">
        <v>2</v>
      </c>
      <c r="AT169">
        <v>3</v>
      </c>
    </row>
    <row r="170" spans="1:46" hidden="1" x14ac:dyDescent="0.2">
      <c r="A170">
        <v>168</v>
      </c>
      <c r="B170" t="s">
        <v>281</v>
      </c>
      <c r="C170" t="s">
        <v>74</v>
      </c>
      <c r="D170" t="s">
        <v>242</v>
      </c>
      <c r="E170" t="s">
        <v>242</v>
      </c>
      <c r="F170" t="s">
        <v>74</v>
      </c>
      <c r="J170">
        <v>0</v>
      </c>
      <c r="K170">
        <v>5000000</v>
      </c>
      <c r="L170">
        <v>141.46</v>
      </c>
      <c r="N170" t="s">
        <v>1428</v>
      </c>
      <c r="O170">
        <v>141.47</v>
      </c>
      <c r="P170">
        <v>174.93</v>
      </c>
      <c r="Q170" t="s">
        <v>1277</v>
      </c>
      <c r="T170">
        <v>144.66999999999999</v>
      </c>
      <c r="U170">
        <v>23.72</v>
      </c>
      <c r="V170">
        <v>109</v>
      </c>
      <c r="W170">
        <v>212</v>
      </c>
      <c r="X170">
        <v>109</v>
      </c>
      <c r="Y170">
        <v>119</v>
      </c>
      <c r="Z170">
        <v>128.9</v>
      </c>
      <c r="AA170">
        <v>138.80000000000001</v>
      </c>
      <c r="AB170">
        <v>145.69999999999999</v>
      </c>
      <c r="AC170">
        <v>153</v>
      </c>
      <c r="AD170">
        <v>157</v>
      </c>
      <c r="AE170">
        <v>165</v>
      </c>
      <c r="AF170">
        <v>175</v>
      </c>
      <c r="AG170">
        <v>182.6</v>
      </c>
      <c r="AH170">
        <v>192.4</v>
      </c>
      <c r="AI170">
        <v>202.2</v>
      </c>
      <c r="AJ170">
        <v>212</v>
      </c>
      <c r="AK170">
        <v>3</v>
      </c>
      <c r="AL170">
        <v>3</v>
      </c>
      <c r="AM170">
        <v>4</v>
      </c>
      <c r="AN170">
        <v>6</v>
      </c>
      <c r="AO170">
        <v>6</v>
      </c>
      <c r="AP170">
        <v>4</v>
      </c>
      <c r="AQ170">
        <v>5</v>
      </c>
      <c r="AR170">
        <v>4</v>
      </c>
      <c r="AS170">
        <v>2</v>
      </c>
      <c r="AT170">
        <v>3</v>
      </c>
    </row>
    <row r="171" spans="1:46" hidden="1" x14ac:dyDescent="0.2">
      <c r="A171">
        <v>169</v>
      </c>
      <c r="B171" t="s">
        <v>281</v>
      </c>
      <c r="C171" t="s">
        <v>74</v>
      </c>
      <c r="D171" t="s">
        <v>244</v>
      </c>
      <c r="E171" t="s">
        <v>244</v>
      </c>
      <c r="F171" t="s">
        <v>74</v>
      </c>
      <c r="J171">
        <v>-5000000</v>
      </c>
      <c r="K171">
        <v>5000000</v>
      </c>
      <c r="L171">
        <v>130.22999999999999</v>
      </c>
      <c r="N171" t="s">
        <v>1429</v>
      </c>
      <c r="O171">
        <v>130.24</v>
      </c>
      <c r="P171">
        <v>163.93</v>
      </c>
      <c r="Q171" t="s">
        <v>1277</v>
      </c>
      <c r="T171">
        <v>131.19</v>
      </c>
      <c r="U171">
        <v>22.68</v>
      </c>
      <c r="V171">
        <v>99</v>
      </c>
      <c r="W171">
        <v>195</v>
      </c>
      <c r="X171">
        <v>99</v>
      </c>
      <c r="Y171">
        <v>108.95</v>
      </c>
      <c r="Z171">
        <v>113.9</v>
      </c>
      <c r="AA171">
        <v>123.8</v>
      </c>
      <c r="AB171">
        <v>132.1</v>
      </c>
      <c r="AC171">
        <v>139.19999999999999</v>
      </c>
      <c r="AD171">
        <v>143.5</v>
      </c>
      <c r="AE171">
        <v>151.80000000000001</v>
      </c>
      <c r="AF171">
        <v>161.6</v>
      </c>
      <c r="AG171">
        <v>167</v>
      </c>
      <c r="AH171">
        <v>176.7</v>
      </c>
      <c r="AI171">
        <v>185.4</v>
      </c>
      <c r="AJ171">
        <v>195</v>
      </c>
      <c r="AK171">
        <v>2</v>
      </c>
      <c r="AL171">
        <v>4</v>
      </c>
      <c r="AM171">
        <v>3</v>
      </c>
      <c r="AN171">
        <v>6</v>
      </c>
      <c r="AO171">
        <v>7</v>
      </c>
      <c r="AP171">
        <v>4</v>
      </c>
      <c r="AQ171">
        <v>6</v>
      </c>
      <c r="AR171">
        <v>3</v>
      </c>
      <c r="AS171">
        <v>3</v>
      </c>
      <c r="AT171">
        <v>2</v>
      </c>
    </row>
    <row r="172" spans="1:46" hidden="1" x14ac:dyDescent="0.2">
      <c r="A172">
        <v>170</v>
      </c>
      <c r="B172" t="s">
        <v>281</v>
      </c>
      <c r="C172" t="s">
        <v>109</v>
      </c>
      <c r="D172" t="s">
        <v>234</v>
      </c>
      <c r="E172" t="s">
        <v>234</v>
      </c>
      <c r="F172" t="s">
        <v>109</v>
      </c>
      <c r="J172">
        <v>0</v>
      </c>
      <c r="K172">
        <v>5000000</v>
      </c>
      <c r="L172">
        <v>111.48</v>
      </c>
      <c r="N172" t="s">
        <v>1430</v>
      </c>
      <c r="O172">
        <v>87.52</v>
      </c>
      <c r="P172">
        <v>120.58</v>
      </c>
      <c r="Q172" t="s">
        <v>1277</v>
      </c>
      <c r="T172">
        <v>111.35</v>
      </c>
      <c r="U172">
        <v>5.78</v>
      </c>
      <c r="V172">
        <v>81</v>
      </c>
      <c r="W172">
        <v>133</v>
      </c>
      <c r="X172">
        <v>81</v>
      </c>
      <c r="Y172">
        <v>86.85</v>
      </c>
      <c r="Z172">
        <v>89</v>
      </c>
      <c r="AA172">
        <v>93</v>
      </c>
      <c r="AB172">
        <v>97</v>
      </c>
      <c r="AC172">
        <v>100</v>
      </c>
      <c r="AD172">
        <v>103.5</v>
      </c>
      <c r="AE172">
        <v>107</v>
      </c>
      <c r="AF172">
        <v>110</v>
      </c>
      <c r="AG172">
        <v>114</v>
      </c>
      <c r="AH172">
        <v>118</v>
      </c>
      <c r="AI172">
        <v>120</v>
      </c>
      <c r="AJ172">
        <v>133</v>
      </c>
      <c r="AK172">
        <v>17</v>
      </c>
      <c r="AL172">
        <v>39</v>
      </c>
      <c r="AM172">
        <v>45</v>
      </c>
      <c r="AN172">
        <v>48</v>
      </c>
      <c r="AO172">
        <v>50</v>
      </c>
      <c r="AP172">
        <v>60</v>
      </c>
      <c r="AQ172">
        <v>44</v>
      </c>
      <c r="AR172">
        <v>24</v>
      </c>
      <c r="AS172">
        <v>5</v>
      </c>
      <c r="AT172">
        <v>6</v>
      </c>
    </row>
    <row r="173" spans="1:46" hidden="1" x14ac:dyDescent="0.2">
      <c r="A173">
        <v>171</v>
      </c>
      <c r="B173" t="s">
        <v>281</v>
      </c>
      <c r="C173" t="s">
        <v>109</v>
      </c>
      <c r="D173" t="s">
        <v>64</v>
      </c>
      <c r="E173" t="s">
        <v>64</v>
      </c>
      <c r="F173" t="s">
        <v>109</v>
      </c>
      <c r="J173">
        <v>0</v>
      </c>
      <c r="K173">
        <v>5000000</v>
      </c>
      <c r="L173">
        <v>111.48</v>
      </c>
      <c r="N173" t="s">
        <v>1431</v>
      </c>
      <c r="O173">
        <v>87.52</v>
      </c>
      <c r="P173">
        <v>120.56</v>
      </c>
      <c r="Q173" t="s">
        <v>1277</v>
      </c>
      <c r="T173">
        <v>111.35</v>
      </c>
      <c r="U173">
        <v>5.78</v>
      </c>
      <c r="V173">
        <v>81</v>
      </c>
      <c r="W173">
        <v>133</v>
      </c>
      <c r="X173">
        <v>81</v>
      </c>
      <c r="Y173">
        <v>86.9</v>
      </c>
      <c r="Z173">
        <v>89</v>
      </c>
      <c r="AA173">
        <v>93</v>
      </c>
      <c r="AB173">
        <v>97</v>
      </c>
      <c r="AC173">
        <v>100</v>
      </c>
      <c r="AD173">
        <v>104</v>
      </c>
      <c r="AE173">
        <v>107</v>
      </c>
      <c r="AF173">
        <v>110</v>
      </c>
      <c r="AG173">
        <v>114</v>
      </c>
      <c r="AH173">
        <v>118</v>
      </c>
      <c r="AI173">
        <v>120.1</v>
      </c>
      <c r="AJ173">
        <v>133</v>
      </c>
      <c r="AK173">
        <v>17</v>
      </c>
      <c r="AL173">
        <v>39</v>
      </c>
      <c r="AM173">
        <v>45</v>
      </c>
      <c r="AN173">
        <v>48</v>
      </c>
      <c r="AO173">
        <v>50</v>
      </c>
      <c r="AP173">
        <v>60</v>
      </c>
      <c r="AQ173">
        <v>44</v>
      </c>
      <c r="AR173">
        <v>25</v>
      </c>
      <c r="AS173">
        <v>5</v>
      </c>
      <c r="AT173">
        <v>6</v>
      </c>
    </row>
    <row r="174" spans="1:46" hidden="1" x14ac:dyDescent="0.2">
      <c r="A174">
        <v>172</v>
      </c>
      <c r="B174" t="s">
        <v>281</v>
      </c>
      <c r="C174" t="s">
        <v>204</v>
      </c>
      <c r="D174" t="s">
        <v>221</v>
      </c>
      <c r="E174" t="s">
        <v>221</v>
      </c>
      <c r="F174" t="s">
        <v>204</v>
      </c>
      <c r="J174">
        <v>0</v>
      </c>
      <c r="K174">
        <v>5000000</v>
      </c>
      <c r="L174">
        <v>231.13</v>
      </c>
      <c r="N174" t="s">
        <v>1432</v>
      </c>
      <c r="Q174" t="s">
        <v>1267</v>
      </c>
      <c r="T174">
        <v>233.77</v>
      </c>
      <c r="U174">
        <v>7.99</v>
      </c>
      <c r="V174">
        <v>220.63</v>
      </c>
      <c r="W174">
        <v>245.28</v>
      </c>
      <c r="X174">
        <v>217.88</v>
      </c>
      <c r="Y174">
        <v>223.37</v>
      </c>
      <c r="Z174">
        <v>228.87</v>
      </c>
      <c r="AA174">
        <v>230.33</v>
      </c>
      <c r="AB174">
        <v>230.46</v>
      </c>
      <c r="AC174">
        <v>230.53</v>
      </c>
      <c r="AD174">
        <v>232.04</v>
      </c>
      <c r="AE174">
        <v>234.42</v>
      </c>
      <c r="AF174">
        <v>237.05</v>
      </c>
      <c r="AG174">
        <v>240.59</v>
      </c>
      <c r="AH174">
        <v>243.32</v>
      </c>
      <c r="AI174">
        <v>244.63</v>
      </c>
      <c r="AJ174">
        <v>245.94</v>
      </c>
      <c r="AK174">
        <v>1</v>
      </c>
      <c r="AL174">
        <v>0</v>
      </c>
      <c r="AM174">
        <v>0</v>
      </c>
      <c r="AN174">
        <v>0</v>
      </c>
      <c r="AO174">
        <v>4</v>
      </c>
      <c r="AP174">
        <v>1</v>
      </c>
      <c r="AQ174">
        <v>1</v>
      </c>
      <c r="AR174">
        <v>1</v>
      </c>
      <c r="AS174">
        <v>1</v>
      </c>
      <c r="AT174">
        <v>1</v>
      </c>
    </row>
    <row r="175" spans="1:46" hidden="1" x14ac:dyDescent="0.2">
      <c r="A175">
        <v>173</v>
      </c>
      <c r="B175" t="s">
        <v>281</v>
      </c>
      <c r="C175" t="s">
        <v>204</v>
      </c>
      <c r="D175" t="s">
        <v>78</v>
      </c>
      <c r="E175" t="s">
        <v>78</v>
      </c>
      <c r="F175" t="s">
        <v>204</v>
      </c>
      <c r="J175">
        <v>0</v>
      </c>
      <c r="K175">
        <v>5000000</v>
      </c>
      <c r="L175">
        <v>0.87</v>
      </c>
      <c r="N175" t="s">
        <v>1433</v>
      </c>
      <c r="Q175" t="s">
        <v>1254</v>
      </c>
      <c r="T175">
        <v>0.85</v>
      </c>
      <c r="U175">
        <v>0.06</v>
      </c>
      <c r="V175">
        <v>0.75</v>
      </c>
      <c r="W175">
        <v>0.93</v>
      </c>
      <c r="X175">
        <v>0.75</v>
      </c>
      <c r="Y175">
        <v>0.76</v>
      </c>
      <c r="Z175">
        <v>0.77</v>
      </c>
      <c r="AA175">
        <v>0.79</v>
      </c>
      <c r="AB175">
        <v>0.82</v>
      </c>
      <c r="AC175">
        <v>0.84</v>
      </c>
      <c r="AD175">
        <v>0.85</v>
      </c>
      <c r="AE175">
        <v>0.87</v>
      </c>
      <c r="AF175">
        <v>0.88</v>
      </c>
      <c r="AG175">
        <v>0.88</v>
      </c>
      <c r="AH175">
        <v>0.9</v>
      </c>
      <c r="AI175">
        <v>0.92</v>
      </c>
      <c r="AJ175">
        <v>0.95</v>
      </c>
      <c r="AK175">
        <v>1</v>
      </c>
      <c r="AL175">
        <v>1</v>
      </c>
      <c r="AM175">
        <v>1</v>
      </c>
      <c r="AN175">
        <v>0</v>
      </c>
      <c r="AO175">
        <v>1</v>
      </c>
      <c r="AP175">
        <v>2</v>
      </c>
      <c r="AQ175">
        <v>2</v>
      </c>
      <c r="AR175">
        <v>1</v>
      </c>
      <c r="AS175">
        <v>0</v>
      </c>
      <c r="AT175">
        <v>1</v>
      </c>
    </row>
    <row r="176" spans="1:46" hidden="1" x14ac:dyDescent="0.2">
      <c r="A176">
        <v>174</v>
      </c>
      <c r="B176" t="s">
        <v>281</v>
      </c>
      <c r="C176" t="s">
        <v>204</v>
      </c>
      <c r="D176" t="s">
        <v>75</v>
      </c>
      <c r="E176" t="s">
        <v>75</v>
      </c>
      <c r="F176" t="s">
        <v>204</v>
      </c>
      <c r="J176">
        <v>0</v>
      </c>
      <c r="K176">
        <v>5000000</v>
      </c>
      <c r="L176">
        <v>230.26</v>
      </c>
      <c r="N176" t="s">
        <v>1434</v>
      </c>
      <c r="Q176" t="s">
        <v>1254</v>
      </c>
      <c r="T176">
        <v>232.92</v>
      </c>
      <c r="U176">
        <v>7.99</v>
      </c>
      <c r="V176">
        <v>219.79</v>
      </c>
      <c r="W176">
        <v>244.42</v>
      </c>
      <c r="X176">
        <v>217.08</v>
      </c>
      <c r="Y176">
        <v>222.51</v>
      </c>
      <c r="Z176">
        <v>227.94</v>
      </c>
      <c r="AA176">
        <v>229.44</v>
      </c>
      <c r="AB176">
        <v>229.65</v>
      </c>
      <c r="AC176">
        <v>229.73</v>
      </c>
      <c r="AD176">
        <v>231.2</v>
      </c>
      <c r="AE176">
        <v>233.55</v>
      </c>
      <c r="AF176">
        <v>236.19</v>
      </c>
      <c r="AG176">
        <v>239.81</v>
      </c>
      <c r="AH176">
        <v>242.48</v>
      </c>
      <c r="AI176">
        <v>243.77</v>
      </c>
      <c r="AJ176">
        <v>245.06</v>
      </c>
      <c r="AK176">
        <v>1</v>
      </c>
      <c r="AL176">
        <v>0</v>
      </c>
      <c r="AM176">
        <v>0</v>
      </c>
      <c r="AN176">
        <v>0</v>
      </c>
      <c r="AO176">
        <v>4</v>
      </c>
      <c r="AP176">
        <v>1</v>
      </c>
      <c r="AQ176">
        <v>1</v>
      </c>
      <c r="AR176">
        <v>1</v>
      </c>
      <c r="AS176">
        <v>1</v>
      </c>
      <c r="AT176">
        <v>1</v>
      </c>
    </row>
    <row r="177" spans="1:46" hidden="1" x14ac:dyDescent="0.2">
      <c r="A177">
        <v>175</v>
      </c>
      <c r="B177" t="s">
        <v>281</v>
      </c>
      <c r="C177" t="s">
        <v>204</v>
      </c>
      <c r="D177" t="s">
        <v>99</v>
      </c>
      <c r="E177" t="s">
        <v>99</v>
      </c>
      <c r="F177" t="s">
        <v>204</v>
      </c>
      <c r="J177">
        <v>0</v>
      </c>
      <c r="K177">
        <v>5000000</v>
      </c>
      <c r="L177">
        <v>1</v>
      </c>
      <c r="N177" t="s">
        <v>1435</v>
      </c>
      <c r="O177">
        <v>0.97</v>
      </c>
      <c r="P177">
        <v>0.96</v>
      </c>
      <c r="Q177" t="s">
        <v>1277</v>
      </c>
      <c r="T177">
        <v>2.9</v>
      </c>
      <c r="U177">
        <v>6.38</v>
      </c>
      <c r="V177">
        <v>0</v>
      </c>
      <c r="W177">
        <v>38</v>
      </c>
      <c r="X177">
        <v>0</v>
      </c>
      <c r="Y177">
        <v>0.05</v>
      </c>
      <c r="Z177">
        <v>1.1000000000000001</v>
      </c>
      <c r="AA177">
        <v>5.2</v>
      </c>
      <c r="AB177">
        <v>9.3000000000000007</v>
      </c>
      <c r="AC177">
        <v>13.4</v>
      </c>
      <c r="AD177">
        <v>17.5</v>
      </c>
      <c r="AE177">
        <v>21.6</v>
      </c>
      <c r="AF177">
        <v>25.7</v>
      </c>
      <c r="AG177">
        <v>29.8</v>
      </c>
      <c r="AH177">
        <v>33.9</v>
      </c>
      <c r="AI177">
        <v>35.950000000000003</v>
      </c>
      <c r="AJ177">
        <v>38</v>
      </c>
      <c r="AK177">
        <v>7</v>
      </c>
      <c r="AL177">
        <v>4</v>
      </c>
      <c r="AM177">
        <v>4</v>
      </c>
      <c r="AN177">
        <v>4</v>
      </c>
      <c r="AO177">
        <v>3</v>
      </c>
      <c r="AP177">
        <v>4</v>
      </c>
      <c r="AQ177">
        <v>4</v>
      </c>
      <c r="AR177">
        <v>4</v>
      </c>
      <c r="AS177">
        <v>4</v>
      </c>
      <c r="AT177">
        <v>4</v>
      </c>
    </row>
    <row r="178" spans="1:46" hidden="1" x14ac:dyDescent="0.2">
      <c r="A178">
        <v>176</v>
      </c>
      <c r="B178" t="s">
        <v>281</v>
      </c>
      <c r="C178" t="s">
        <v>204</v>
      </c>
      <c r="D178" t="s">
        <v>26</v>
      </c>
      <c r="E178" t="s">
        <v>26</v>
      </c>
      <c r="F178" t="s">
        <v>204</v>
      </c>
      <c r="J178">
        <v>0</v>
      </c>
      <c r="K178">
        <v>5000000</v>
      </c>
      <c r="L178">
        <v>123.38</v>
      </c>
      <c r="N178" t="s">
        <v>1436</v>
      </c>
      <c r="Q178" t="s">
        <v>1267</v>
      </c>
      <c r="T178">
        <v>125.6</v>
      </c>
      <c r="U178">
        <v>21.64</v>
      </c>
      <c r="V178">
        <v>104.42</v>
      </c>
      <c r="W178">
        <v>161.66</v>
      </c>
      <c r="X178">
        <v>103.51</v>
      </c>
      <c r="Y178">
        <v>105.33</v>
      </c>
      <c r="Z178">
        <v>107.15</v>
      </c>
      <c r="AA178">
        <v>107.99</v>
      </c>
      <c r="AB178">
        <v>109.97</v>
      </c>
      <c r="AC178">
        <v>113.08</v>
      </c>
      <c r="AD178">
        <v>117.16</v>
      </c>
      <c r="AE178">
        <v>122.96</v>
      </c>
      <c r="AF178">
        <v>132.72999999999999</v>
      </c>
      <c r="AG178">
        <v>146.63999999999999</v>
      </c>
      <c r="AH178">
        <v>157.24</v>
      </c>
      <c r="AI178">
        <v>160.19</v>
      </c>
      <c r="AJ178">
        <v>163.13</v>
      </c>
      <c r="AK178">
        <v>3</v>
      </c>
      <c r="AL178">
        <v>2</v>
      </c>
      <c r="AM178">
        <v>1</v>
      </c>
      <c r="AN178">
        <v>0</v>
      </c>
      <c r="AO178">
        <v>1</v>
      </c>
      <c r="AP178">
        <v>0</v>
      </c>
      <c r="AQ178">
        <v>1</v>
      </c>
      <c r="AR178">
        <v>0</v>
      </c>
      <c r="AS178">
        <v>1</v>
      </c>
      <c r="AT178">
        <v>1</v>
      </c>
    </row>
    <row r="179" spans="1:46" hidden="1" x14ac:dyDescent="0.2">
      <c r="A179">
        <v>177</v>
      </c>
      <c r="B179" t="s">
        <v>281</v>
      </c>
      <c r="C179" t="s">
        <v>204</v>
      </c>
      <c r="D179" t="s">
        <v>241</v>
      </c>
      <c r="E179" t="s">
        <v>241</v>
      </c>
      <c r="F179" t="s">
        <v>204</v>
      </c>
      <c r="G179">
        <v>3.8560500000000002</v>
      </c>
      <c r="H179">
        <v>0.57840749999999996</v>
      </c>
      <c r="I179">
        <v>0.3</v>
      </c>
      <c r="J179">
        <v>0</v>
      </c>
      <c r="K179">
        <v>5000000</v>
      </c>
      <c r="L179">
        <v>4.5599999999999996</v>
      </c>
      <c r="M179">
        <v>1.21</v>
      </c>
      <c r="N179" t="s">
        <v>1437</v>
      </c>
      <c r="Q179" t="s">
        <v>1259</v>
      </c>
      <c r="R179">
        <v>3.54</v>
      </c>
      <c r="S179">
        <v>0.52</v>
      </c>
      <c r="T179">
        <v>4</v>
      </c>
      <c r="U179">
        <v>0.56999999999999995</v>
      </c>
      <c r="V179">
        <v>3.06</v>
      </c>
      <c r="W179">
        <v>4.88</v>
      </c>
      <c r="X179">
        <v>2.96</v>
      </c>
      <c r="Y179">
        <v>3.17</v>
      </c>
      <c r="Z179">
        <v>3.38</v>
      </c>
      <c r="AA179">
        <v>3.7</v>
      </c>
      <c r="AB179">
        <v>3.84</v>
      </c>
      <c r="AC179">
        <v>3.95</v>
      </c>
      <c r="AD179">
        <v>4.0199999999999996</v>
      </c>
      <c r="AE179">
        <v>4.08</v>
      </c>
      <c r="AF179">
        <v>4.16</v>
      </c>
      <c r="AG179">
        <v>4.2699999999999996</v>
      </c>
      <c r="AH179">
        <v>4.74</v>
      </c>
      <c r="AI179">
        <v>4.83</v>
      </c>
      <c r="AJ179">
        <v>4.93</v>
      </c>
      <c r="AK179">
        <v>1</v>
      </c>
      <c r="AL179">
        <v>0</v>
      </c>
      <c r="AM179">
        <v>1</v>
      </c>
      <c r="AN179">
        <v>0</v>
      </c>
      <c r="AO179">
        <v>2</v>
      </c>
      <c r="AP179">
        <v>2</v>
      </c>
      <c r="AQ179">
        <v>2</v>
      </c>
      <c r="AR179">
        <v>0</v>
      </c>
      <c r="AS179">
        <v>1</v>
      </c>
      <c r="AT179">
        <v>1</v>
      </c>
    </row>
    <row r="180" spans="1:46" hidden="1" x14ac:dyDescent="0.2">
      <c r="A180">
        <v>178</v>
      </c>
      <c r="B180" t="s">
        <v>281</v>
      </c>
      <c r="C180" t="s">
        <v>204</v>
      </c>
      <c r="D180" t="s">
        <v>242</v>
      </c>
      <c r="E180" t="s">
        <v>242</v>
      </c>
      <c r="F180" t="s">
        <v>204</v>
      </c>
      <c r="G180">
        <v>16.80312</v>
      </c>
      <c r="H180">
        <v>84.015600000000006</v>
      </c>
      <c r="I180">
        <v>10</v>
      </c>
      <c r="J180">
        <v>0</v>
      </c>
      <c r="K180">
        <v>5000000</v>
      </c>
      <c r="L180">
        <v>118.83</v>
      </c>
      <c r="M180">
        <v>1.21</v>
      </c>
      <c r="N180" t="s">
        <v>1438</v>
      </c>
      <c r="Q180" t="s">
        <v>1259</v>
      </c>
      <c r="R180">
        <v>54</v>
      </c>
      <c r="S180">
        <v>50</v>
      </c>
      <c r="T180">
        <v>121.59</v>
      </c>
      <c r="U180">
        <v>21.91</v>
      </c>
      <c r="V180">
        <v>100.09</v>
      </c>
      <c r="W180">
        <v>157.87</v>
      </c>
      <c r="X180">
        <v>99.35</v>
      </c>
      <c r="Y180">
        <v>100.82</v>
      </c>
      <c r="Z180">
        <v>102.29</v>
      </c>
      <c r="AA180">
        <v>103.24</v>
      </c>
      <c r="AB180">
        <v>105.85</v>
      </c>
      <c r="AC180">
        <v>109.48</v>
      </c>
      <c r="AD180">
        <v>113.57</v>
      </c>
      <c r="AE180">
        <v>119.09</v>
      </c>
      <c r="AF180">
        <v>128.66999999999999</v>
      </c>
      <c r="AG180">
        <v>142.72</v>
      </c>
      <c r="AH180">
        <v>154.16999999999999</v>
      </c>
      <c r="AI180">
        <v>156.63999999999999</v>
      </c>
      <c r="AJ180">
        <v>159.1</v>
      </c>
      <c r="AK180">
        <v>3</v>
      </c>
      <c r="AL180">
        <v>2</v>
      </c>
      <c r="AM180">
        <v>1</v>
      </c>
      <c r="AN180">
        <v>0</v>
      </c>
      <c r="AO180">
        <v>1</v>
      </c>
      <c r="AP180">
        <v>0</v>
      </c>
      <c r="AQ180">
        <v>1</v>
      </c>
      <c r="AR180">
        <v>0</v>
      </c>
      <c r="AS180">
        <v>0</v>
      </c>
      <c r="AT180">
        <v>2</v>
      </c>
    </row>
    <row r="181" spans="1:46" hidden="1" x14ac:dyDescent="0.2">
      <c r="A181">
        <v>179</v>
      </c>
      <c r="B181" t="s">
        <v>281</v>
      </c>
      <c r="C181" t="s">
        <v>204</v>
      </c>
      <c r="D181" t="s">
        <v>244</v>
      </c>
      <c r="E181" t="s">
        <v>244</v>
      </c>
      <c r="F181" t="s">
        <v>204</v>
      </c>
      <c r="J181">
        <v>-5000000</v>
      </c>
      <c r="K181">
        <v>5000000</v>
      </c>
      <c r="L181">
        <v>60.49</v>
      </c>
      <c r="N181" t="s">
        <v>1439</v>
      </c>
      <c r="Q181" t="s">
        <v>1267</v>
      </c>
      <c r="T181">
        <v>60.13</v>
      </c>
      <c r="U181">
        <v>21.9</v>
      </c>
      <c r="V181">
        <v>38.57</v>
      </c>
      <c r="W181">
        <v>100.93</v>
      </c>
      <c r="X181">
        <v>38.159999999999997</v>
      </c>
      <c r="Y181">
        <v>38.97</v>
      </c>
      <c r="Z181">
        <v>39.78</v>
      </c>
      <c r="AA181">
        <v>48.4</v>
      </c>
      <c r="AB181">
        <v>50.96</v>
      </c>
      <c r="AC181">
        <v>51.43</v>
      </c>
      <c r="AD181">
        <v>52.22</v>
      </c>
      <c r="AE181">
        <v>53.18</v>
      </c>
      <c r="AF181">
        <v>57.16</v>
      </c>
      <c r="AG181">
        <v>71.3</v>
      </c>
      <c r="AH181">
        <v>96.44</v>
      </c>
      <c r="AI181">
        <v>99.44</v>
      </c>
      <c r="AJ181">
        <v>102.43</v>
      </c>
      <c r="AK181">
        <v>2</v>
      </c>
      <c r="AL181">
        <v>1</v>
      </c>
      <c r="AM181">
        <v>4</v>
      </c>
      <c r="AN181">
        <v>0</v>
      </c>
      <c r="AO181">
        <v>1</v>
      </c>
      <c r="AP181">
        <v>0</v>
      </c>
      <c r="AQ181">
        <v>0</v>
      </c>
      <c r="AR181">
        <v>0</v>
      </c>
      <c r="AS181">
        <v>1</v>
      </c>
      <c r="AT181">
        <v>1</v>
      </c>
    </row>
    <row r="182" spans="1:46" hidden="1" x14ac:dyDescent="0.2">
      <c r="A182">
        <v>180</v>
      </c>
      <c r="B182" t="s">
        <v>281</v>
      </c>
      <c r="C182" t="s">
        <v>205</v>
      </c>
      <c r="D182" t="s">
        <v>221</v>
      </c>
      <c r="E182" t="s">
        <v>221</v>
      </c>
      <c r="F182" t="s">
        <v>205</v>
      </c>
      <c r="J182">
        <v>0</v>
      </c>
      <c r="K182">
        <v>5000000</v>
      </c>
      <c r="L182">
        <v>230.96</v>
      </c>
      <c r="N182" t="s">
        <v>1440</v>
      </c>
      <c r="Q182" t="s">
        <v>1267</v>
      </c>
      <c r="T182">
        <v>233.57</v>
      </c>
      <c r="U182">
        <v>7.96</v>
      </c>
      <c r="V182">
        <v>220.49</v>
      </c>
      <c r="W182">
        <v>244.98</v>
      </c>
      <c r="X182">
        <v>217.76</v>
      </c>
      <c r="Y182">
        <v>223.22</v>
      </c>
      <c r="Z182">
        <v>228.68</v>
      </c>
      <c r="AA182">
        <v>230.07</v>
      </c>
      <c r="AB182">
        <v>230.25</v>
      </c>
      <c r="AC182">
        <v>230.32</v>
      </c>
      <c r="AD182">
        <v>231.85</v>
      </c>
      <c r="AE182">
        <v>234.28</v>
      </c>
      <c r="AF182">
        <v>236.91</v>
      </c>
      <c r="AG182">
        <v>240.44</v>
      </c>
      <c r="AH182">
        <v>243.1</v>
      </c>
      <c r="AI182">
        <v>244.36</v>
      </c>
      <c r="AJ182">
        <v>245.61</v>
      </c>
      <c r="AK182">
        <v>1</v>
      </c>
      <c r="AL182">
        <v>0</v>
      </c>
      <c r="AM182">
        <v>0</v>
      </c>
      <c r="AN182">
        <v>0</v>
      </c>
      <c r="AO182">
        <v>4</v>
      </c>
      <c r="AP182">
        <v>1</v>
      </c>
      <c r="AQ182">
        <v>1</v>
      </c>
      <c r="AR182">
        <v>1</v>
      </c>
      <c r="AS182">
        <v>1</v>
      </c>
      <c r="AT182">
        <v>1</v>
      </c>
    </row>
    <row r="183" spans="1:46" hidden="1" x14ac:dyDescent="0.2">
      <c r="A183">
        <v>181</v>
      </c>
      <c r="B183" t="s">
        <v>281</v>
      </c>
      <c r="C183" t="s">
        <v>205</v>
      </c>
      <c r="D183" t="s">
        <v>78</v>
      </c>
      <c r="E183" t="s">
        <v>78</v>
      </c>
      <c r="F183" t="s">
        <v>205</v>
      </c>
      <c r="J183">
        <v>0</v>
      </c>
      <c r="K183">
        <v>5000000</v>
      </c>
      <c r="L183">
        <v>0.7</v>
      </c>
      <c r="N183" t="s">
        <v>1441</v>
      </c>
      <c r="Q183" t="s">
        <v>1254</v>
      </c>
      <c r="T183">
        <v>0.65</v>
      </c>
      <c r="U183">
        <v>7.0000000000000007E-2</v>
      </c>
      <c r="V183">
        <v>0.55000000000000004</v>
      </c>
      <c r="W183">
        <v>0.76</v>
      </c>
      <c r="X183">
        <v>0.55000000000000004</v>
      </c>
      <c r="Y183">
        <v>0.56000000000000005</v>
      </c>
      <c r="Z183">
        <v>0.56000000000000005</v>
      </c>
      <c r="AA183">
        <v>0.59</v>
      </c>
      <c r="AB183">
        <v>0.62</v>
      </c>
      <c r="AC183">
        <v>0.63</v>
      </c>
      <c r="AD183">
        <v>0.63</v>
      </c>
      <c r="AE183">
        <v>0.65</v>
      </c>
      <c r="AF183">
        <v>0.69</v>
      </c>
      <c r="AG183">
        <v>0.72</v>
      </c>
      <c r="AH183">
        <v>0.75</v>
      </c>
      <c r="AI183">
        <v>0.76</v>
      </c>
      <c r="AJ183">
        <v>0.76</v>
      </c>
      <c r="AK183">
        <v>2</v>
      </c>
      <c r="AL183">
        <v>0</v>
      </c>
      <c r="AM183">
        <v>1</v>
      </c>
      <c r="AN183">
        <v>2</v>
      </c>
      <c r="AO183">
        <v>1</v>
      </c>
      <c r="AP183">
        <v>0</v>
      </c>
      <c r="AQ183">
        <v>1</v>
      </c>
      <c r="AR183">
        <v>1</v>
      </c>
      <c r="AS183">
        <v>0</v>
      </c>
      <c r="AT183">
        <v>2</v>
      </c>
    </row>
    <row r="184" spans="1:46" hidden="1" x14ac:dyDescent="0.2">
      <c r="A184">
        <v>182</v>
      </c>
      <c r="B184" t="s">
        <v>281</v>
      </c>
      <c r="C184" t="s">
        <v>205</v>
      </c>
      <c r="D184" t="s">
        <v>75</v>
      </c>
      <c r="E184" t="s">
        <v>75</v>
      </c>
      <c r="F184" t="s">
        <v>205</v>
      </c>
      <c r="J184">
        <v>0</v>
      </c>
      <c r="K184">
        <v>5000000</v>
      </c>
      <c r="L184">
        <v>230.26</v>
      </c>
      <c r="N184" t="s">
        <v>1442</v>
      </c>
      <c r="Q184" t="s">
        <v>1254</v>
      </c>
      <c r="T184">
        <v>232.92</v>
      </c>
      <c r="U184">
        <v>7.99</v>
      </c>
      <c r="V184">
        <v>219.79</v>
      </c>
      <c r="W184">
        <v>244.42</v>
      </c>
      <c r="X184">
        <v>217.08</v>
      </c>
      <c r="Y184">
        <v>222.51</v>
      </c>
      <c r="Z184">
        <v>227.94</v>
      </c>
      <c r="AA184">
        <v>229.44</v>
      </c>
      <c r="AB184">
        <v>229.65</v>
      </c>
      <c r="AC184">
        <v>229.73</v>
      </c>
      <c r="AD184">
        <v>231.2</v>
      </c>
      <c r="AE184">
        <v>233.55</v>
      </c>
      <c r="AF184">
        <v>236.19</v>
      </c>
      <c r="AG184">
        <v>239.81</v>
      </c>
      <c r="AH184">
        <v>242.48</v>
      </c>
      <c r="AI184">
        <v>243.77</v>
      </c>
      <c r="AJ184">
        <v>245.06</v>
      </c>
      <c r="AK184">
        <v>1</v>
      </c>
      <c r="AL184">
        <v>0</v>
      </c>
      <c r="AM184">
        <v>0</v>
      </c>
      <c r="AN184">
        <v>0</v>
      </c>
      <c r="AO184">
        <v>4</v>
      </c>
      <c r="AP184">
        <v>1</v>
      </c>
      <c r="AQ184">
        <v>1</v>
      </c>
      <c r="AR184">
        <v>1</v>
      </c>
      <c r="AS184">
        <v>1</v>
      </c>
      <c r="AT184">
        <v>1</v>
      </c>
    </row>
    <row r="185" spans="1:46" hidden="1" x14ac:dyDescent="0.2">
      <c r="A185">
        <v>183</v>
      </c>
      <c r="B185" t="s">
        <v>281</v>
      </c>
      <c r="C185" t="s">
        <v>205</v>
      </c>
      <c r="D185" t="s">
        <v>26</v>
      </c>
      <c r="E185" t="s">
        <v>26</v>
      </c>
      <c r="F185" t="s">
        <v>205</v>
      </c>
      <c r="J185">
        <v>0</v>
      </c>
      <c r="K185">
        <v>5000000</v>
      </c>
      <c r="L185">
        <v>123.11</v>
      </c>
      <c r="N185" t="s">
        <v>1443</v>
      </c>
      <c r="O185">
        <v>123.03</v>
      </c>
      <c r="P185">
        <v>123.04</v>
      </c>
      <c r="Q185" t="s">
        <v>1327</v>
      </c>
      <c r="T185">
        <v>123.57</v>
      </c>
      <c r="U185">
        <v>18.79</v>
      </c>
      <c r="V185">
        <v>103</v>
      </c>
      <c r="W185">
        <v>162</v>
      </c>
      <c r="X185">
        <v>103</v>
      </c>
      <c r="Y185">
        <v>110.4</v>
      </c>
      <c r="Z185">
        <v>120.2</v>
      </c>
      <c r="AA185">
        <v>128.4</v>
      </c>
      <c r="AB185">
        <v>132.6</v>
      </c>
      <c r="AC185">
        <v>136.80000000000001</v>
      </c>
      <c r="AD185">
        <v>141</v>
      </c>
      <c r="AE185">
        <v>145.19999999999999</v>
      </c>
      <c r="AF185">
        <v>149.4</v>
      </c>
      <c r="AG185">
        <v>153.6</v>
      </c>
      <c r="AH185">
        <v>157.80000000000001</v>
      </c>
      <c r="AI185">
        <v>159.9</v>
      </c>
      <c r="AJ185">
        <v>162</v>
      </c>
      <c r="AK185">
        <v>2</v>
      </c>
      <c r="AL185">
        <v>2</v>
      </c>
      <c r="AM185">
        <v>1</v>
      </c>
      <c r="AN185">
        <v>2</v>
      </c>
      <c r="AO185">
        <v>6</v>
      </c>
      <c r="AP185">
        <v>6</v>
      </c>
      <c r="AQ185">
        <v>6</v>
      </c>
      <c r="AR185">
        <v>6</v>
      </c>
      <c r="AS185">
        <v>6</v>
      </c>
      <c r="AT185">
        <v>6</v>
      </c>
    </row>
    <row r="186" spans="1:46" hidden="1" x14ac:dyDescent="0.2">
      <c r="A186">
        <v>184</v>
      </c>
      <c r="B186" t="s">
        <v>281</v>
      </c>
      <c r="C186" t="s">
        <v>205</v>
      </c>
      <c r="D186" t="s">
        <v>241</v>
      </c>
      <c r="E186" t="s">
        <v>241</v>
      </c>
      <c r="F186" t="s">
        <v>205</v>
      </c>
      <c r="J186">
        <v>0</v>
      </c>
      <c r="K186">
        <v>5000000</v>
      </c>
      <c r="L186">
        <v>4.42</v>
      </c>
      <c r="N186" t="s">
        <v>1444</v>
      </c>
      <c r="O186">
        <v>4.38</v>
      </c>
      <c r="P186">
        <v>4.38</v>
      </c>
      <c r="Q186" t="s">
        <v>1277</v>
      </c>
      <c r="T186">
        <v>3.55</v>
      </c>
      <c r="U186">
        <v>1.17</v>
      </c>
      <c r="V186">
        <v>0</v>
      </c>
      <c r="W186">
        <v>4</v>
      </c>
      <c r="X186">
        <v>0</v>
      </c>
      <c r="Y186">
        <v>0.3</v>
      </c>
      <c r="Z186">
        <v>0.6</v>
      </c>
      <c r="AA186">
        <v>1.2</v>
      </c>
      <c r="AB186">
        <v>1.8</v>
      </c>
      <c r="AC186">
        <v>2.4</v>
      </c>
      <c r="AD186">
        <v>3</v>
      </c>
      <c r="AE186">
        <v>3</v>
      </c>
      <c r="AF186">
        <v>3</v>
      </c>
      <c r="AG186">
        <v>3</v>
      </c>
      <c r="AH186">
        <v>3.4</v>
      </c>
      <c r="AI186">
        <v>3.7</v>
      </c>
      <c r="AJ186">
        <v>4</v>
      </c>
      <c r="AK186">
        <v>1</v>
      </c>
      <c r="AL186">
        <v>0</v>
      </c>
      <c r="AM186">
        <v>1</v>
      </c>
      <c r="AN186">
        <v>0</v>
      </c>
      <c r="AO186">
        <v>0</v>
      </c>
      <c r="AP186">
        <v>1</v>
      </c>
      <c r="AQ186">
        <v>0</v>
      </c>
      <c r="AR186">
        <v>3</v>
      </c>
      <c r="AS186">
        <v>0</v>
      </c>
      <c r="AT186">
        <v>1</v>
      </c>
    </row>
    <row r="187" spans="1:46" hidden="1" x14ac:dyDescent="0.2">
      <c r="A187">
        <v>185</v>
      </c>
      <c r="B187" t="s">
        <v>281</v>
      </c>
      <c r="C187" t="s">
        <v>205</v>
      </c>
      <c r="D187" t="s">
        <v>242</v>
      </c>
      <c r="E187" t="s">
        <v>242</v>
      </c>
      <c r="F187" t="s">
        <v>205</v>
      </c>
      <c r="J187">
        <v>0</v>
      </c>
      <c r="K187">
        <v>5000000</v>
      </c>
      <c r="L187">
        <v>118.68</v>
      </c>
      <c r="N187" t="s">
        <v>1445</v>
      </c>
      <c r="O187">
        <v>118.66</v>
      </c>
      <c r="P187">
        <v>118.66</v>
      </c>
      <c r="Q187" t="s">
        <v>1277</v>
      </c>
      <c r="T187">
        <v>120.02</v>
      </c>
      <c r="U187">
        <v>19.53</v>
      </c>
      <c r="V187">
        <v>99</v>
      </c>
      <c r="W187">
        <v>158</v>
      </c>
      <c r="X187">
        <v>99</v>
      </c>
      <c r="Y187">
        <v>103.4</v>
      </c>
      <c r="Z187">
        <v>121.1</v>
      </c>
      <c r="AA187">
        <v>125.2</v>
      </c>
      <c r="AB187">
        <v>129.30000000000001</v>
      </c>
      <c r="AC187">
        <v>133.4</v>
      </c>
      <c r="AD187">
        <v>137.5</v>
      </c>
      <c r="AE187">
        <v>141.6</v>
      </c>
      <c r="AF187">
        <v>145.69999999999999</v>
      </c>
      <c r="AG187">
        <v>149.80000000000001</v>
      </c>
      <c r="AH187">
        <v>153.9</v>
      </c>
      <c r="AI187">
        <v>155.94999999999999</v>
      </c>
      <c r="AJ187">
        <v>158</v>
      </c>
      <c r="AK187">
        <v>3</v>
      </c>
      <c r="AL187">
        <v>0</v>
      </c>
      <c r="AM187">
        <v>1</v>
      </c>
      <c r="AN187">
        <v>2</v>
      </c>
      <c r="AO187">
        <v>6</v>
      </c>
      <c r="AP187">
        <v>6</v>
      </c>
      <c r="AQ187">
        <v>6</v>
      </c>
      <c r="AR187">
        <v>6</v>
      </c>
      <c r="AS187">
        <v>6</v>
      </c>
      <c r="AT187">
        <v>6</v>
      </c>
    </row>
    <row r="188" spans="1:46" hidden="1" x14ac:dyDescent="0.2">
      <c r="A188">
        <v>186</v>
      </c>
      <c r="B188" t="s">
        <v>281</v>
      </c>
      <c r="C188" t="s">
        <v>205</v>
      </c>
      <c r="D188" t="s">
        <v>244</v>
      </c>
      <c r="E188" t="s">
        <v>244</v>
      </c>
      <c r="F188" t="s">
        <v>205</v>
      </c>
      <c r="J188">
        <v>-5000000</v>
      </c>
      <c r="K188">
        <v>5000000</v>
      </c>
      <c r="L188">
        <v>60.17</v>
      </c>
      <c r="N188" t="s">
        <v>1446</v>
      </c>
      <c r="O188">
        <v>60.1</v>
      </c>
      <c r="P188">
        <v>60.1</v>
      </c>
      <c r="Q188" t="s">
        <v>1327</v>
      </c>
      <c r="T188">
        <v>58.42</v>
      </c>
      <c r="U188">
        <v>19.27</v>
      </c>
      <c r="V188">
        <v>50</v>
      </c>
      <c r="W188">
        <v>95</v>
      </c>
      <c r="X188">
        <v>50</v>
      </c>
      <c r="Y188">
        <v>53</v>
      </c>
      <c r="Z188">
        <v>59</v>
      </c>
      <c r="AA188">
        <v>63</v>
      </c>
      <c r="AB188">
        <v>67</v>
      </c>
      <c r="AC188">
        <v>71</v>
      </c>
      <c r="AD188">
        <v>75</v>
      </c>
      <c r="AE188">
        <v>79</v>
      </c>
      <c r="AF188">
        <v>83</v>
      </c>
      <c r="AG188">
        <v>87</v>
      </c>
      <c r="AH188">
        <v>91</v>
      </c>
      <c r="AI188">
        <v>93</v>
      </c>
      <c r="AJ188">
        <v>95</v>
      </c>
      <c r="AK188">
        <v>3</v>
      </c>
      <c r="AL188">
        <v>1</v>
      </c>
      <c r="AM188">
        <v>5</v>
      </c>
      <c r="AN188">
        <v>4</v>
      </c>
      <c r="AO188">
        <v>5</v>
      </c>
      <c r="AP188">
        <v>4</v>
      </c>
      <c r="AQ188">
        <v>5</v>
      </c>
      <c r="AR188">
        <v>4</v>
      </c>
      <c r="AS188">
        <v>5</v>
      </c>
      <c r="AT188">
        <v>5</v>
      </c>
    </row>
    <row r="189" spans="1:46" hidden="1" x14ac:dyDescent="0.2">
      <c r="A189">
        <v>187</v>
      </c>
      <c r="B189" t="s">
        <v>281</v>
      </c>
      <c r="C189" t="s">
        <v>37</v>
      </c>
      <c r="D189" t="s">
        <v>221</v>
      </c>
      <c r="E189" t="s">
        <v>221</v>
      </c>
      <c r="F189" t="s">
        <v>37</v>
      </c>
      <c r="J189">
        <v>0</v>
      </c>
      <c r="K189">
        <v>5000000</v>
      </c>
      <c r="L189">
        <v>0.7</v>
      </c>
      <c r="N189" t="s">
        <v>1447</v>
      </c>
      <c r="Q189" t="s">
        <v>1254</v>
      </c>
      <c r="T189">
        <v>0.65</v>
      </c>
      <c r="U189">
        <v>7.0000000000000007E-2</v>
      </c>
      <c r="V189">
        <v>0.55000000000000004</v>
      </c>
      <c r="W189">
        <v>0.76</v>
      </c>
      <c r="X189">
        <v>0.55000000000000004</v>
      </c>
      <c r="Y189">
        <v>0.56000000000000005</v>
      </c>
      <c r="Z189">
        <v>0.56000000000000005</v>
      </c>
      <c r="AA189">
        <v>0.59</v>
      </c>
      <c r="AB189">
        <v>0.62</v>
      </c>
      <c r="AC189">
        <v>0.63</v>
      </c>
      <c r="AD189">
        <v>0.63</v>
      </c>
      <c r="AE189">
        <v>0.65</v>
      </c>
      <c r="AF189">
        <v>0.69</v>
      </c>
      <c r="AG189">
        <v>0.72</v>
      </c>
      <c r="AH189">
        <v>0.75</v>
      </c>
      <c r="AI189">
        <v>0.76</v>
      </c>
      <c r="AJ189">
        <v>0.76</v>
      </c>
      <c r="AK189">
        <v>2</v>
      </c>
      <c r="AL189">
        <v>0</v>
      </c>
      <c r="AM189">
        <v>1</v>
      </c>
      <c r="AN189">
        <v>2</v>
      </c>
      <c r="AO189">
        <v>1</v>
      </c>
      <c r="AP189">
        <v>0</v>
      </c>
      <c r="AQ189">
        <v>1</v>
      </c>
      <c r="AR189">
        <v>1</v>
      </c>
      <c r="AS189">
        <v>0</v>
      </c>
      <c r="AT189">
        <v>2</v>
      </c>
    </row>
    <row r="190" spans="1:46" hidden="1" x14ac:dyDescent="0.2">
      <c r="A190">
        <v>188</v>
      </c>
      <c r="B190" t="s">
        <v>281</v>
      </c>
      <c r="C190" t="s">
        <v>37</v>
      </c>
      <c r="D190" t="s">
        <v>78</v>
      </c>
      <c r="E190" t="s">
        <v>78</v>
      </c>
      <c r="F190" t="s">
        <v>37</v>
      </c>
      <c r="G190">
        <v>0.5</v>
      </c>
      <c r="H190">
        <v>7.4999999999999997E-2</v>
      </c>
      <c r="I190">
        <v>0.3</v>
      </c>
      <c r="J190">
        <v>0</v>
      </c>
      <c r="K190">
        <v>5000000</v>
      </c>
      <c r="L190">
        <v>0.7</v>
      </c>
      <c r="M190">
        <v>2.69</v>
      </c>
      <c r="N190" t="s">
        <v>1448</v>
      </c>
      <c r="Q190" t="s">
        <v>1270</v>
      </c>
      <c r="R190">
        <v>0.48</v>
      </c>
      <c r="S190">
        <v>0.09</v>
      </c>
      <c r="T190">
        <v>0.65</v>
      </c>
      <c r="U190">
        <v>7.0000000000000007E-2</v>
      </c>
      <c r="V190">
        <v>0.55000000000000004</v>
      </c>
      <c r="W190">
        <v>0.76</v>
      </c>
      <c r="X190">
        <v>0.55000000000000004</v>
      </c>
      <c r="Y190">
        <v>0.56000000000000005</v>
      </c>
      <c r="Z190">
        <v>0.56000000000000005</v>
      </c>
      <c r="AA190">
        <v>0.59</v>
      </c>
      <c r="AB190">
        <v>0.62</v>
      </c>
      <c r="AC190">
        <v>0.63</v>
      </c>
      <c r="AD190">
        <v>0.63</v>
      </c>
      <c r="AE190">
        <v>0.65</v>
      </c>
      <c r="AF190">
        <v>0.69</v>
      </c>
      <c r="AG190">
        <v>0.72</v>
      </c>
      <c r="AH190">
        <v>0.75</v>
      </c>
      <c r="AI190">
        <v>0.76</v>
      </c>
      <c r="AJ190">
        <v>0.76</v>
      </c>
      <c r="AK190">
        <v>2</v>
      </c>
      <c r="AL190">
        <v>0</v>
      </c>
      <c r="AM190">
        <v>1</v>
      </c>
      <c r="AN190">
        <v>2</v>
      </c>
      <c r="AO190">
        <v>1</v>
      </c>
      <c r="AP190">
        <v>0</v>
      </c>
      <c r="AQ190">
        <v>1</v>
      </c>
      <c r="AR190">
        <v>1</v>
      </c>
      <c r="AS190">
        <v>0</v>
      </c>
      <c r="AT190">
        <v>2</v>
      </c>
    </row>
    <row r="191" spans="1:46" hidden="1" x14ac:dyDescent="0.2">
      <c r="A191">
        <v>189</v>
      </c>
      <c r="B191" t="s">
        <v>281</v>
      </c>
      <c r="C191" t="s">
        <v>37</v>
      </c>
      <c r="D191" t="s">
        <v>26</v>
      </c>
      <c r="E191" t="s">
        <v>26</v>
      </c>
      <c r="F191" t="s">
        <v>37</v>
      </c>
      <c r="J191">
        <v>0</v>
      </c>
      <c r="K191">
        <v>5000000</v>
      </c>
      <c r="L191">
        <v>0.2</v>
      </c>
      <c r="N191" t="s">
        <v>1449</v>
      </c>
      <c r="O191">
        <v>0.11</v>
      </c>
      <c r="P191">
        <v>0</v>
      </c>
      <c r="Q191" t="s">
        <v>1277</v>
      </c>
      <c r="T191">
        <v>2.29</v>
      </c>
      <c r="U191">
        <v>6.41</v>
      </c>
      <c r="V191">
        <v>0</v>
      </c>
      <c r="W191">
        <v>38</v>
      </c>
      <c r="X191">
        <v>0</v>
      </c>
      <c r="Y191">
        <v>0</v>
      </c>
      <c r="Z191">
        <v>0</v>
      </c>
      <c r="AA191">
        <v>2</v>
      </c>
      <c r="AB191">
        <v>6.5</v>
      </c>
      <c r="AC191">
        <v>11</v>
      </c>
      <c r="AD191">
        <v>15.5</v>
      </c>
      <c r="AE191">
        <v>20</v>
      </c>
      <c r="AF191">
        <v>24.5</v>
      </c>
      <c r="AG191">
        <v>29</v>
      </c>
      <c r="AH191">
        <v>33.5</v>
      </c>
      <c r="AI191">
        <v>35.75</v>
      </c>
      <c r="AJ191">
        <v>38</v>
      </c>
      <c r="AK191">
        <v>11</v>
      </c>
      <c r="AL191">
        <v>4</v>
      </c>
      <c r="AM191">
        <v>4</v>
      </c>
      <c r="AN191">
        <v>4</v>
      </c>
      <c r="AO191">
        <v>3</v>
      </c>
      <c r="AP191">
        <v>4</v>
      </c>
      <c r="AQ191">
        <v>4</v>
      </c>
      <c r="AR191">
        <v>4</v>
      </c>
      <c r="AS191">
        <v>4</v>
      </c>
      <c r="AT191">
        <v>4</v>
      </c>
    </row>
    <row r="192" spans="1:46" hidden="1" x14ac:dyDescent="0.2">
      <c r="A192">
        <v>190</v>
      </c>
      <c r="B192" t="s">
        <v>281</v>
      </c>
      <c r="C192" t="s">
        <v>37</v>
      </c>
      <c r="D192" t="s">
        <v>241</v>
      </c>
      <c r="E192" t="s">
        <v>241</v>
      </c>
      <c r="F192" t="s">
        <v>37</v>
      </c>
      <c r="J192">
        <v>0</v>
      </c>
      <c r="K192">
        <v>5000000</v>
      </c>
      <c r="L192">
        <v>0.09</v>
      </c>
      <c r="N192" t="s">
        <v>1450</v>
      </c>
      <c r="O192">
        <v>7.0000000000000007E-2</v>
      </c>
      <c r="P192">
        <v>7.0000000000000007E-2</v>
      </c>
      <c r="Q192" t="s">
        <v>1277</v>
      </c>
      <c r="T192">
        <v>0.1</v>
      </c>
      <c r="U192">
        <v>7.0000000000000007E-2</v>
      </c>
      <c r="V192">
        <v>0</v>
      </c>
      <c r="W192">
        <v>3</v>
      </c>
      <c r="X192">
        <v>0</v>
      </c>
      <c r="Y192">
        <v>0</v>
      </c>
      <c r="Z192">
        <v>0</v>
      </c>
      <c r="AA192">
        <v>0</v>
      </c>
      <c r="AB192">
        <v>0</v>
      </c>
      <c r="AC192">
        <v>0</v>
      </c>
      <c r="AD192">
        <v>0</v>
      </c>
      <c r="AE192">
        <v>0</v>
      </c>
      <c r="AF192">
        <v>0</v>
      </c>
      <c r="AG192">
        <v>1</v>
      </c>
      <c r="AH192">
        <v>2</v>
      </c>
      <c r="AI192">
        <v>2.5</v>
      </c>
      <c r="AJ192">
        <v>3</v>
      </c>
      <c r="AK192">
        <v>8</v>
      </c>
      <c r="AL192">
        <v>0</v>
      </c>
      <c r="AM192">
        <v>0</v>
      </c>
      <c r="AN192">
        <v>1</v>
      </c>
      <c r="AO192">
        <v>0</v>
      </c>
      <c r="AP192">
        <v>0</v>
      </c>
      <c r="AQ192">
        <v>1</v>
      </c>
      <c r="AR192">
        <v>0</v>
      </c>
      <c r="AS192">
        <v>0</v>
      </c>
      <c r="AT192">
        <v>1</v>
      </c>
    </row>
    <row r="193" spans="1:46" hidden="1" x14ac:dyDescent="0.2">
      <c r="A193">
        <v>191</v>
      </c>
      <c r="B193" t="s">
        <v>281</v>
      </c>
      <c r="C193" t="s">
        <v>37</v>
      </c>
      <c r="D193" t="s">
        <v>242</v>
      </c>
      <c r="E193" t="s">
        <v>242</v>
      </c>
      <c r="F193" t="s">
        <v>37</v>
      </c>
      <c r="J193">
        <v>0</v>
      </c>
      <c r="K193">
        <v>5000000</v>
      </c>
      <c r="L193">
        <v>0.11</v>
      </c>
      <c r="N193" t="s">
        <v>1451</v>
      </c>
      <c r="O193">
        <v>0.04</v>
      </c>
      <c r="P193">
        <v>7.0000000000000007E-2</v>
      </c>
      <c r="Q193" t="s">
        <v>1277</v>
      </c>
      <c r="T193">
        <v>2.19</v>
      </c>
      <c r="U193">
        <v>6.39</v>
      </c>
      <c r="V193">
        <v>-1</v>
      </c>
      <c r="W193">
        <v>38</v>
      </c>
      <c r="X193">
        <v>-1</v>
      </c>
      <c r="Y193">
        <v>0</v>
      </c>
      <c r="Z193">
        <v>0</v>
      </c>
      <c r="AA193">
        <v>0.4</v>
      </c>
      <c r="AB193">
        <v>5.0999999999999996</v>
      </c>
      <c r="AC193">
        <v>9.8000000000000007</v>
      </c>
      <c r="AD193">
        <v>14.5</v>
      </c>
      <c r="AE193">
        <v>19.2</v>
      </c>
      <c r="AF193">
        <v>23.9</v>
      </c>
      <c r="AG193">
        <v>28.6</v>
      </c>
      <c r="AH193">
        <v>33.299999999999997</v>
      </c>
      <c r="AI193">
        <v>35.65</v>
      </c>
      <c r="AJ193">
        <v>38</v>
      </c>
      <c r="AK193">
        <v>12</v>
      </c>
      <c r="AL193">
        <v>4</v>
      </c>
      <c r="AM193">
        <v>4</v>
      </c>
      <c r="AN193">
        <v>4</v>
      </c>
      <c r="AO193">
        <v>4</v>
      </c>
      <c r="AP193">
        <v>4</v>
      </c>
      <c r="AQ193">
        <v>4</v>
      </c>
      <c r="AR193">
        <v>4</v>
      </c>
      <c r="AS193">
        <v>4</v>
      </c>
      <c r="AT193">
        <v>4</v>
      </c>
    </row>
    <row r="194" spans="1:46" hidden="1" x14ac:dyDescent="0.2">
      <c r="A194">
        <v>192</v>
      </c>
      <c r="B194" t="s">
        <v>281</v>
      </c>
      <c r="C194" t="s">
        <v>37</v>
      </c>
      <c r="D194" t="s">
        <v>244</v>
      </c>
      <c r="E194" t="s">
        <v>244</v>
      </c>
      <c r="F194" t="s">
        <v>37</v>
      </c>
      <c r="J194">
        <v>-5000000</v>
      </c>
      <c r="K194">
        <v>5000000</v>
      </c>
      <c r="L194">
        <v>0.12</v>
      </c>
      <c r="N194" t="s">
        <v>1452</v>
      </c>
      <c r="O194">
        <v>0.05</v>
      </c>
      <c r="P194">
        <v>0.05</v>
      </c>
      <c r="Q194" t="s">
        <v>1277</v>
      </c>
      <c r="T194">
        <v>2.21</v>
      </c>
      <c r="U194">
        <v>6.41</v>
      </c>
      <c r="V194">
        <v>0</v>
      </c>
      <c r="W194">
        <v>38</v>
      </c>
      <c r="X194">
        <v>0</v>
      </c>
      <c r="Y194">
        <v>0</v>
      </c>
      <c r="Z194">
        <v>0</v>
      </c>
      <c r="AA194">
        <v>2.8</v>
      </c>
      <c r="AB194">
        <v>7.2</v>
      </c>
      <c r="AC194">
        <v>11.6</v>
      </c>
      <c r="AD194">
        <v>16</v>
      </c>
      <c r="AE194">
        <v>20.399999999999999</v>
      </c>
      <c r="AF194">
        <v>24.8</v>
      </c>
      <c r="AG194">
        <v>29.2</v>
      </c>
      <c r="AH194">
        <v>33.6</v>
      </c>
      <c r="AI194">
        <v>35.799999999999997</v>
      </c>
      <c r="AJ194">
        <v>38</v>
      </c>
      <c r="AK194">
        <v>10</v>
      </c>
      <c r="AL194">
        <v>4</v>
      </c>
      <c r="AM194">
        <v>4</v>
      </c>
      <c r="AN194">
        <v>4</v>
      </c>
      <c r="AO194">
        <v>3</v>
      </c>
      <c r="AP194">
        <v>4</v>
      </c>
      <c r="AQ194">
        <v>4</v>
      </c>
      <c r="AR194">
        <v>4</v>
      </c>
      <c r="AS194">
        <v>4</v>
      </c>
      <c r="AT194">
        <v>4</v>
      </c>
    </row>
    <row r="195" spans="1:46" hidden="1" x14ac:dyDescent="0.2">
      <c r="A195">
        <v>193</v>
      </c>
      <c r="B195" t="s">
        <v>281</v>
      </c>
      <c r="C195" t="s">
        <v>47</v>
      </c>
      <c r="D195" t="s">
        <v>221</v>
      </c>
      <c r="E195" t="s">
        <v>221</v>
      </c>
      <c r="F195" t="s">
        <v>47</v>
      </c>
      <c r="J195">
        <v>0</v>
      </c>
      <c r="K195">
        <v>5000000</v>
      </c>
      <c r="L195">
        <v>230.26</v>
      </c>
      <c r="N195" t="s">
        <v>1453</v>
      </c>
      <c r="Q195" t="s">
        <v>1254</v>
      </c>
      <c r="T195">
        <v>232.92</v>
      </c>
      <c r="U195">
        <v>7.99</v>
      </c>
      <c r="V195">
        <v>219.79</v>
      </c>
      <c r="W195">
        <v>244.42</v>
      </c>
      <c r="X195">
        <v>217.08</v>
      </c>
      <c r="Y195">
        <v>222.51</v>
      </c>
      <c r="Z195">
        <v>227.94</v>
      </c>
      <c r="AA195">
        <v>229.44</v>
      </c>
      <c r="AB195">
        <v>229.65</v>
      </c>
      <c r="AC195">
        <v>229.73</v>
      </c>
      <c r="AD195">
        <v>231.2</v>
      </c>
      <c r="AE195">
        <v>233.55</v>
      </c>
      <c r="AF195">
        <v>236.19</v>
      </c>
      <c r="AG195">
        <v>239.81</v>
      </c>
      <c r="AH195">
        <v>242.48</v>
      </c>
      <c r="AI195">
        <v>243.77</v>
      </c>
      <c r="AJ195">
        <v>245.06</v>
      </c>
      <c r="AK195">
        <v>1</v>
      </c>
      <c r="AL195">
        <v>0</v>
      </c>
      <c r="AM195">
        <v>0</v>
      </c>
      <c r="AN195">
        <v>0</v>
      </c>
      <c r="AO195">
        <v>4</v>
      </c>
      <c r="AP195">
        <v>1</v>
      </c>
      <c r="AQ195">
        <v>1</v>
      </c>
      <c r="AR195">
        <v>1</v>
      </c>
      <c r="AS195">
        <v>1</v>
      </c>
      <c r="AT195">
        <v>1</v>
      </c>
    </row>
    <row r="196" spans="1:46" hidden="1" x14ac:dyDescent="0.2">
      <c r="A196">
        <v>194</v>
      </c>
      <c r="B196" t="s">
        <v>281</v>
      </c>
      <c r="C196" t="s">
        <v>47</v>
      </c>
      <c r="D196" t="s">
        <v>75</v>
      </c>
      <c r="E196" t="s">
        <v>75</v>
      </c>
      <c r="F196" t="s">
        <v>47</v>
      </c>
      <c r="G196">
        <v>216</v>
      </c>
      <c r="H196">
        <v>16.2</v>
      </c>
      <c r="I196">
        <v>0.15</v>
      </c>
      <c r="J196">
        <v>0</v>
      </c>
      <c r="K196">
        <v>5000000</v>
      </c>
      <c r="L196">
        <v>230.26</v>
      </c>
      <c r="M196">
        <v>0.88</v>
      </c>
      <c r="N196" t="s">
        <v>1454</v>
      </c>
      <c r="Q196" t="s">
        <v>1270</v>
      </c>
      <c r="R196">
        <v>212.88</v>
      </c>
      <c r="S196">
        <v>16.54</v>
      </c>
      <c r="T196">
        <v>232.92</v>
      </c>
      <c r="U196">
        <v>7.99</v>
      </c>
      <c r="V196">
        <v>219.79</v>
      </c>
      <c r="W196">
        <v>244.42</v>
      </c>
      <c r="X196">
        <v>217.08</v>
      </c>
      <c r="Y196">
        <v>222.51</v>
      </c>
      <c r="Z196">
        <v>227.94</v>
      </c>
      <c r="AA196">
        <v>229.44</v>
      </c>
      <c r="AB196">
        <v>229.65</v>
      </c>
      <c r="AC196">
        <v>229.73</v>
      </c>
      <c r="AD196">
        <v>231.2</v>
      </c>
      <c r="AE196">
        <v>233.55</v>
      </c>
      <c r="AF196">
        <v>236.19</v>
      </c>
      <c r="AG196">
        <v>239.81</v>
      </c>
      <c r="AH196">
        <v>242.48</v>
      </c>
      <c r="AI196">
        <v>243.77</v>
      </c>
      <c r="AJ196">
        <v>245.06</v>
      </c>
      <c r="AK196">
        <v>1</v>
      </c>
      <c r="AL196">
        <v>0</v>
      </c>
      <c r="AM196">
        <v>0</v>
      </c>
      <c r="AN196">
        <v>0</v>
      </c>
      <c r="AO196">
        <v>4</v>
      </c>
      <c r="AP196">
        <v>1</v>
      </c>
      <c r="AQ196">
        <v>1</v>
      </c>
      <c r="AR196">
        <v>1</v>
      </c>
      <c r="AS196">
        <v>1</v>
      </c>
      <c r="AT196">
        <v>1</v>
      </c>
    </row>
    <row r="197" spans="1:46" hidden="1" x14ac:dyDescent="0.2">
      <c r="A197">
        <v>195</v>
      </c>
      <c r="B197" t="s">
        <v>281</v>
      </c>
      <c r="C197" t="s">
        <v>47</v>
      </c>
      <c r="D197" t="s">
        <v>26</v>
      </c>
      <c r="E197" t="s">
        <v>26</v>
      </c>
      <c r="F197" t="s">
        <v>47</v>
      </c>
      <c r="G197">
        <v>150</v>
      </c>
      <c r="H197">
        <v>22.5</v>
      </c>
      <c r="I197">
        <v>0.3</v>
      </c>
      <c r="J197">
        <v>0</v>
      </c>
      <c r="K197">
        <v>5000000</v>
      </c>
      <c r="L197">
        <v>122.91</v>
      </c>
      <c r="M197">
        <v>-1.2</v>
      </c>
      <c r="N197" t="s">
        <v>1455</v>
      </c>
      <c r="Q197" t="s">
        <v>1270</v>
      </c>
      <c r="R197">
        <v>131.76</v>
      </c>
      <c r="S197">
        <v>22.4</v>
      </c>
      <c r="T197">
        <v>121.28</v>
      </c>
      <c r="U197">
        <v>17.22</v>
      </c>
      <c r="V197">
        <v>103.85</v>
      </c>
      <c r="W197">
        <v>153.41</v>
      </c>
      <c r="X197">
        <v>102.98</v>
      </c>
      <c r="Y197">
        <v>104.72</v>
      </c>
      <c r="Z197">
        <v>106.47</v>
      </c>
      <c r="AA197">
        <v>107.64</v>
      </c>
      <c r="AB197">
        <v>109.41</v>
      </c>
      <c r="AC197">
        <v>112.64</v>
      </c>
      <c r="AD197">
        <v>116.64</v>
      </c>
      <c r="AE197">
        <v>121.27</v>
      </c>
      <c r="AF197">
        <v>125.51</v>
      </c>
      <c r="AG197">
        <v>130.49</v>
      </c>
      <c r="AH197">
        <v>144.79</v>
      </c>
      <c r="AI197">
        <v>150.54</v>
      </c>
      <c r="AJ197">
        <v>156.29</v>
      </c>
      <c r="AK197">
        <v>3</v>
      </c>
      <c r="AL197">
        <v>1</v>
      </c>
      <c r="AM197">
        <v>2</v>
      </c>
      <c r="AN197">
        <v>0</v>
      </c>
      <c r="AO197">
        <v>2</v>
      </c>
      <c r="AP197">
        <v>0</v>
      </c>
      <c r="AQ197">
        <v>0</v>
      </c>
      <c r="AR197">
        <v>1</v>
      </c>
      <c r="AS197">
        <v>0</v>
      </c>
      <c r="AT197">
        <v>1</v>
      </c>
    </row>
    <row r="198" spans="1:46" hidden="1" x14ac:dyDescent="0.2">
      <c r="A198">
        <v>196</v>
      </c>
      <c r="B198" t="s">
        <v>281</v>
      </c>
      <c r="C198" t="s">
        <v>47</v>
      </c>
      <c r="D198" t="s">
        <v>241</v>
      </c>
      <c r="E198" t="s">
        <v>241</v>
      </c>
      <c r="F198" t="s">
        <v>47</v>
      </c>
      <c r="J198">
        <v>0</v>
      </c>
      <c r="K198">
        <v>5000000</v>
      </c>
      <c r="L198">
        <v>4.33</v>
      </c>
      <c r="N198" t="s">
        <v>1456</v>
      </c>
      <c r="O198">
        <v>4.32</v>
      </c>
      <c r="P198">
        <v>4.32</v>
      </c>
      <c r="Q198" t="s">
        <v>1277</v>
      </c>
      <c r="T198">
        <v>3.45</v>
      </c>
      <c r="U198">
        <v>1.19</v>
      </c>
      <c r="V198">
        <v>0</v>
      </c>
      <c r="W198">
        <v>4</v>
      </c>
      <c r="X198">
        <v>0</v>
      </c>
      <c r="Y198">
        <v>0.3</v>
      </c>
      <c r="Z198">
        <v>0.6</v>
      </c>
      <c r="AA198">
        <v>1.2</v>
      </c>
      <c r="AB198">
        <v>1.8</v>
      </c>
      <c r="AC198">
        <v>2.4</v>
      </c>
      <c r="AD198">
        <v>3</v>
      </c>
      <c r="AE198">
        <v>3</v>
      </c>
      <c r="AF198">
        <v>3</v>
      </c>
      <c r="AG198">
        <v>3</v>
      </c>
      <c r="AH198">
        <v>3.4</v>
      </c>
      <c r="AI198">
        <v>3.7</v>
      </c>
      <c r="AJ198">
        <v>4</v>
      </c>
      <c r="AK198">
        <v>1</v>
      </c>
      <c r="AL198">
        <v>0</v>
      </c>
      <c r="AM198">
        <v>1</v>
      </c>
      <c r="AN198">
        <v>0</v>
      </c>
      <c r="AO198">
        <v>0</v>
      </c>
      <c r="AP198">
        <v>1</v>
      </c>
      <c r="AQ198">
        <v>0</v>
      </c>
      <c r="AR198">
        <v>3</v>
      </c>
      <c r="AS198">
        <v>0</v>
      </c>
      <c r="AT198">
        <v>1</v>
      </c>
    </row>
    <row r="199" spans="1:46" hidden="1" x14ac:dyDescent="0.2">
      <c r="A199">
        <v>197</v>
      </c>
      <c r="B199" t="s">
        <v>281</v>
      </c>
      <c r="C199" t="s">
        <v>47</v>
      </c>
      <c r="D199" t="s">
        <v>242</v>
      </c>
      <c r="E199" t="s">
        <v>242</v>
      </c>
      <c r="F199" t="s">
        <v>47</v>
      </c>
      <c r="J199">
        <v>0</v>
      </c>
      <c r="K199">
        <v>5000000</v>
      </c>
      <c r="L199">
        <v>118.58</v>
      </c>
      <c r="N199" t="s">
        <v>1457</v>
      </c>
      <c r="O199">
        <v>118.59</v>
      </c>
      <c r="P199">
        <v>118.59</v>
      </c>
      <c r="Q199" t="s">
        <v>1277</v>
      </c>
      <c r="T199">
        <v>117.84</v>
      </c>
      <c r="U199">
        <v>17.66</v>
      </c>
      <c r="V199">
        <v>99</v>
      </c>
      <c r="W199">
        <v>124</v>
      </c>
      <c r="X199">
        <v>99</v>
      </c>
      <c r="Y199">
        <v>100.2</v>
      </c>
      <c r="Z199">
        <v>101.4</v>
      </c>
      <c r="AA199">
        <v>102.6</v>
      </c>
      <c r="AB199">
        <v>106.2</v>
      </c>
      <c r="AC199">
        <v>113</v>
      </c>
      <c r="AD199">
        <v>121</v>
      </c>
      <c r="AE199">
        <v>121.8</v>
      </c>
      <c r="AF199">
        <v>122.6</v>
      </c>
      <c r="AG199">
        <v>123</v>
      </c>
      <c r="AH199">
        <v>123.2</v>
      </c>
      <c r="AI199">
        <v>123.6</v>
      </c>
      <c r="AJ199">
        <v>124</v>
      </c>
      <c r="AK199">
        <v>1</v>
      </c>
      <c r="AL199">
        <v>2</v>
      </c>
      <c r="AM199">
        <v>0</v>
      </c>
      <c r="AN199">
        <v>0</v>
      </c>
      <c r="AO199">
        <v>1</v>
      </c>
      <c r="AP199">
        <v>0</v>
      </c>
      <c r="AQ199">
        <v>0</v>
      </c>
      <c r="AR199">
        <v>0</v>
      </c>
      <c r="AS199">
        <v>1</v>
      </c>
      <c r="AT199">
        <v>4</v>
      </c>
    </row>
    <row r="200" spans="1:46" hidden="1" x14ac:dyDescent="0.2">
      <c r="A200">
        <v>198</v>
      </c>
      <c r="B200" t="s">
        <v>281</v>
      </c>
      <c r="C200" t="s">
        <v>47</v>
      </c>
      <c r="D200" t="s">
        <v>244</v>
      </c>
      <c r="E200" t="s">
        <v>244</v>
      </c>
      <c r="F200" t="s">
        <v>47</v>
      </c>
      <c r="J200">
        <v>-5000000</v>
      </c>
      <c r="K200">
        <v>5000000</v>
      </c>
      <c r="L200">
        <v>60.05</v>
      </c>
      <c r="N200" t="s">
        <v>1458</v>
      </c>
      <c r="Q200" t="s">
        <v>1254</v>
      </c>
      <c r="T200">
        <v>56.21</v>
      </c>
      <c r="U200">
        <v>18.07</v>
      </c>
      <c r="V200">
        <v>38.79</v>
      </c>
      <c r="W200">
        <v>94.28</v>
      </c>
      <c r="X200">
        <v>38.47</v>
      </c>
      <c r="Y200">
        <v>39.1</v>
      </c>
      <c r="Z200">
        <v>39.72</v>
      </c>
      <c r="AA200">
        <v>48.23</v>
      </c>
      <c r="AB200">
        <v>50.88</v>
      </c>
      <c r="AC200">
        <v>51.41</v>
      </c>
      <c r="AD200">
        <v>51.92</v>
      </c>
      <c r="AE200">
        <v>52.74</v>
      </c>
      <c r="AF200">
        <v>54.69</v>
      </c>
      <c r="AG200">
        <v>58.91</v>
      </c>
      <c r="AH200">
        <v>68.459999999999994</v>
      </c>
      <c r="AI200">
        <v>85.67</v>
      </c>
      <c r="AJ200">
        <v>102.88</v>
      </c>
      <c r="AK200">
        <v>2</v>
      </c>
      <c r="AL200">
        <v>2</v>
      </c>
      <c r="AM200">
        <v>4</v>
      </c>
      <c r="AN200">
        <v>0</v>
      </c>
      <c r="AO200">
        <v>1</v>
      </c>
      <c r="AP200">
        <v>0</v>
      </c>
      <c r="AQ200">
        <v>0</v>
      </c>
      <c r="AR200">
        <v>0</v>
      </c>
      <c r="AS200">
        <v>0</v>
      </c>
      <c r="AT200">
        <v>1</v>
      </c>
    </row>
    <row r="201" spans="1:46" hidden="1" x14ac:dyDescent="0.2">
      <c r="A201">
        <v>199</v>
      </c>
      <c r="B201" t="s">
        <v>281</v>
      </c>
      <c r="C201" t="s">
        <v>34</v>
      </c>
      <c r="D201" t="s">
        <v>221</v>
      </c>
      <c r="E201" t="s">
        <v>221</v>
      </c>
      <c r="F201" t="s">
        <v>34</v>
      </c>
      <c r="J201">
        <v>0</v>
      </c>
      <c r="K201">
        <v>5000000</v>
      </c>
      <c r="L201">
        <v>0.15</v>
      </c>
      <c r="N201" t="s">
        <v>1459</v>
      </c>
      <c r="Q201" t="s">
        <v>1254</v>
      </c>
      <c r="T201">
        <v>0.15</v>
      </c>
      <c r="U201">
        <v>0.04</v>
      </c>
      <c r="V201">
        <v>0.08</v>
      </c>
      <c r="W201">
        <v>0.22</v>
      </c>
      <c r="X201">
        <v>7.0000000000000007E-2</v>
      </c>
      <c r="Y201">
        <v>0.09</v>
      </c>
      <c r="Z201">
        <v>0.1</v>
      </c>
      <c r="AA201">
        <v>0.12</v>
      </c>
      <c r="AB201">
        <v>0.12</v>
      </c>
      <c r="AC201">
        <v>0.15</v>
      </c>
      <c r="AD201">
        <v>0.17</v>
      </c>
      <c r="AE201">
        <v>0.17</v>
      </c>
      <c r="AF201">
        <v>0.17</v>
      </c>
      <c r="AG201">
        <v>0.18</v>
      </c>
      <c r="AH201">
        <v>0.19</v>
      </c>
      <c r="AI201">
        <v>0.21</v>
      </c>
      <c r="AJ201">
        <v>0.22</v>
      </c>
      <c r="AK201">
        <v>1</v>
      </c>
      <c r="AL201">
        <v>0</v>
      </c>
      <c r="AM201">
        <v>1</v>
      </c>
      <c r="AN201">
        <v>2</v>
      </c>
      <c r="AO201">
        <v>0</v>
      </c>
      <c r="AP201">
        <v>0</v>
      </c>
      <c r="AQ201">
        <v>4</v>
      </c>
      <c r="AR201">
        <v>1</v>
      </c>
      <c r="AS201">
        <v>0</v>
      </c>
      <c r="AT201">
        <v>1</v>
      </c>
    </row>
    <row r="202" spans="1:46" hidden="1" x14ac:dyDescent="0.2">
      <c r="A202">
        <v>200</v>
      </c>
      <c r="B202" t="s">
        <v>281</v>
      </c>
      <c r="C202" t="s">
        <v>34</v>
      </c>
      <c r="D202" t="s">
        <v>78</v>
      </c>
      <c r="E202" t="s">
        <v>78</v>
      </c>
      <c r="F202" t="s">
        <v>34</v>
      </c>
      <c r="G202">
        <v>0</v>
      </c>
      <c r="H202">
        <v>0</v>
      </c>
      <c r="J202">
        <v>0</v>
      </c>
      <c r="K202">
        <v>5000000</v>
      </c>
      <c r="L202">
        <v>0.15</v>
      </c>
      <c r="M202" t="s">
        <v>1338</v>
      </c>
      <c r="N202" t="s">
        <v>1460</v>
      </c>
      <c r="Q202" t="s">
        <v>1270</v>
      </c>
      <c r="R202">
        <v>0</v>
      </c>
      <c r="S202">
        <v>0</v>
      </c>
      <c r="T202">
        <v>0.15</v>
      </c>
      <c r="U202">
        <v>0.04</v>
      </c>
      <c r="V202">
        <v>0.08</v>
      </c>
      <c r="W202">
        <v>0.22</v>
      </c>
      <c r="X202">
        <v>7.0000000000000007E-2</v>
      </c>
      <c r="Y202">
        <v>0.09</v>
      </c>
      <c r="Z202">
        <v>0.1</v>
      </c>
      <c r="AA202">
        <v>0.12</v>
      </c>
      <c r="AB202">
        <v>0.12</v>
      </c>
      <c r="AC202">
        <v>0.15</v>
      </c>
      <c r="AD202">
        <v>0.17</v>
      </c>
      <c r="AE202">
        <v>0.17</v>
      </c>
      <c r="AF202">
        <v>0.17</v>
      </c>
      <c r="AG202">
        <v>0.18</v>
      </c>
      <c r="AH202">
        <v>0.19</v>
      </c>
      <c r="AI202">
        <v>0.21</v>
      </c>
      <c r="AJ202">
        <v>0.22</v>
      </c>
      <c r="AK202">
        <v>1</v>
      </c>
      <c r="AL202">
        <v>0</v>
      </c>
      <c r="AM202">
        <v>1</v>
      </c>
      <c r="AN202">
        <v>2</v>
      </c>
      <c r="AO202">
        <v>0</v>
      </c>
      <c r="AP202">
        <v>0</v>
      </c>
      <c r="AQ202">
        <v>4</v>
      </c>
      <c r="AR202">
        <v>1</v>
      </c>
      <c r="AS202">
        <v>0</v>
      </c>
      <c r="AT202">
        <v>1</v>
      </c>
    </row>
    <row r="203" spans="1:46" hidden="1" x14ac:dyDescent="0.2">
      <c r="A203">
        <v>201</v>
      </c>
      <c r="B203" t="s">
        <v>281</v>
      </c>
      <c r="C203" t="s">
        <v>34</v>
      </c>
      <c r="D203" t="s">
        <v>26</v>
      </c>
      <c r="E203" t="s">
        <v>26</v>
      </c>
      <c r="F203" t="s">
        <v>34</v>
      </c>
      <c r="J203">
        <v>0</v>
      </c>
      <c r="K203">
        <v>5000000</v>
      </c>
      <c r="L203">
        <v>0.28000000000000003</v>
      </c>
      <c r="N203" t="s">
        <v>1461</v>
      </c>
      <c r="O203">
        <v>0.25</v>
      </c>
      <c r="P203">
        <v>0.25</v>
      </c>
      <c r="Q203" t="s">
        <v>1277</v>
      </c>
      <c r="T203">
        <v>0.27</v>
      </c>
      <c r="U203">
        <v>0.06</v>
      </c>
      <c r="V203">
        <v>0</v>
      </c>
      <c r="W203">
        <v>0</v>
      </c>
      <c r="X203">
        <v>0</v>
      </c>
      <c r="Y203">
        <v>0</v>
      </c>
      <c r="Z203">
        <v>0</v>
      </c>
      <c r="AA203">
        <v>0</v>
      </c>
      <c r="AB203">
        <v>0</v>
      </c>
      <c r="AC203">
        <v>0</v>
      </c>
      <c r="AD203">
        <v>0</v>
      </c>
      <c r="AE203">
        <v>0</v>
      </c>
      <c r="AF203">
        <v>0</v>
      </c>
      <c r="AG203">
        <v>0</v>
      </c>
      <c r="AH203">
        <v>0</v>
      </c>
      <c r="AI203">
        <v>0</v>
      </c>
      <c r="AJ203">
        <v>0</v>
      </c>
      <c r="AK203">
        <v>0</v>
      </c>
      <c r="AL203">
        <v>0</v>
      </c>
      <c r="AM203">
        <v>0</v>
      </c>
      <c r="AN203">
        <v>0</v>
      </c>
      <c r="AO203">
        <v>0</v>
      </c>
      <c r="AP203">
        <v>1</v>
      </c>
      <c r="AQ203">
        <v>0</v>
      </c>
      <c r="AR203">
        <v>0</v>
      </c>
      <c r="AS203">
        <v>0</v>
      </c>
      <c r="AT203">
        <v>0</v>
      </c>
    </row>
    <row r="204" spans="1:46" hidden="1" x14ac:dyDescent="0.2">
      <c r="A204">
        <v>202</v>
      </c>
      <c r="B204" t="s">
        <v>281</v>
      </c>
      <c r="C204" t="s">
        <v>34</v>
      </c>
      <c r="D204" t="s">
        <v>241</v>
      </c>
      <c r="E204" t="s">
        <v>241</v>
      </c>
      <c r="F204" t="s">
        <v>34</v>
      </c>
      <c r="J204">
        <v>0</v>
      </c>
      <c r="K204">
        <v>5000000</v>
      </c>
      <c r="L204">
        <v>0.14000000000000001</v>
      </c>
      <c r="N204" t="s">
        <v>1462</v>
      </c>
      <c r="O204">
        <v>0.13</v>
      </c>
      <c r="P204">
        <v>0.12</v>
      </c>
      <c r="Q204" t="s">
        <v>1277</v>
      </c>
      <c r="T204">
        <v>0.13</v>
      </c>
      <c r="U204">
        <v>0.03</v>
      </c>
      <c r="V204">
        <v>0</v>
      </c>
      <c r="W204">
        <v>0</v>
      </c>
      <c r="X204">
        <v>0</v>
      </c>
      <c r="Y204">
        <v>0</v>
      </c>
      <c r="Z204">
        <v>0</v>
      </c>
      <c r="AA204">
        <v>0</v>
      </c>
      <c r="AB204">
        <v>0</v>
      </c>
      <c r="AC204">
        <v>0</v>
      </c>
      <c r="AD204">
        <v>0</v>
      </c>
      <c r="AE204">
        <v>0</v>
      </c>
      <c r="AF204">
        <v>0</v>
      </c>
      <c r="AG204">
        <v>0</v>
      </c>
      <c r="AH204">
        <v>0</v>
      </c>
      <c r="AI204">
        <v>0</v>
      </c>
      <c r="AJ204">
        <v>0</v>
      </c>
      <c r="AK204">
        <v>0</v>
      </c>
      <c r="AL204">
        <v>0</v>
      </c>
      <c r="AM204">
        <v>0</v>
      </c>
      <c r="AN204">
        <v>0</v>
      </c>
      <c r="AO204">
        <v>0</v>
      </c>
      <c r="AP204">
        <v>1</v>
      </c>
      <c r="AQ204">
        <v>0</v>
      </c>
      <c r="AR204">
        <v>0</v>
      </c>
      <c r="AS204">
        <v>0</v>
      </c>
      <c r="AT204">
        <v>0</v>
      </c>
    </row>
    <row r="205" spans="1:46" hidden="1" x14ac:dyDescent="0.2">
      <c r="A205">
        <v>203</v>
      </c>
      <c r="B205" t="s">
        <v>281</v>
      </c>
      <c r="C205" t="s">
        <v>34</v>
      </c>
      <c r="D205" t="s">
        <v>242</v>
      </c>
      <c r="E205" t="s">
        <v>242</v>
      </c>
      <c r="F205" t="s">
        <v>34</v>
      </c>
      <c r="J205">
        <v>0</v>
      </c>
      <c r="K205">
        <v>5000000</v>
      </c>
      <c r="L205">
        <v>0.14000000000000001</v>
      </c>
      <c r="N205" t="s">
        <v>1463</v>
      </c>
      <c r="O205">
        <v>0.12</v>
      </c>
      <c r="P205">
        <v>0.12</v>
      </c>
      <c r="Q205" t="s">
        <v>1277</v>
      </c>
      <c r="T205">
        <v>0.14000000000000001</v>
      </c>
      <c r="U205">
        <v>0.03</v>
      </c>
      <c r="V205">
        <v>0</v>
      </c>
      <c r="W205">
        <v>0</v>
      </c>
      <c r="X205">
        <v>0</v>
      </c>
      <c r="Y205">
        <v>0</v>
      </c>
      <c r="Z205">
        <v>0</v>
      </c>
      <c r="AA205">
        <v>0</v>
      </c>
      <c r="AB205">
        <v>0</v>
      </c>
      <c r="AC205">
        <v>0</v>
      </c>
      <c r="AD205">
        <v>0</v>
      </c>
      <c r="AE205">
        <v>0</v>
      </c>
      <c r="AF205">
        <v>0</v>
      </c>
      <c r="AG205">
        <v>0</v>
      </c>
      <c r="AH205">
        <v>0</v>
      </c>
      <c r="AI205">
        <v>0</v>
      </c>
      <c r="AJ205">
        <v>0</v>
      </c>
      <c r="AK205">
        <v>0</v>
      </c>
      <c r="AL205">
        <v>0</v>
      </c>
      <c r="AM205">
        <v>0</v>
      </c>
      <c r="AN205">
        <v>0</v>
      </c>
      <c r="AO205">
        <v>0</v>
      </c>
      <c r="AP205">
        <v>1</v>
      </c>
      <c r="AQ205">
        <v>0</v>
      </c>
      <c r="AR205">
        <v>0</v>
      </c>
      <c r="AS205">
        <v>0</v>
      </c>
      <c r="AT205">
        <v>0</v>
      </c>
    </row>
    <row r="206" spans="1:46" hidden="1" x14ac:dyDescent="0.2">
      <c r="A206">
        <v>204</v>
      </c>
      <c r="B206" t="s">
        <v>281</v>
      </c>
      <c r="C206" t="s">
        <v>34</v>
      </c>
      <c r="D206" t="s">
        <v>244</v>
      </c>
      <c r="E206" t="s">
        <v>244</v>
      </c>
      <c r="F206" t="s">
        <v>34</v>
      </c>
      <c r="J206">
        <v>-5000000</v>
      </c>
      <c r="K206">
        <v>5000000</v>
      </c>
      <c r="L206">
        <v>0.34</v>
      </c>
      <c r="N206" t="s">
        <v>1464</v>
      </c>
      <c r="Q206" t="s">
        <v>1254</v>
      </c>
      <c r="T206">
        <v>0.31</v>
      </c>
      <c r="U206">
        <v>0.05</v>
      </c>
      <c r="V206">
        <v>0.25</v>
      </c>
      <c r="W206">
        <v>0.4</v>
      </c>
      <c r="X206">
        <v>0.25</v>
      </c>
      <c r="Y206">
        <v>0.25</v>
      </c>
      <c r="Z206">
        <v>0.25</v>
      </c>
      <c r="AA206">
        <v>0.27</v>
      </c>
      <c r="AB206">
        <v>0.28999999999999998</v>
      </c>
      <c r="AC206">
        <v>0.3</v>
      </c>
      <c r="AD206">
        <v>0.31</v>
      </c>
      <c r="AE206">
        <v>0.33</v>
      </c>
      <c r="AF206">
        <v>0.33</v>
      </c>
      <c r="AG206">
        <v>0.34</v>
      </c>
      <c r="AH206">
        <v>0.36</v>
      </c>
      <c r="AI206">
        <v>0.38</v>
      </c>
      <c r="AJ206">
        <v>0.41</v>
      </c>
      <c r="AK206">
        <v>2</v>
      </c>
      <c r="AL206">
        <v>1</v>
      </c>
      <c r="AM206">
        <v>2</v>
      </c>
      <c r="AN206">
        <v>0</v>
      </c>
      <c r="AO206">
        <v>2</v>
      </c>
      <c r="AP206">
        <v>1</v>
      </c>
      <c r="AQ206">
        <v>1</v>
      </c>
      <c r="AR206">
        <v>0</v>
      </c>
      <c r="AS206">
        <v>0</v>
      </c>
      <c r="AT206">
        <v>1</v>
      </c>
    </row>
    <row r="207" spans="1:46" hidden="1" x14ac:dyDescent="0.2">
      <c r="A207">
        <v>205</v>
      </c>
      <c r="B207" t="s">
        <v>281</v>
      </c>
      <c r="C207" t="s">
        <v>79</v>
      </c>
      <c r="D207" t="s">
        <v>221</v>
      </c>
      <c r="E207" t="s">
        <v>221</v>
      </c>
      <c r="F207" t="s">
        <v>79</v>
      </c>
      <c r="J207">
        <v>0</v>
      </c>
      <c r="K207">
        <v>5000000</v>
      </c>
      <c r="L207">
        <v>0.02</v>
      </c>
      <c r="N207" t="s">
        <v>1465</v>
      </c>
      <c r="Q207" t="s">
        <v>1254</v>
      </c>
      <c r="T207">
        <v>0.04</v>
      </c>
      <c r="U207">
        <v>0.03</v>
      </c>
      <c r="V207">
        <v>0</v>
      </c>
      <c r="W207">
        <v>0.1</v>
      </c>
      <c r="X207">
        <v>0</v>
      </c>
      <c r="Y207">
        <v>0</v>
      </c>
      <c r="Z207">
        <v>0</v>
      </c>
      <c r="AA207">
        <v>0.01</v>
      </c>
      <c r="AB207">
        <v>0.02</v>
      </c>
      <c r="AC207">
        <v>0.03</v>
      </c>
      <c r="AD207">
        <v>0.04</v>
      </c>
      <c r="AE207">
        <v>0.05</v>
      </c>
      <c r="AF207">
        <v>0.06</v>
      </c>
      <c r="AG207">
        <v>7.0000000000000007E-2</v>
      </c>
      <c r="AH207">
        <v>0.09</v>
      </c>
      <c r="AI207">
        <v>0.09</v>
      </c>
      <c r="AJ207">
        <v>0.1</v>
      </c>
      <c r="AK207">
        <v>2</v>
      </c>
      <c r="AL207">
        <v>1</v>
      </c>
      <c r="AM207">
        <v>1</v>
      </c>
      <c r="AN207">
        <v>2</v>
      </c>
      <c r="AO207">
        <v>0</v>
      </c>
      <c r="AP207">
        <v>0</v>
      </c>
      <c r="AQ207">
        <v>2</v>
      </c>
      <c r="AR207">
        <v>0</v>
      </c>
      <c r="AS207">
        <v>1</v>
      </c>
      <c r="AT207">
        <v>1</v>
      </c>
    </row>
    <row r="208" spans="1:46" hidden="1" x14ac:dyDescent="0.2">
      <c r="A208">
        <v>206</v>
      </c>
      <c r="B208" t="s">
        <v>281</v>
      </c>
      <c r="C208" t="s">
        <v>79</v>
      </c>
      <c r="D208" t="s">
        <v>78</v>
      </c>
      <c r="E208" t="s">
        <v>78</v>
      </c>
      <c r="F208" t="s">
        <v>79</v>
      </c>
      <c r="G208">
        <v>0</v>
      </c>
      <c r="H208">
        <v>0</v>
      </c>
      <c r="J208">
        <v>0</v>
      </c>
      <c r="K208">
        <v>5000000</v>
      </c>
      <c r="L208">
        <v>0.02</v>
      </c>
      <c r="M208" t="s">
        <v>1338</v>
      </c>
      <c r="N208" t="s">
        <v>1466</v>
      </c>
      <c r="Q208" t="s">
        <v>1270</v>
      </c>
      <c r="R208">
        <v>0</v>
      </c>
      <c r="S208">
        <v>0</v>
      </c>
      <c r="T208">
        <v>0.04</v>
      </c>
      <c r="U208">
        <v>0.03</v>
      </c>
      <c r="V208">
        <v>0</v>
      </c>
      <c r="W208">
        <v>0.1</v>
      </c>
      <c r="X208">
        <v>0</v>
      </c>
      <c r="Y208">
        <v>0</v>
      </c>
      <c r="Z208">
        <v>0</v>
      </c>
      <c r="AA208">
        <v>0.01</v>
      </c>
      <c r="AB208">
        <v>0.02</v>
      </c>
      <c r="AC208">
        <v>0.03</v>
      </c>
      <c r="AD208">
        <v>0.04</v>
      </c>
      <c r="AE208">
        <v>0.05</v>
      </c>
      <c r="AF208">
        <v>0.06</v>
      </c>
      <c r="AG208">
        <v>7.0000000000000007E-2</v>
      </c>
      <c r="AH208">
        <v>0.09</v>
      </c>
      <c r="AI208">
        <v>0.09</v>
      </c>
      <c r="AJ208">
        <v>0.1</v>
      </c>
      <c r="AK208">
        <v>2</v>
      </c>
      <c r="AL208">
        <v>1</v>
      </c>
      <c r="AM208">
        <v>1</v>
      </c>
      <c r="AN208">
        <v>2</v>
      </c>
      <c r="AO208">
        <v>0</v>
      </c>
      <c r="AP208">
        <v>0</v>
      </c>
      <c r="AQ208">
        <v>2</v>
      </c>
      <c r="AR208">
        <v>0</v>
      </c>
      <c r="AS208">
        <v>1</v>
      </c>
      <c r="AT208">
        <v>1</v>
      </c>
    </row>
    <row r="209" spans="1:46" hidden="1" x14ac:dyDescent="0.2">
      <c r="A209">
        <v>207</v>
      </c>
      <c r="B209" t="s">
        <v>281</v>
      </c>
      <c r="C209" t="s">
        <v>39</v>
      </c>
      <c r="D209" t="s">
        <v>99</v>
      </c>
      <c r="E209" t="s">
        <v>99</v>
      </c>
      <c r="F209" t="s">
        <v>39</v>
      </c>
      <c r="J209">
        <v>0</v>
      </c>
      <c r="K209">
        <v>5000000</v>
      </c>
      <c r="L209">
        <v>1</v>
      </c>
      <c r="N209" t="s">
        <v>1467</v>
      </c>
      <c r="O209">
        <v>0.97</v>
      </c>
      <c r="P209">
        <v>1.05</v>
      </c>
      <c r="Q209" t="s">
        <v>1277</v>
      </c>
      <c r="T209">
        <v>2.9</v>
      </c>
      <c r="U209">
        <v>6.38</v>
      </c>
      <c r="V209">
        <v>0</v>
      </c>
      <c r="W209">
        <v>38</v>
      </c>
      <c r="X209">
        <v>0</v>
      </c>
      <c r="Y209">
        <v>0.1</v>
      </c>
      <c r="Z209">
        <v>1</v>
      </c>
      <c r="AA209">
        <v>4.4000000000000004</v>
      </c>
      <c r="AB209">
        <v>8.6</v>
      </c>
      <c r="AC209">
        <v>12.8</v>
      </c>
      <c r="AD209">
        <v>17</v>
      </c>
      <c r="AE209">
        <v>21.2</v>
      </c>
      <c r="AF209">
        <v>25.4</v>
      </c>
      <c r="AG209">
        <v>29.6</v>
      </c>
      <c r="AH209">
        <v>33.799999999999997</v>
      </c>
      <c r="AI209">
        <v>35.9</v>
      </c>
      <c r="AJ209">
        <v>38</v>
      </c>
      <c r="AK209">
        <v>8</v>
      </c>
      <c r="AL209">
        <v>4</v>
      </c>
      <c r="AM209">
        <v>4</v>
      </c>
      <c r="AN209">
        <v>4</v>
      </c>
      <c r="AO209">
        <v>3</v>
      </c>
      <c r="AP209">
        <v>4</v>
      </c>
      <c r="AQ209">
        <v>4</v>
      </c>
      <c r="AR209">
        <v>4</v>
      </c>
      <c r="AS209">
        <v>4</v>
      </c>
      <c r="AT209">
        <v>4</v>
      </c>
    </row>
    <row r="210" spans="1:46" hidden="1" x14ac:dyDescent="0.2">
      <c r="A210">
        <v>208</v>
      </c>
      <c r="B210" t="s">
        <v>281</v>
      </c>
      <c r="C210" t="s">
        <v>39</v>
      </c>
      <c r="D210" t="s">
        <v>26</v>
      </c>
      <c r="E210" t="s">
        <v>26</v>
      </c>
      <c r="F210" t="s">
        <v>39</v>
      </c>
      <c r="J210">
        <v>0</v>
      </c>
      <c r="K210">
        <v>5000000</v>
      </c>
      <c r="L210">
        <v>0</v>
      </c>
      <c r="N210" t="s">
        <v>1468</v>
      </c>
      <c r="O210">
        <v>0.1</v>
      </c>
      <c r="P210">
        <v>0.09</v>
      </c>
      <c r="Q210" t="s">
        <v>1277</v>
      </c>
      <c r="T210">
        <v>1.76</v>
      </c>
      <c r="U210">
        <v>5.56</v>
      </c>
      <c r="V210">
        <v>0</v>
      </c>
      <c r="W210">
        <v>37</v>
      </c>
      <c r="X210">
        <v>0</v>
      </c>
      <c r="Y210">
        <v>0</v>
      </c>
      <c r="Z210">
        <v>0</v>
      </c>
      <c r="AA210">
        <v>1</v>
      </c>
      <c r="AB210">
        <v>5.5</v>
      </c>
      <c r="AC210">
        <v>10</v>
      </c>
      <c r="AD210">
        <v>14.5</v>
      </c>
      <c r="AE210">
        <v>19</v>
      </c>
      <c r="AF210">
        <v>23.5</v>
      </c>
      <c r="AG210">
        <v>28</v>
      </c>
      <c r="AH210">
        <v>32.5</v>
      </c>
      <c r="AI210">
        <v>34.75</v>
      </c>
      <c r="AJ210">
        <v>37</v>
      </c>
      <c r="AK210">
        <v>12</v>
      </c>
      <c r="AL210">
        <v>4</v>
      </c>
      <c r="AM210">
        <v>4</v>
      </c>
      <c r="AN210">
        <v>3</v>
      </c>
      <c r="AO210">
        <v>4</v>
      </c>
      <c r="AP210">
        <v>4</v>
      </c>
      <c r="AQ210">
        <v>3</v>
      </c>
      <c r="AR210">
        <v>4</v>
      </c>
      <c r="AS210">
        <v>4</v>
      </c>
      <c r="AT210">
        <v>4</v>
      </c>
    </row>
    <row r="211" spans="1:46" hidden="1" x14ac:dyDescent="0.2">
      <c r="A211">
        <v>209</v>
      </c>
      <c r="B211" t="s">
        <v>281</v>
      </c>
      <c r="C211" t="s">
        <v>39</v>
      </c>
      <c r="D211" t="s">
        <v>241</v>
      </c>
      <c r="E211" t="s">
        <v>241</v>
      </c>
      <c r="F211" t="s">
        <v>39</v>
      </c>
      <c r="J211">
        <v>0</v>
      </c>
      <c r="K211">
        <v>5000000</v>
      </c>
      <c r="L211">
        <v>0</v>
      </c>
      <c r="N211" t="s">
        <v>1469</v>
      </c>
      <c r="O211">
        <v>0.05</v>
      </c>
      <c r="P211">
        <v>0.05</v>
      </c>
      <c r="Q211" t="s">
        <v>1277</v>
      </c>
      <c r="T211">
        <v>0.33</v>
      </c>
      <c r="U211">
        <v>1.03</v>
      </c>
      <c r="V211">
        <v>0</v>
      </c>
      <c r="W211">
        <v>3</v>
      </c>
      <c r="X211">
        <v>0</v>
      </c>
      <c r="Y211">
        <v>0</v>
      </c>
      <c r="Z211">
        <v>0</v>
      </c>
      <c r="AA211">
        <v>0</v>
      </c>
      <c r="AB211">
        <v>0</v>
      </c>
      <c r="AC211">
        <v>0</v>
      </c>
      <c r="AD211">
        <v>0</v>
      </c>
      <c r="AE211">
        <v>0</v>
      </c>
      <c r="AF211">
        <v>0</v>
      </c>
      <c r="AG211">
        <v>0.6</v>
      </c>
      <c r="AH211">
        <v>1.8</v>
      </c>
      <c r="AI211">
        <v>2.4</v>
      </c>
      <c r="AJ211">
        <v>3</v>
      </c>
      <c r="AK211">
        <v>10</v>
      </c>
      <c r="AL211">
        <v>0</v>
      </c>
      <c r="AM211">
        <v>0</v>
      </c>
      <c r="AN211">
        <v>1</v>
      </c>
      <c r="AO211">
        <v>0</v>
      </c>
      <c r="AP211">
        <v>0</v>
      </c>
      <c r="AQ211">
        <v>1</v>
      </c>
      <c r="AR211">
        <v>0</v>
      </c>
      <c r="AS211">
        <v>0</v>
      </c>
      <c r="AT211">
        <v>1</v>
      </c>
    </row>
    <row r="212" spans="1:46" hidden="1" x14ac:dyDescent="0.2">
      <c r="A212">
        <v>210</v>
      </c>
      <c r="B212" t="s">
        <v>281</v>
      </c>
      <c r="C212" t="s">
        <v>39</v>
      </c>
      <c r="D212" t="s">
        <v>242</v>
      </c>
      <c r="E212" t="s">
        <v>242</v>
      </c>
      <c r="F212" t="s">
        <v>39</v>
      </c>
      <c r="J212">
        <v>0</v>
      </c>
      <c r="K212">
        <v>5000000</v>
      </c>
      <c r="L212">
        <v>0</v>
      </c>
      <c r="N212" t="s">
        <v>1470</v>
      </c>
      <c r="O212">
        <v>0.05</v>
      </c>
      <c r="P212">
        <v>0.04</v>
      </c>
      <c r="Q212" t="s">
        <v>1277</v>
      </c>
      <c r="T212">
        <v>1.43</v>
      </c>
      <c r="U212">
        <v>4.53</v>
      </c>
      <c r="V212">
        <v>0</v>
      </c>
      <c r="W212">
        <v>37</v>
      </c>
      <c r="X212">
        <v>0</v>
      </c>
      <c r="Y212">
        <v>0</v>
      </c>
      <c r="Z212">
        <v>0</v>
      </c>
      <c r="AA212">
        <v>1</v>
      </c>
      <c r="AB212">
        <v>5.5</v>
      </c>
      <c r="AC212">
        <v>10</v>
      </c>
      <c r="AD212">
        <v>14.5</v>
      </c>
      <c r="AE212">
        <v>19</v>
      </c>
      <c r="AF212">
        <v>23.5</v>
      </c>
      <c r="AG212">
        <v>28</v>
      </c>
      <c r="AH212">
        <v>32.5</v>
      </c>
      <c r="AI212">
        <v>34.75</v>
      </c>
      <c r="AJ212">
        <v>37</v>
      </c>
      <c r="AK212">
        <v>12</v>
      </c>
      <c r="AL212">
        <v>4</v>
      </c>
      <c r="AM212">
        <v>4</v>
      </c>
      <c r="AN212">
        <v>3</v>
      </c>
      <c r="AO212">
        <v>4</v>
      </c>
      <c r="AP212">
        <v>4</v>
      </c>
      <c r="AQ212">
        <v>3</v>
      </c>
      <c r="AR212">
        <v>4</v>
      </c>
      <c r="AS212">
        <v>4</v>
      </c>
      <c r="AT212">
        <v>4</v>
      </c>
    </row>
    <row r="213" spans="1:46" hidden="1" x14ac:dyDescent="0.2">
      <c r="A213">
        <v>211</v>
      </c>
      <c r="B213" t="s">
        <v>281</v>
      </c>
      <c r="C213" t="s">
        <v>39</v>
      </c>
      <c r="D213" t="s">
        <v>244</v>
      </c>
      <c r="E213" t="s">
        <v>244</v>
      </c>
      <c r="F213" t="s">
        <v>39</v>
      </c>
      <c r="J213">
        <v>-5000000</v>
      </c>
      <c r="K213">
        <v>5000000</v>
      </c>
      <c r="L213">
        <v>-0.03</v>
      </c>
      <c r="N213" t="s">
        <v>1471</v>
      </c>
      <c r="O213">
        <v>0.04</v>
      </c>
      <c r="P213">
        <v>0.04</v>
      </c>
      <c r="Q213" t="s">
        <v>1277</v>
      </c>
      <c r="T213">
        <v>1.41</v>
      </c>
      <c r="U213">
        <v>5.69</v>
      </c>
      <c r="V213">
        <v>-1</v>
      </c>
      <c r="W213">
        <v>37</v>
      </c>
      <c r="X213">
        <v>-1</v>
      </c>
      <c r="Y213">
        <v>0</v>
      </c>
      <c r="Z213">
        <v>0.1</v>
      </c>
      <c r="AA213">
        <v>4.2</v>
      </c>
      <c r="AB213">
        <v>8.3000000000000007</v>
      </c>
      <c r="AC213">
        <v>12.4</v>
      </c>
      <c r="AD213">
        <v>16.5</v>
      </c>
      <c r="AE213">
        <v>20.6</v>
      </c>
      <c r="AF213">
        <v>24.7</v>
      </c>
      <c r="AG213">
        <v>28.8</v>
      </c>
      <c r="AH213">
        <v>32.9</v>
      </c>
      <c r="AI213">
        <v>34.950000000000003</v>
      </c>
      <c r="AJ213">
        <v>37</v>
      </c>
      <c r="AK213">
        <v>7</v>
      </c>
      <c r="AL213">
        <v>4</v>
      </c>
      <c r="AM213">
        <v>4</v>
      </c>
      <c r="AN213">
        <v>4</v>
      </c>
      <c r="AO213">
        <v>3</v>
      </c>
      <c r="AP213">
        <v>4</v>
      </c>
      <c r="AQ213">
        <v>4</v>
      </c>
      <c r="AR213">
        <v>4</v>
      </c>
      <c r="AS213">
        <v>4</v>
      </c>
      <c r="AT213">
        <v>4</v>
      </c>
    </row>
    <row r="214" spans="1:46" hidden="1" x14ac:dyDescent="0.2">
      <c r="A214">
        <v>212</v>
      </c>
      <c r="B214" t="s">
        <v>281</v>
      </c>
      <c r="C214" t="s">
        <v>111</v>
      </c>
      <c r="D214" t="s">
        <v>113</v>
      </c>
      <c r="E214" t="s">
        <v>113</v>
      </c>
      <c r="F214" t="s">
        <v>111</v>
      </c>
      <c r="G214">
        <v>127.30954801599999</v>
      </c>
      <c r="H214">
        <v>6.3654774007999997</v>
      </c>
      <c r="I214">
        <v>0.1</v>
      </c>
      <c r="J214">
        <v>0</v>
      </c>
      <c r="K214">
        <v>5000000</v>
      </c>
      <c r="L214">
        <v>128.57</v>
      </c>
      <c r="M214">
        <v>0.2</v>
      </c>
      <c r="N214" t="s">
        <v>1472</v>
      </c>
      <c r="Q214" t="s">
        <v>1270</v>
      </c>
      <c r="R214">
        <v>127.35</v>
      </c>
      <c r="S214">
        <v>6.7</v>
      </c>
      <c r="T214">
        <v>131.29</v>
      </c>
      <c r="U214">
        <v>5.82</v>
      </c>
      <c r="V214">
        <v>121.42</v>
      </c>
      <c r="W214">
        <v>140.99</v>
      </c>
      <c r="X214">
        <v>119.98</v>
      </c>
      <c r="Y214">
        <v>122.87</v>
      </c>
      <c r="Z214">
        <v>125.75</v>
      </c>
      <c r="AA214">
        <v>129.51</v>
      </c>
      <c r="AB214">
        <v>130.76</v>
      </c>
      <c r="AC214">
        <v>131</v>
      </c>
      <c r="AD214">
        <v>131.30000000000001</v>
      </c>
      <c r="AE214">
        <v>131.76</v>
      </c>
      <c r="AF214">
        <v>132.56</v>
      </c>
      <c r="AG214">
        <v>133.75</v>
      </c>
      <c r="AH214">
        <v>134.71</v>
      </c>
      <c r="AI214">
        <v>138.9</v>
      </c>
      <c r="AJ214">
        <v>143.09</v>
      </c>
      <c r="AK214">
        <v>1</v>
      </c>
      <c r="AL214">
        <v>0</v>
      </c>
      <c r="AM214">
        <v>1</v>
      </c>
      <c r="AN214">
        <v>0</v>
      </c>
      <c r="AO214">
        <v>3</v>
      </c>
      <c r="AP214">
        <v>4</v>
      </c>
      <c r="AQ214">
        <v>0</v>
      </c>
      <c r="AR214">
        <v>0</v>
      </c>
      <c r="AS214">
        <v>0</v>
      </c>
      <c r="AT214">
        <v>1</v>
      </c>
    </row>
    <row r="215" spans="1:46" hidden="1" x14ac:dyDescent="0.2">
      <c r="A215">
        <v>213</v>
      </c>
      <c r="B215" t="s">
        <v>281</v>
      </c>
      <c r="C215" t="s">
        <v>111</v>
      </c>
      <c r="D215" t="s">
        <v>26</v>
      </c>
      <c r="E215" t="s">
        <v>26</v>
      </c>
      <c r="F215" t="s">
        <v>111</v>
      </c>
      <c r="G215">
        <v>22.733847860000001</v>
      </c>
      <c r="H215">
        <v>1.1366923929999999</v>
      </c>
      <c r="I215">
        <v>0.1</v>
      </c>
      <c r="J215">
        <v>0</v>
      </c>
      <c r="K215">
        <v>5000000</v>
      </c>
      <c r="L215">
        <v>24.75</v>
      </c>
      <c r="M215">
        <v>1.77</v>
      </c>
      <c r="N215" t="s">
        <v>1473</v>
      </c>
      <c r="Q215" t="s">
        <v>1270</v>
      </c>
      <c r="R215">
        <v>22.15</v>
      </c>
      <c r="S215">
        <v>1.1499999999999999</v>
      </c>
      <c r="T215">
        <v>24.03</v>
      </c>
      <c r="U215">
        <v>1.21</v>
      </c>
      <c r="V215">
        <v>22.34</v>
      </c>
      <c r="W215">
        <v>26.06</v>
      </c>
      <c r="X215">
        <v>22.31</v>
      </c>
      <c r="Y215">
        <v>22.37</v>
      </c>
      <c r="Z215">
        <v>22.43</v>
      </c>
      <c r="AA215">
        <v>23.26</v>
      </c>
      <c r="AB215">
        <v>23.61</v>
      </c>
      <c r="AC215">
        <v>23.79</v>
      </c>
      <c r="AD215">
        <v>23.92</v>
      </c>
      <c r="AE215">
        <v>24.11</v>
      </c>
      <c r="AF215">
        <v>24.44</v>
      </c>
      <c r="AG215">
        <v>24.86</v>
      </c>
      <c r="AH215">
        <v>25.31</v>
      </c>
      <c r="AI215">
        <v>25.81</v>
      </c>
      <c r="AJ215">
        <v>26.31</v>
      </c>
      <c r="AK215">
        <v>2</v>
      </c>
      <c r="AL215">
        <v>0</v>
      </c>
      <c r="AM215">
        <v>1</v>
      </c>
      <c r="AN215">
        <v>2</v>
      </c>
      <c r="AO215">
        <v>2</v>
      </c>
      <c r="AP215">
        <v>0</v>
      </c>
      <c r="AQ215">
        <v>1</v>
      </c>
      <c r="AR215">
        <v>1</v>
      </c>
      <c r="AS215">
        <v>0</v>
      </c>
      <c r="AT215">
        <v>1</v>
      </c>
    </row>
    <row r="216" spans="1:46" hidden="1" x14ac:dyDescent="0.2">
      <c r="A216">
        <v>214</v>
      </c>
      <c r="B216" t="s">
        <v>281</v>
      </c>
      <c r="C216" t="s">
        <v>111</v>
      </c>
      <c r="D216" t="s">
        <v>241</v>
      </c>
      <c r="E216" t="s">
        <v>241</v>
      </c>
      <c r="F216" t="s">
        <v>111</v>
      </c>
      <c r="J216">
        <v>0</v>
      </c>
      <c r="K216">
        <v>5000000</v>
      </c>
      <c r="L216">
        <v>12.37</v>
      </c>
      <c r="N216" t="s">
        <v>1474</v>
      </c>
      <c r="O216">
        <v>0</v>
      </c>
      <c r="P216">
        <v>24.75</v>
      </c>
      <c r="Q216" t="s">
        <v>1277</v>
      </c>
      <c r="T216">
        <v>12.02</v>
      </c>
      <c r="U216">
        <v>0.6</v>
      </c>
      <c r="V216">
        <v>0</v>
      </c>
      <c r="W216">
        <v>26</v>
      </c>
      <c r="X216">
        <v>0</v>
      </c>
      <c r="Y216">
        <v>1</v>
      </c>
      <c r="Z216">
        <v>2</v>
      </c>
      <c r="AA216">
        <v>4</v>
      </c>
      <c r="AB216">
        <v>7</v>
      </c>
      <c r="AC216">
        <v>9</v>
      </c>
      <c r="AD216">
        <v>12</v>
      </c>
      <c r="AE216">
        <v>14</v>
      </c>
      <c r="AF216">
        <v>17</v>
      </c>
      <c r="AG216">
        <v>19</v>
      </c>
      <c r="AH216">
        <v>21.6</v>
      </c>
      <c r="AI216">
        <v>23</v>
      </c>
      <c r="AJ216">
        <v>26</v>
      </c>
      <c r="AK216">
        <v>30</v>
      </c>
      <c r="AL216">
        <v>30</v>
      </c>
      <c r="AM216">
        <v>20</v>
      </c>
      <c r="AN216">
        <v>30</v>
      </c>
      <c r="AO216">
        <v>20</v>
      </c>
      <c r="AP216">
        <v>30</v>
      </c>
      <c r="AQ216">
        <v>30</v>
      </c>
      <c r="AR216">
        <v>20</v>
      </c>
      <c r="AS216">
        <v>28</v>
      </c>
      <c r="AT216">
        <v>7</v>
      </c>
    </row>
    <row r="217" spans="1:46" hidden="1" x14ac:dyDescent="0.2">
      <c r="A217">
        <v>215</v>
      </c>
      <c r="B217" t="s">
        <v>281</v>
      </c>
      <c r="C217" t="s">
        <v>111</v>
      </c>
      <c r="D217" t="s">
        <v>242</v>
      </c>
      <c r="E217" t="s">
        <v>242</v>
      </c>
      <c r="F217" t="s">
        <v>111</v>
      </c>
      <c r="J217">
        <v>0</v>
      </c>
      <c r="K217">
        <v>5000000</v>
      </c>
      <c r="L217">
        <v>12.37</v>
      </c>
      <c r="N217" t="s">
        <v>1474</v>
      </c>
      <c r="O217">
        <v>0</v>
      </c>
      <c r="P217">
        <v>24.75</v>
      </c>
      <c r="Q217" t="s">
        <v>1277</v>
      </c>
      <c r="T217">
        <v>12.02</v>
      </c>
      <c r="U217">
        <v>0.6</v>
      </c>
      <c r="V217">
        <v>0</v>
      </c>
      <c r="W217">
        <v>26</v>
      </c>
      <c r="X217">
        <v>0</v>
      </c>
      <c r="Y217">
        <v>1</v>
      </c>
      <c r="Z217">
        <v>2</v>
      </c>
      <c r="AA217">
        <v>4</v>
      </c>
      <c r="AB217">
        <v>7</v>
      </c>
      <c r="AC217">
        <v>9</v>
      </c>
      <c r="AD217">
        <v>12</v>
      </c>
      <c r="AE217">
        <v>14</v>
      </c>
      <c r="AF217">
        <v>17</v>
      </c>
      <c r="AG217">
        <v>19</v>
      </c>
      <c r="AH217">
        <v>21.6</v>
      </c>
      <c r="AI217">
        <v>23</v>
      </c>
      <c r="AJ217">
        <v>26</v>
      </c>
      <c r="AK217">
        <v>30</v>
      </c>
      <c r="AL217">
        <v>30</v>
      </c>
      <c r="AM217">
        <v>20</v>
      </c>
      <c r="AN217">
        <v>30</v>
      </c>
      <c r="AO217">
        <v>20</v>
      </c>
      <c r="AP217">
        <v>30</v>
      </c>
      <c r="AQ217">
        <v>30</v>
      </c>
      <c r="AR217">
        <v>20</v>
      </c>
      <c r="AS217">
        <v>28</v>
      </c>
      <c r="AT217">
        <v>7</v>
      </c>
    </row>
    <row r="218" spans="1:46" hidden="1" x14ac:dyDescent="0.2">
      <c r="A218">
        <v>216</v>
      </c>
      <c r="B218" t="s">
        <v>281</v>
      </c>
      <c r="C218" t="s">
        <v>111</v>
      </c>
      <c r="D218" t="s">
        <v>244</v>
      </c>
      <c r="E218" t="s">
        <v>244</v>
      </c>
      <c r="F218" t="s">
        <v>111</v>
      </c>
      <c r="J218">
        <v>-5000000</v>
      </c>
      <c r="K218">
        <v>5000000</v>
      </c>
      <c r="L218">
        <v>-45.7</v>
      </c>
      <c r="N218" t="s">
        <v>1475</v>
      </c>
      <c r="Q218" t="s">
        <v>1254</v>
      </c>
      <c r="T218">
        <v>-48</v>
      </c>
      <c r="U218">
        <v>4.09</v>
      </c>
      <c r="V218">
        <v>-51.91</v>
      </c>
      <c r="W218">
        <v>-41.1</v>
      </c>
      <c r="X218">
        <v>-51.96</v>
      </c>
      <c r="Y218">
        <v>-51.85</v>
      </c>
      <c r="Z218">
        <v>-51.73</v>
      </c>
      <c r="AA218">
        <v>-51.48</v>
      </c>
      <c r="AB218">
        <v>-50.48</v>
      </c>
      <c r="AC218">
        <v>-49.95</v>
      </c>
      <c r="AD218">
        <v>-49.65</v>
      </c>
      <c r="AE218">
        <v>-48.96</v>
      </c>
      <c r="AF218">
        <v>-47</v>
      </c>
      <c r="AG218">
        <v>-43.75</v>
      </c>
      <c r="AH218">
        <v>-42.32</v>
      </c>
      <c r="AI218">
        <v>-41.51</v>
      </c>
      <c r="AJ218">
        <v>-40.69</v>
      </c>
      <c r="AK218">
        <v>3</v>
      </c>
      <c r="AL218">
        <v>2</v>
      </c>
      <c r="AM218">
        <v>1</v>
      </c>
      <c r="AN218">
        <v>1</v>
      </c>
      <c r="AO218">
        <v>0</v>
      </c>
      <c r="AP218">
        <v>0</v>
      </c>
      <c r="AQ218">
        <v>0</v>
      </c>
      <c r="AR218">
        <v>1</v>
      </c>
      <c r="AS218">
        <v>1</v>
      </c>
      <c r="AT218">
        <v>1</v>
      </c>
    </row>
    <row r="219" spans="1:46" hidden="1" x14ac:dyDescent="0.2">
      <c r="A219">
        <v>217</v>
      </c>
      <c r="B219" t="s">
        <v>281</v>
      </c>
      <c r="C219" t="s">
        <v>45</v>
      </c>
      <c r="D219" t="s">
        <v>98</v>
      </c>
      <c r="E219" t="s">
        <v>98</v>
      </c>
      <c r="F219" t="s">
        <v>45</v>
      </c>
      <c r="G219">
        <v>43</v>
      </c>
      <c r="H219">
        <v>6.45</v>
      </c>
      <c r="I219">
        <v>0.3</v>
      </c>
      <c r="J219">
        <v>0</v>
      </c>
      <c r="K219">
        <v>5000000</v>
      </c>
      <c r="L219">
        <v>46.24</v>
      </c>
      <c r="M219">
        <v>0.5</v>
      </c>
      <c r="N219" t="s">
        <v>1476</v>
      </c>
      <c r="Q219" t="s">
        <v>1259</v>
      </c>
      <c r="R219">
        <v>41.71</v>
      </c>
      <c r="S219">
        <v>7.08</v>
      </c>
      <c r="T219">
        <v>45.72</v>
      </c>
      <c r="U219">
        <v>4.51</v>
      </c>
      <c r="V219">
        <v>39.619999999999997</v>
      </c>
      <c r="W219">
        <v>52.89</v>
      </c>
      <c r="X219">
        <v>39.520000000000003</v>
      </c>
      <c r="Y219">
        <v>39.72</v>
      </c>
      <c r="Z219">
        <v>39.93</v>
      </c>
      <c r="AA219">
        <v>41.92</v>
      </c>
      <c r="AB219">
        <v>42.81</v>
      </c>
      <c r="AC219">
        <v>44.96</v>
      </c>
      <c r="AD219">
        <v>46.36</v>
      </c>
      <c r="AE219">
        <v>47.07</v>
      </c>
      <c r="AF219">
        <v>48.13</v>
      </c>
      <c r="AG219">
        <v>48.54</v>
      </c>
      <c r="AH219">
        <v>49.68</v>
      </c>
      <c r="AI219">
        <v>51.82</v>
      </c>
      <c r="AJ219">
        <v>53.96</v>
      </c>
      <c r="AK219">
        <v>2</v>
      </c>
      <c r="AL219">
        <v>1</v>
      </c>
      <c r="AM219">
        <v>1</v>
      </c>
      <c r="AN219">
        <v>0</v>
      </c>
      <c r="AO219">
        <v>2</v>
      </c>
      <c r="AP219">
        <v>1</v>
      </c>
      <c r="AQ219">
        <v>2</v>
      </c>
      <c r="AR219">
        <v>0</v>
      </c>
      <c r="AS219">
        <v>0</v>
      </c>
      <c r="AT219">
        <v>1</v>
      </c>
    </row>
    <row r="220" spans="1:46" hidden="1" x14ac:dyDescent="0.2">
      <c r="A220">
        <v>218</v>
      </c>
      <c r="B220" t="s">
        <v>281</v>
      </c>
      <c r="C220" t="s">
        <v>45</v>
      </c>
      <c r="D220" t="s">
        <v>26</v>
      </c>
      <c r="E220" t="s">
        <v>26</v>
      </c>
      <c r="F220" t="s">
        <v>45</v>
      </c>
      <c r="J220">
        <v>0</v>
      </c>
      <c r="K220">
        <v>5000000</v>
      </c>
      <c r="L220">
        <v>191.86</v>
      </c>
      <c r="N220" t="s">
        <v>1477</v>
      </c>
      <c r="Q220" t="s">
        <v>1254</v>
      </c>
      <c r="T220">
        <v>208.66</v>
      </c>
      <c r="U220">
        <v>63.62</v>
      </c>
      <c r="V220">
        <v>96.82</v>
      </c>
      <c r="W220">
        <v>306.06</v>
      </c>
      <c r="X220">
        <v>76.06</v>
      </c>
      <c r="Y220">
        <v>117.59</v>
      </c>
      <c r="Z220">
        <v>159.12</v>
      </c>
      <c r="AA220">
        <v>181.94</v>
      </c>
      <c r="AB220">
        <v>185.69</v>
      </c>
      <c r="AC220">
        <v>202.22</v>
      </c>
      <c r="AD220">
        <v>220.41</v>
      </c>
      <c r="AE220">
        <v>228.87</v>
      </c>
      <c r="AF220">
        <v>232.02</v>
      </c>
      <c r="AG220">
        <v>235.92</v>
      </c>
      <c r="AH220">
        <v>247.41</v>
      </c>
      <c r="AI220">
        <v>286.51</v>
      </c>
      <c r="AJ220">
        <v>325.62</v>
      </c>
      <c r="AK220">
        <v>1</v>
      </c>
      <c r="AL220">
        <v>0</v>
      </c>
      <c r="AM220">
        <v>0</v>
      </c>
      <c r="AN220">
        <v>1</v>
      </c>
      <c r="AO220">
        <v>2</v>
      </c>
      <c r="AP220">
        <v>1</v>
      </c>
      <c r="AQ220">
        <v>4</v>
      </c>
      <c r="AR220">
        <v>0</v>
      </c>
      <c r="AS220">
        <v>0</v>
      </c>
      <c r="AT220">
        <v>1</v>
      </c>
    </row>
    <row r="221" spans="1:46" hidden="1" x14ac:dyDescent="0.2">
      <c r="A221">
        <v>219</v>
      </c>
      <c r="B221" t="s">
        <v>281</v>
      </c>
      <c r="C221" t="s">
        <v>45</v>
      </c>
      <c r="D221" t="s">
        <v>241</v>
      </c>
      <c r="E221" t="s">
        <v>241</v>
      </c>
      <c r="F221" t="s">
        <v>45</v>
      </c>
      <c r="G221">
        <v>0</v>
      </c>
      <c r="H221">
        <v>0</v>
      </c>
      <c r="J221">
        <v>0</v>
      </c>
      <c r="K221">
        <v>5000000</v>
      </c>
      <c r="L221">
        <v>0</v>
      </c>
      <c r="M221" t="s">
        <v>1338</v>
      </c>
      <c r="N221" t="s">
        <v>1478</v>
      </c>
      <c r="Q221" t="s">
        <v>1259</v>
      </c>
      <c r="R221">
        <v>0</v>
      </c>
      <c r="S221">
        <v>0</v>
      </c>
      <c r="T221">
        <v>0</v>
      </c>
      <c r="U221">
        <v>0</v>
      </c>
      <c r="V221">
        <v>0</v>
      </c>
      <c r="W221">
        <v>0</v>
      </c>
      <c r="X221">
        <v>0</v>
      </c>
      <c r="Y221">
        <v>0</v>
      </c>
      <c r="Z221">
        <v>0</v>
      </c>
      <c r="AA221">
        <v>0</v>
      </c>
      <c r="AB221">
        <v>0</v>
      </c>
      <c r="AC221">
        <v>0</v>
      </c>
      <c r="AD221">
        <v>0</v>
      </c>
      <c r="AE221">
        <v>0</v>
      </c>
      <c r="AF221">
        <v>0</v>
      </c>
      <c r="AG221">
        <v>0</v>
      </c>
      <c r="AH221">
        <v>0</v>
      </c>
      <c r="AI221">
        <v>0</v>
      </c>
      <c r="AJ221">
        <v>0</v>
      </c>
      <c r="AK221">
        <v>0</v>
      </c>
      <c r="AL221">
        <v>0</v>
      </c>
      <c r="AM221">
        <v>0</v>
      </c>
      <c r="AN221">
        <v>0</v>
      </c>
      <c r="AO221">
        <v>0</v>
      </c>
      <c r="AP221">
        <v>10</v>
      </c>
      <c r="AQ221">
        <v>0</v>
      </c>
      <c r="AR221">
        <v>0</v>
      </c>
      <c r="AS221">
        <v>0</v>
      </c>
      <c r="AT221">
        <v>0</v>
      </c>
    </row>
    <row r="222" spans="1:46" hidden="1" x14ac:dyDescent="0.2">
      <c r="A222">
        <v>220</v>
      </c>
      <c r="B222" t="s">
        <v>281</v>
      </c>
      <c r="C222" t="s">
        <v>45</v>
      </c>
      <c r="D222" t="s">
        <v>242</v>
      </c>
      <c r="E222" t="s">
        <v>242</v>
      </c>
      <c r="F222" t="s">
        <v>45</v>
      </c>
      <c r="G222">
        <v>191.86342500000001</v>
      </c>
      <c r="H222">
        <v>48.025759051587421</v>
      </c>
      <c r="I222">
        <v>0.50062443169236059</v>
      </c>
      <c r="J222">
        <v>0</v>
      </c>
      <c r="K222">
        <v>5000000</v>
      </c>
      <c r="L222">
        <v>191.86</v>
      </c>
      <c r="M222">
        <v>0</v>
      </c>
      <c r="N222" t="s">
        <v>1478</v>
      </c>
      <c r="Q222" t="s">
        <v>1259</v>
      </c>
      <c r="R222">
        <v>208.66</v>
      </c>
      <c r="S222">
        <v>63.62</v>
      </c>
      <c r="T222">
        <v>208.66</v>
      </c>
      <c r="U222">
        <v>63.62</v>
      </c>
      <c r="V222">
        <v>96.82</v>
      </c>
      <c r="W222">
        <v>306.06</v>
      </c>
      <c r="X222">
        <v>76.06</v>
      </c>
      <c r="Y222">
        <v>117.59</v>
      </c>
      <c r="Z222">
        <v>159.12</v>
      </c>
      <c r="AA222">
        <v>181.94</v>
      </c>
      <c r="AB222">
        <v>185.69</v>
      </c>
      <c r="AC222">
        <v>202.22</v>
      </c>
      <c r="AD222">
        <v>220.41</v>
      </c>
      <c r="AE222">
        <v>228.87</v>
      </c>
      <c r="AF222">
        <v>232.02</v>
      </c>
      <c r="AG222">
        <v>235.92</v>
      </c>
      <c r="AH222">
        <v>247.41</v>
      </c>
      <c r="AI222">
        <v>286.51</v>
      </c>
      <c r="AJ222">
        <v>325.62</v>
      </c>
      <c r="AK222">
        <v>1</v>
      </c>
      <c r="AL222">
        <v>0</v>
      </c>
      <c r="AM222">
        <v>0</v>
      </c>
      <c r="AN222">
        <v>1</v>
      </c>
      <c r="AO222">
        <v>2</v>
      </c>
      <c r="AP222">
        <v>1</v>
      </c>
      <c r="AQ222">
        <v>4</v>
      </c>
      <c r="AR222">
        <v>0</v>
      </c>
      <c r="AS222">
        <v>0</v>
      </c>
      <c r="AT222">
        <v>1</v>
      </c>
    </row>
    <row r="223" spans="1:46" hidden="1" x14ac:dyDescent="0.2">
      <c r="A223">
        <v>221</v>
      </c>
      <c r="B223" t="s">
        <v>281</v>
      </c>
      <c r="C223" t="s">
        <v>45</v>
      </c>
      <c r="D223" t="s">
        <v>244</v>
      </c>
      <c r="E223" t="s">
        <v>244</v>
      </c>
      <c r="F223" t="s">
        <v>45</v>
      </c>
      <c r="J223">
        <v>-5000000</v>
      </c>
      <c r="K223">
        <v>5000000</v>
      </c>
      <c r="L223">
        <v>125.5</v>
      </c>
      <c r="N223" t="s">
        <v>1479</v>
      </c>
      <c r="Q223" t="s">
        <v>1254</v>
      </c>
      <c r="T223">
        <v>134.63</v>
      </c>
      <c r="U223">
        <v>75</v>
      </c>
      <c r="V223">
        <v>5.0599999999999996</v>
      </c>
      <c r="W223">
        <v>251.44</v>
      </c>
      <c r="X223">
        <v>-8.2899999999999991</v>
      </c>
      <c r="Y223">
        <v>18.41</v>
      </c>
      <c r="Z223">
        <v>45.11</v>
      </c>
      <c r="AA223">
        <v>102.12</v>
      </c>
      <c r="AB223">
        <v>125.01</v>
      </c>
      <c r="AC223">
        <v>134.11000000000001</v>
      </c>
      <c r="AD223">
        <v>142.24</v>
      </c>
      <c r="AE223">
        <v>148.01</v>
      </c>
      <c r="AF223">
        <v>150.88999999999999</v>
      </c>
      <c r="AG223">
        <v>165.05</v>
      </c>
      <c r="AH223">
        <v>212.12</v>
      </c>
      <c r="AI223">
        <v>238.33</v>
      </c>
      <c r="AJ223">
        <v>264.55</v>
      </c>
      <c r="AK223">
        <v>1</v>
      </c>
      <c r="AL223">
        <v>0</v>
      </c>
      <c r="AM223">
        <v>1</v>
      </c>
      <c r="AN223">
        <v>0</v>
      </c>
      <c r="AO223">
        <v>1</v>
      </c>
      <c r="AP223">
        <v>5</v>
      </c>
      <c r="AQ223">
        <v>0</v>
      </c>
      <c r="AR223">
        <v>1</v>
      </c>
      <c r="AS223">
        <v>0</v>
      </c>
      <c r="AT223">
        <v>1</v>
      </c>
    </row>
    <row r="224" spans="1:46" hidden="1" x14ac:dyDescent="0.2">
      <c r="A224">
        <v>222</v>
      </c>
      <c r="B224" t="s">
        <v>281</v>
      </c>
      <c r="C224" t="s">
        <v>206</v>
      </c>
      <c r="D224" t="s">
        <v>84</v>
      </c>
      <c r="E224" t="s">
        <v>84</v>
      </c>
      <c r="F224" t="s">
        <v>206</v>
      </c>
      <c r="J224">
        <v>0</v>
      </c>
      <c r="K224">
        <v>5000000</v>
      </c>
      <c r="L224">
        <v>-0.09</v>
      </c>
      <c r="N224" t="s">
        <v>1480</v>
      </c>
      <c r="Q224" t="s">
        <v>1254</v>
      </c>
      <c r="T224">
        <v>-0.1</v>
      </c>
      <c r="U224">
        <v>0.05</v>
      </c>
      <c r="V224">
        <v>-0.17</v>
      </c>
      <c r="W224">
        <v>-0.02</v>
      </c>
      <c r="X224">
        <v>-0.18</v>
      </c>
      <c r="Y224">
        <v>-0.17</v>
      </c>
      <c r="Z224">
        <v>-0.15</v>
      </c>
      <c r="AA224">
        <v>-0.14000000000000001</v>
      </c>
      <c r="AB224">
        <v>-0.14000000000000001</v>
      </c>
      <c r="AC224">
        <v>-0.12</v>
      </c>
      <c r="AD224">
        <v>-0.1</v>
      </c>
      <c r="AE224">
        <v>-0.09</v>
      </c>
      <c r="AF224">
        <v>-0.08</v>
      </c>
      <c r="AG224">
        <v>-0.08</v>
      </c>
      <c r="AH224">
        <v>-7.0000000000000007E-2</v>
      </c>
      <c r="AI224">
        <v>-0.04</v>
      </c>
      <c r="AJ224">
        <v>0</v>
      </c>
      <c r="AK224">
        <v>1</v>
      </c>
      <c r="AL224">
        <v>1</v>
      </c>
      <c r="AM224">
        <v>2</v>
      </c>
      <c r="AN224">
        <v>0</v>
      </c>
      <c r="AO224">
        <v>2</v>
      </c>
      <c r="AP224">
        <v>3</v>
      </c>
      <c r="AQ224">
        <v>0</v>
      </c>
      <c r="AR224">
        <v>0</v>
      </c>
      <c r="AS224">
        <v>0</v>
      </c>
      <c r="AT224">
        <v>1</v>
      </c>
    </row>
    <row r="225" spans="1:46" hidden="1" x14ac:dyDescent="0.2">
      <c r="A225">
        <v>223</v>
      </c>
      <c r="B225" t="s">
        <v>281</v>
      </c>
      <c r="C225" t="s">
        <v>206</v>
      </c>
      <c r="D225" t="s">
        <v>122</v>
      </c>
      <c r="E225" t="s">
        <v>122</v>
      </c>
      <c r="F225" t="s">
        <v>206</v>
      </c>
      <c r="J225">
        <v>0</v>
      </c>
      <c r="K225">
        <v>5000000</v>
      </c>
      <c r="L225">
        <v>0</v>
      </c>
      <c r="N225" t="s">
        <v>1481</v>
      </c>
      <c r="Q225" t="s">
        <v>1254</v>
      </c>
      <c r="T225">
        <v>0.01</v>
      </c>
      <c r="U225">
        <v>0</v>
      </c>
      <c r="V225">
        <v>0</v>
      </c>
      <c r="W225">
        <v>0.01</v>
      </c>
      <c r="X225">
        <v>0</v>
      </c>
      <c r="Y225">
        <v>0</v>
      </c>
      <c r="Z225">
        <v>0</v>
      </c>
      <c r="AA225">
        <v>0</v>
      </c>
      <c r="AB225">
        <v>0</v>
      </c>
      <c r="AC225">
        <v>0.01</v>
      </c>
      <c r="AD225">
        <v>0.01</v>
      </c>
      <c r="AE225">
        <v>0.01</v>
      </c>
      <c r="AF225">
        <v>0.01</v>
      </c>
      <c r="AG225">
        <v>0.01</v>
      </c>
      <c r="AH225">
        <v>0.01</v>
      </c>
      <c r="AI225">
        <v>0.01</v>
      </c>
      <c r="AJ225">
        <v>0.01</v>
      </c>
      <c r="AK225">
        <v>1</v>
      </c>
      <c r="AL225">
        <v>0</v>
      </c>
      <c r="AM225">
        <v>0</v>
      </c>
      <c r="AN225">
        <v>0</v>
      </c>
      <c r="AO225">
        <v>0</v>
      </c>
      <c r="AP225">
        <v>1</v>
      </c>
      <c r="AQ225">
        <v>3</v>
      </c>
      <c r="AR225">
        <v>1</v>
      </c>
      <c r="AS225">
        <v>2</v>
      </c>
      <c r="AT225">
        <v>2</v>
      </c>
    </row>
    <row r="226" spans="1:46" hidden="1" x14ac:dyDescent="0.2">
      <c r="A226">
        <v>224</v>
      </c>
      <c r="B226" t="s">
        <v>281</v>
      </c>
      <c r="C226" t="s">
        <v>206</v>
      </c>
      <c r="D226" t="s">
        <v>89</v>
      </c>
      <c r="E226" t="s">
        <v>89</v>
      </c>
      <c r="F226" t="s">
        <v>206</v>
      </c>
      <c r="J226">
        <v>0</v>
      </c>
      <c r="K226">
        <v>5000000</v>
      </c>
      <c r="L226">
        <v>0.45</v>
      </c>
      <c r="N226" t="s">
        <v>1482</v>
      </c>
      <c r="Q226" t="s">
        <v>1254</v>
      </c>
      <c r="T226">
        <v>0.44</v>
      </c>
      <c r="U226">
        <v>0.02</v>
      </c>
      <c r="V226">
        <v>0.4</v>
      </c>
      <c r="W226">
        <v>0.47</v>
      </c>
      <c r="X226">
        <v>0.39</v>
      </c>
      <c r="Y226">
        <v>0.41</v>
      </c>
      <c r="Z226">
        <v>0.43</v>
      </c>
      <c r="AA226">
        <v>0.43</v>
      </c>
      <c r="AB226">
        <v>0.44</v>
      </c>
      <c r="AC226">
        <v>0.44</v>
      </c>
      <c r="AD226">
        <v>0.44</v>
      </c>
      <c r="AE226">
        <v>0.44</v>
      </c>
      <c r="AF226">
        <v>0.45</v>
      </c>
      <c r="AG226">
        <v>0.45</v>
      </c>
      <c r="AH226">
        <v>0.46</v>
      </c>
      <c r="AI226">
        <v>0.47</v>
      </c>
      <c r="AJ226">
        <v>0.47</v>
      </c>
      <c r="AK226">
        <v>1</v>
      </c>
      <c r="AL226">
        <v>0</v>
      </c>
      <c r="AM226">
        <v>0</v>
      </c>
      <c r="AN226">
        <v>0</v>
      </c>
      <c r="AO226">
        <v>1</v>
      </c>
      <c r="AP226">
        <v>2</v>
      </c>
      <c r="AQ226">
        <v>3</v>
      </c>
      <c r="AR226">
        <v>1</v>
      </c>
      <c r="AS226">
        <v>1</v>
      </c>
      <c r="AT226">
        <v>1</v>
      </c>
    </row>
    <row r="227" spans="1:46" hidden="1" x14ac:dyDescent="0.2">
      <c r="A227">
        <v>225</v>
      </c>
      <c r="B227" t="s">
        <v>281</v>
      </c>
      <c r="C227" t="s">
        <v>206</v>
      </c>
      <c r="D227" t="s">
        <v>26</v>
      </c>
      <c r="E227" t="s">
        <v>26</v>
      </c>
      <c r="F227" t="s">
        <v>206</v>
      </c>
      <c r="J227">
        <v>0</v>
      </c>
      <c r="K227">
        <v>5000000</v>
      </c>
      <c r="L227">
        <v>43.76</v>
      </c>
      <c r="N227" t="s">
        <v>1483</v>
      </c>
      <c r="Q227" t="s">
        <v>1267</v>
      </c>
      <c r="T227">
        <v>100.16</v>
      </c>
      <c r="U227">
        <v>32.89</v>
      </c>
      <c r="V227">
        <v>41.87</v>
      </c>
      <c r="W227">
        <v>147.30000000000001</v>
      </c>
      <c r="X227">
        <v>32.93</v>
      </c>
      <c r="Y227">
        <v>50.82</v>
      </c>
      <c r="Z227">
        <v>68.7</v>
      </c>
      <c r="AA227">
        <v>86.54</v>
      </c>
      <c r="AB227">
        <v>95.85</v>
      </c>
      <c r="AC227">
        <v>99.32</v>
      </c>
      <c r="AD227">
        <v>100.23</v>
      </c>
      <c r="AE227">
        <v>101.38</v>
      </c>
      <c r="AF227">
        <v>105.74</v>
      </c>
      <c r="AG227">
        <v>118.87</v>
      </c>
      <c r="AH227">
        <v>143.75</v>
      </c>
      <c r="AI227">
        <v>146.12</v>
      </c>
      <c r="AJ227">
        <v>148.47999999999999</v>
      </c>
      <c r="AK227">
        <v>1</v>
      </c>
      <c r="AL227">
        <v>0</v>
      </c>
      <c r="AM227">
        <v>0</v>
      </c>
      <c r="AN227">
        <v>1</v>
      </c>
      <c r="AO227">
        <v>1</v>
      </c>
      <c r="AP227">
        <v>3</v>
      </c>
      <c r="AQ227">
        <v>2</v>
      </c>
      <c r="AR227">
        <v>0</v>
      </c>
      <c r="AS227">
        <v>0</v>
      </c>
      <c r="AT227">
        <v>2</v>
      </c>
    </row>
    <row r="228" spans="1:46" hidden="1" x14ac:dyDescent="0.2">
      <c r="A228">
        <v>226</v>
      </c>
      <c r="B228" t="s">
        <v>281</v>
      </c>
      <c r="C228" t="s">
        <v>206</v>
      </c>
      <c r="D228" t="s">
        <v>241</v>
      </c>
      <c r="E228" t="s">
        <v>241</v>
      </c>
      <c r="F228" t="s">
        <v>206</v>
      </c>
      <c r="G228">
        <v>29.384699999999999</v>
      </c>
      <c r="H228">
        <v>4.4077049999999991</v>
      </c>
      <c r="I228">
        <v>0.3</v>
      </c>
      <c r="J228">
        <v>0</v>
      </c>
      <c r="K228">
        <v>5000000</v>
      </c>
      <c r="L228">
        <v>29.38</v>
      </c>
      <c r="M228">
        <v>0</v>
      </c>
      <c r="N228" t="s">
        <v>1484</v>
      </c>
      <c r="Q228" t="s">
        <v>1259</v>
      </c>
      <c r="R228">
        <v>31.55</v>
      </c>
      <c r="S228">
        <v>4.46</v>
      </c>
      <c r="T228">
        <v>31.55</v>
      </c>
      <c r="U228">
        <v>4.46</v>
      </c>
      <c r="V228">
        <v>26.42</v>
      </c>
      <c r="W228">
        <v>37.799999999999997</v>
      </c>
      <c r="X228">
        <v>26.25</v>
      </c>
      <c r="Y228">
        <v>26.59</v>
      </c>
      <c r="Z228">
        <v>26.94</v>
      </c>
      <c r="AA228">
        <v>27.54</v>
      </c>
      <c r="AB228">
        <v>28.26</v>
      </c>
      <c r="AC228">
        <v>29.23</v>
      </c>
      <c r="AD228">
        <v>30.23</v>
      </c>
      <c r="AE228">
        <v>32.11</v>
      </c>
      <c r="AF228">
        <v>34.74</v>
      </c>
      <c r="AG228">
        <v>36.36</v>
      </c>
      <c r="AH228">
        <v>37.46</v>
      </c>
      <c r="AI228">
        <v>37.69</v>
      </c>
      <c r="AJ228">
        <v>37.92</v>
      </c>
      <c r="AK228">
        <v>2</v>
      </c>
      <c r="AL228">
        <v>2</v>
      </c>
      <c r="AM228">
        <v>1</v>
      </c>
      <c r="AN228">
        <v>1</v>
      </c>
      <c r="AO228">
        <v>0</v>
      </c>
      <c r="AP228">
        <v>0</v>
      </c>
      <c r="AQ228">
        <v>1</v>
      </c>
      <c r="AR228">
        <v>0</v>
      </c>
      <c r="AS228">
        <v>1</v>
      </c>
      <c r="AT228">
        <v>2</v>
      </c>
    </row>
    <row r="229" spans="1:46" hidden="1" x14ac:dyDescent="0.2">
      <c r="A229">
        <v>227</v>
      </c>
      <c r="B229" t="s">
        <v>281</v>
      </c>
      <c r="C229" t="s">
        <v>206</v>
      </c>
      <c r="D229" t="s">
        <v>242</v>
      </c>
      <c r="E229" t="s">
        <v>242</v>
      </c>
      <c r="F229" t="s">
        <v>206</v>
      </c>
      <c r="G229">
        <v>14.37744</v>
      </c>
      <c r="H229">
        <v>71.887200000000007</v>
      </c>
      <c r="I229">
        <v>10</v>
      </c>
      <c r="J229">
        <v>0</v>
      </c>
      <c r="K229">
        <v>5000000</v>
      </c>
      <c r="L229">
        <v>14.38</v>
      </c>
      <c r="M229">
        <v>0</v>
      </c>
      <c r="N229" t="s">
        <v>1485</v>
      </c>
      <c r="Q229" t="s">
        <v>1259</v>
      </c>
      <c r="R229">
        <v>68.61</v>
      </c>
      <c r="S229">
        <v>30.27</v>
      </c>
      <c r="T229">
        <v>68.61</v>
      </c>
      <c r="U229">
        <v>30.27</v>
      </c>
      <c r="V229">
        <v>13.69</v>
      </c>
      <c r="W229">
        <v>109.79</v>
      </c>
      <c r="X229">
        <v>4.41</v>
      </c>
      <c r="Y229">
        <v>22.98</v>
      </c>
      <c r="Z229">
        <v>41.54</v>
      </c>
      <c r="AA229">
        <v>57.37</v>
      </c>
      <c r="AB229">
        <v>62.24</v>
      </c>
      <c r="AC229">
        <v>64.709999999999994</v>
      </c>
      <c r="AD229">
        <v>68.25</v>
      </c>
      <c r="AE229">
        <v>73</v>
      </c>
      <c r="AF229">
        <v>78.14</v>
      </c>
      <c r="AG229">
        <v>87.06</v>
      </c>
      <c r="AH229">
        <v>107.47</v>
      </c>
      <c r="AI229">
        <v>109.02</v>
      </c>
      <c r="AJ229">
        <v>110.56</v>
      </c>
      <c r="AK229">
        <v>1</v>
      </c>
      <c r="AL229">
        <v>0</v>
      </c>
      <c r="AM229">
        <v>0</v>
      </c>
      <c r="AN229">
        <v>1</v>
      </c>
      <c r="AO229">
        <v>0</v>
      </c>
      <c r="AP229">
        <v>3</v>
      </c>
      <c r="AQ229">
        <v>2</v>
      </c>
      <c r="AR229">
        <v>1</v>
      </c>
      <c r="AS229">
        <v>0</v>
      </c>
      <c r="AT229">
        <v>2</v>
      </c>
    </row>
    <row r="230" spans="1:46" hidden="1" x14ac:dyDescent="0.2">
      <c r="A230">
        <v>228</v>
      </c>
      <c r="B230" t="s">
        <v>281</v>
      </c>
      <c r="C230" t="s">
        <v>206</v>
      </c>
      <c r="D230" t="s">
        <v>244</v>
      </c>
      <c r="E230" t="s">
        <v>244</v>
      </c>
      <c r="F230" t="s">
        <v>206</v>
      </c>
      <c r="J230">
        <v>-5000000</v>
      </c>
      <c r="K230">
        <v>5000000</v>
      </c>
      <c r="L230">
        <v>40.49</v>
      </c>
      <c r="N230" t="s">
        <v>1486</v>
      </c>
      <c r="Q230" t="s">
        <v>1267</v>
      </c>
      <c r="T230">
        <v>91.2</v>
      </c>
      <c r="U230">
        <v>32.619999999999997</v>
      </c>
      <c r="V230">
        <v>32.28</v>
      </c>
      <c r="W230">
        <v>136.83000000000001</v>
      </c>
      <c r="X230">
        <v>23.02</v>
      </c>
      <c r="Y230">
        <v>41.53</v>
      </c>
      <c r="Z230">
        <v>60.05</v>
      </c>
      <c r="AA230">
        <v>77.760000000000005</v>
      </c>
      <c r="AB230">
        <v>84.31</v>
      </c>
      <c r="AC230">
        <v>88.68</v>
      </c>
      <c r="AD230">
        <v>91.91</v>
      </c>
      <c r="AE230">
        <v>94.83</v>
      </c>
      <c r="AF230">
        <v>100.86</v>
      </c>
      <c r="AG230">
        <v>112.88</v>
      </c>
      <c r="AH230">
        <v>129.75</v>
      </c>
      <c r="AI230">
        <v>134.47</v>
      </c>
      <c r="AJ230">
        <v>139.19</v>
      </c>
      <c r="AK230">
        <v>1</v>
      </c>
      <c r="AL230">
        <v>0</v>
      </c>
      <c r="AM230">
        <v>0</v>
      </c>
      <c r="AN230">
        <v>1</v>
      </c>
      <c r="AO230">
        <v>0</v>
      </c>
      <c r="AP230">
        <v>3</v>
      </c>
      <c r="AQ230">
        <v>2</v>
      </c>
      <c r="AR230">
        <v>1</v>
      </c>
      <c r="AS230">
        <v>0</v>
      </c>
      <c r="AT230">
        <v>2</v>
      </c>
    </row>
    <row r="231" spans="1:46" hidden="1" x14ac:dyDescent="0.2">
      <c r="A231">
        <v>229</v>
      </c>
      <c r="B231" t="s">
        <v>281</v>
      </c>
      <c r="C231" t="s">
        <v>38</v>
      </c>
      <c r="D231" t="s">
        <v>122</v>
      </c>
      <c r="E231" t="s">
        <v>122</v>
      </c>
      <c r="F231" t="s">
        <v>38</v>
      </c>
      <c r="G231">
        <v>0</v>
      </c>
      <c r="H231">
        <v>0</v>
      </c>
      <c r="J231">
        <v>0</v>
      </c>
      <c r="K231">
        <v>0</v>
      </c>
      <c r="L231">
        <v>0</v>
      </c>
      <c r="M231" t="s">
        <v>1338</v>
      </c>
      <c r="N231" t="s">
        <v>1487</v>
      </c>
      <c r="Q231" t="s">
        <v>1270</v>
      </c>
      <c r="R231">
        <v>0</v>
      </c>
      <c r="S231">
        <v>0</v>
      </c>
      <c r="T231">
        <v>0.01</v>
      </c>
      <c r="U231">
        <v>0</v>
      </c>
      <c r="V231">
        <v>0</v>
      </c>
      <c r="W231">
        <v>0.01</v>
      </c>
      <c r="X231">
        <v>0</v>
      </c>
      <c r="Y231">
        <v>0</v>
      </c>
      <c r="Z231">
        <v>0</v>
      </c>
      <c r="AA231">
        <v>0</v>
      </c>
      <c r="AB231">
        <v>0</v>
      </c>
      <c r="AC231">
        <v>0.01</v>
      </c>
      <c r="AD231">
        <v>0.01</v>
      </c>
      <c r="AE231">
        <v>0.01</v>
      </c>
      <c r="AF231">
        <v>0.01</v>
      </c>
      <c r="AG231">
        <v>0.01</v>
      </c>
      <c r="AH231">
        <v>0.01</v>
      </c>
      <c r="AI231">
        <v>0.01</v>
      </c>
      <c r="AJ231">
        <v>0.01</v>
      </c>
      <c r="AK231">
        <v>1</v>
      </c>
      <c r="AL231">
        <v>0</v>
      </c>
      <c r="AM231">
        <v>0</v>
      </c>
      <c r="AN231">
        <v>0</v>
      </c>
      <c r="AO231">
        <v>0</v>
      </c>
      <c r="AP231">
        <v>1</v>
      </c>
      <c r="AQ231">
        <v>3</v>
      </c>
      <c r="AR231">
        <v>1</v>
      </c>
      <c r="AS231">
        <v>2</v>
      </c>
      <c r="AT231">
        <v>2</v>
      </c>
    </row>
    <row r="232" spans="1:46" hidden="1" x14ac:dyDescent="0.2">
      <c r="A232">
        <v>230</v>
      </c>
      <c r="B232" t="s">
        <v>281</v>
      </c>
      <c r="C232" t="s">
        <v>38</v>
      </c>
      <c r="D232" t="s">
        <v>26</v>
      </c>
      <c r="E232" t="s">
        <v>26</v>
      </c>
      <c r="F232" t="s">
        <v>38</v>
      </c>
      <c r="G232">
        <v>0.1</v>
      </c>
      <c r="H232">
        <v>0</v>
      </c>
      <c r="I232">
        <v>0</v>
      </c>
      <c r="J232">
        <v>0</v>
      </c>
      <c r="K232">
        <v>5000000</v>
      </c>
      <c r="L232">
        <v>0.14000000000000001</v>
      </c>
      <c r="M232" t="s">
        <v>1338</v>
      </c>
      <c r="N232" t="s">
        <v>1488</v>
      </c>
      <c r="Q232" t="s">
        <v>1259</v>
      </c>
      <c r="R232">
        <v>0.1</v>
      </c>
      <c r="S232">
        <v>0</v>
      </c>
      <c r="T232">
        <v>0.13</v>
      </c>
      <c r="U232">
        <v>0.01</v>
      </c>
      <c r="V232">
        <v>0.12</v>
      </c>
      <c r="W232">
        <v>0.15</v>
      </c>
      <c r="X232">
        <v>0.12</v>
      </c>
      <c r="Y232">
        <v>0.12</v>
      </c>
      <c r="Z232">
        <v>0.12</v>
      </c>
      <c r="AA232">
        <v>0.13</v>
      </c>
      <c r="AB232">
        <v>0.13</v>
      </c>
      <c r="AC232">
        <v>0.13</v>
      </c>
      <c r="AD232">
        <v>0.13</v>
      </c>
      <c r="AE232">
        <v>0.13</v>
      </c>
      <c r="AF232">
        <v>0.13</v>
      </c>
      <c r="AG232">
        <v>0.13</v>
      </c>
      <c r="AH232">
        <v>0.14000000000000001</v>
      </c>
      <c r="AI232">
        <v>0.15</v>
      </c>
      <c r="AJ232">
        <v>0.16</v>
      </c>
      <c r="AK232">
        <v>3</v>
      </c>
      <c r="AL232">
        <v>0</v>
      </c>
      <c r="AM232">
        <v>3</v>
      </c>
      <c r="AN232">
        <v>3</v>
      </c>
      <c r="AO232">
        <v>0</v>
      </c>
      <c r="AP232">
        <v>0</v>
      </c>
      <c r="AQ232">
        <v>0</v>
      </c>
      <c r="AR232">
        <v>0</v>
      </c>
      <c r="AS232">
        <v>0</v>
      </c>
      <c r="AT232">
        <v>1</v>
      </c>
    </row>
    <row r="233" spans="1:46" hidden="1" x14ac:dyDescent="0.2">
      <c r="A233">
        <v>231</v>
      </c>
      <c r="B233" t="s">
        <v>281</v>
      </c>
      <c r="C233" t="s">
        <v>38</v>
      </c>
      <c r="D233" t="s">
        <v>241</v>
      </c>
      <c r="E233" t="s">
        <v>241</v>
      </c>
      <c r="F233" t="s">
        <v>38</v>
      </c>
      <c r="J233">
        <v>0</v>
      </c>
      <c r="K233">
        <v>5000000</v>
      </c>
      <c r="L233">
        <v>0.14000000000000001</v>
      </c>
      <c r="N233" t="s">
        <v>1489</v>
      </c>
      <c r="O233">
        <v>7.0000000000000007E-2</v>
      </c>
      <c r="P233">
        <v>7.0000000000000007E-2</v>
      </c>
      <c r="Q233" t="s">
        <v>1277</v>
      </c>
      <c r="T233">
        <v>7.0000000000000007E-2</v>
      </c>
      <c r="U233">
        <v>0.04</v>
      </c>
      <c r="V233">
        <v>0</v>
      </c>
      <c r="W233">
        <v>0</v>
      </c>
      <c r="X233">
        <v>0</v>
      </c>
      <c r="Y233">
        <v>0</v>
      </c>
      <c r="Z233">
        <v>0</v>
      </c>
      <c r="AA233">
        <v>0</v>
      </c>
      <c r="AB233">
        <v>0</v>
      </c>
      <c r="AC233">
        <v>0</v>
      </c>
      <c r="AD233">
        <v>0</v>
      </c>
      <c r="AE233">
        <v>0</v>
      </c>
      <c r="AF233">
        <v>0</v>
      </c>
      <c r="AG233">
        <v>0</v>
      </c>
      <c r="AH233">
        <v>0</v>
      </c>
      <c r="AI233">
        <v>0</v>
      </c>
      <c r="AJ233">
        <v>0</v>
      </c>
      <c r="AK233">
        <v>0</v>
      </c>
      <c r="AL233">
        <v>0</v>
      </c>
      <c r="AM233">
        <v>0</v>
      </c>
      <c r="AN233">
        <v>0</v>
      </c>
      <c r="AO233">
        <v>0</v>
      </c>
      <c r="AP233">
        <v>1</v>
      </c>
      <c r="AQ233">
        <v>0</v>
      </c>
      <c r="AR233">
        <v>0</v>
      </c>
      <c r="AS233">
        <v>0</v>
      </c>
      <c r="AT233">
        <v>0</v>
      </c>
    </row>
    <row r="234" spans="1:46" hidden="1" x14ac:dyDescent="0.2">
      <c r="A234">
        <v>232</v>
      </c>
      <c r="B234" t="s">
        <v>281</v>
      </c>
      <c r="C234" t="s">
        <v>38</v>
      </c>
      <c r="D234" t="s">
        <v>242</v>
      </c>
      <c r="E234" t="s">
        <v>242</v>
      </c>
      <c r="F234" t="s">
        <v>38</v>
      </c>
      <c r="J234">
        <v>0</v>
      </c>
      <c r="K234">
        <v>5000000</v>
      </c>
      <c r="L234">
        <v>0</v>
      </c>
      <c r="N234" t="s">
        <v>1490</v>
      </c>
      <c r="O234">
        <v>7.0000000000000007E-2</v>
      </c>
      <c r="P234">
        <v>7.0000000000000007E-2</v>
      </c>
      <c r="Q234" t="s">
        <v>1277</v>
      </c>
      <c r="T234">
        <v>0.06</v>
      </c>
      <c r="U234">
        <v>0.04</v>
      </c>
      <c r="V234">
        <v>0</v>
      </c>
      <c r="W234">
        <v>0</v>
      </c>
      <c r="X234">
        <v>0</v>
      </c>
      <c r="Y234">
        <v>0</v>
      </c>
      <c r="Z234">
        <v>0</v>
      </c>
      <c r="AA234">
        <v>0</v>
      </c>
      <c r="AB234">
        <v>0</v>
      </c>
      <c r="AC234">
        <v>0</v>
      </c>
      <c r="AD234">
        <v>0</v>
      </c>
      <c r="AE234">
        <v>0</v>
      </c>
      <c r="AF234">
        <v>0</v>
      </c>
      <c r="AG234">
        <v>0</v>
      </c>
      <c r="AH234">
        <v>0</v>
      </c>
      <c r="AI234">
        <v>0</v>
      </c>
      <c r="AJ234">
        <v>0</v>
      </c>
      <c r="AK234">
        <v>0</v>
      </c>
      <c r="AL234">
        <v>0</v>
      </c>
      <c r="AM234">
        <v>0</v>
      </c>
      <c r="AN234">
        <v>0</v>
      </c>
      <c r="AO234">
        <v>0</v>
      </c>
      <c r="AP234">
        <v>1</v>
      </c>
      <c r="AQ234">
        <v>0</v>
      </c>
      <c r="AR234">
        <v>0</v>
      </c>
      <c r="AS234">
        <v>0</v>
      </c>
      <c r="AT234">
        <v>0</v>
      </c>
    </row>
    <row r="235" spans="1:46" hidden="1" x14ac:dyDescent="0.2">
      <c r="A235">
        <v>233</v>
      </c>
      <c r="B235" t="s">
        <v>281</v>
      </c>
      <c r="C235" t="s">
        <v>38</v>
      </c>
      <c r="D235" t="s">
        <v>244</v>
      </c>
      <c r="E235" t="s">
        <v>244</v>
      </c>
      <c r="F235" t="s">
        <v>38</v>
      </c>
      <c r="J235">
        <v>-5000000</v>
      </c>
      <c r="K235">
        <v>5000000</v>
      </c>
      <c r="L235">
        <v>0.18</v>
      </c>
      <c r="N235" t="s">
        <v>1491</v>
      </c>
      <c r="Q235" t="s">
        <v>1254</v>
      </c>
      <c r="T235">
        <v>0.17</v>
      </c>
      <c r="U235">
        <v>0.01</v>
      </c>
      <c r="V235">
        <v>0.16</v>
      </c>
      <c r="W235">
        <v>0.18</v>
      </c>
      <c r="X235">
        <v>0.15</v>
      </c>
      <c r="Y235">
        <v>0.16</v>
      </c>
      <c r="Z235">
        <v>0.17</v>
      </c>
      <c r="AA235">
        <v>0.17</v>
      </c>
      <c r="AB235">
        <v>0.17</v>
      </c>
      <c r="AC235">
        <v>0.17</v>
      </c>
      <c r="AD235">
        <v>0.17</v>
      </c>
      <c r="AE235">
        <v>0.17</v>
      </c>
      <c r="AF235">
        <v>0.18</v>
      </c>
      <c r="AG235">
        <v>0.18</v>
      </c>
      <c r="AH235">
        <v>0.18</v>
      </c>
      <c r="AI235">
        <v>0.18</v>
      </c>
      <c r="AJ235">
        <v>0.19</v>
      </c>
      <c r="AK235">
        <v>1</v>
      </c>
      <c r="AL235">
        <v>0</v>
      </c>
      <c r="AM235">
        <v>0</v>
      </c>
      <c r="AN235">
        <v>1</v>
      </c>
      <c r="AO235">
        <v>2</v>
      </c>
      <c r="AP235">
        <v>2</v>
      </c>
      <c r="AQ235">
        <v>1</v>
      </c>
      <c r="AR235">
        <v>1</v>
      </c>
      <c r="AS235">
        <v>1</v>
      </c>
      <c r="AT235">
        <v>1</v>
      </c>
    </row>
    <row r="236" spans="1:46" hidden="1" x14ac:dyDescent="0.2">
      <c r="A236">
        <v>234</v>
      </c>
      <c r="B236" t="s">
        <v>281</v>
      </c>
      <c r="C236" t="s">
        <v>41</v>
      </c>
      <c r="D236" t="s">
        <v>89</v>
      </c>
      <c r="E236" t="s">
        <v>89</v>
      </c>
      <c r="F236" t="s">
        <v>41</v>
      </c>
      <c r="G236">
        <v>0.59164587083703502</v>
      </c>
      <c r="H236">
        <v>2.958229354185175E-2</v>
      </c>
      <c r="I236">
        <v>0.1</v>
      </c>
      <c r="J236">
        <v>0</v>
      </c>
      <c r="K236">
        <v>5000000</v>
      </c>
      <c r="L236">
        <v>0.45</v>
      </c>
      <c r="M236">
        <v>-4.71</v>
      </c>
      <c r="N236" t="s">
        <v>1492</v>
      </c>
      <c r="Q236" t="s">
        <v>1270</v>
      </c>
      <c r="R236">
        <v>0.57999999999999996</v>
      </c>
      <c r="S236">
        <v>0.03</v>
      </c>
      <c r="T236">
        <v>0.44</v>
      </c>
      <c r="U236">
        <v>0.02</v>
      </c>
      <c r="V236">
        <v>0.4</v>
      </c>
      <c r="W236">
        <v>0.47</v>
      </c>
      <c r="X236">
        <v>0.39</v>
      </c>
      <c r="Y236">
        <v>0.41</v>
      </c>
      <c r="Z236">
        <v>0.43</v>
      </c>
      <c r="AA236">
        <v>0.43</v>
      </c>
      <c r="AB236">
        <v>0.44</v>
      </c>
      <c r="AC236">
        <v>0.44</v>
      </c>
      <c r="AD236">
        <v>0.44</v>
      </c>
      <c r="AE236">
        <v>0.44</v>
      </c>
      <c r="AF236">
        <v>0.45</v>
      </c>
      <c r="AG236">
        <v>0.45</v>
      </c>
      <c r="AH236">
        <v>0.46</v>
      </c>
      <c r="AI236">
        <v>0.47</v>
      </c>
      <c r="AJ236">
        <v>0.47</v>
      </c>
      <c r="AK236">
        <v>1</v>
      </c>
      <c r="AL236">
        <v>0</v>
      </c>
      <c r="AM236">
        <v>0</v>
      </c>
      <c r="AN236">
        <v>0</v>
      </c>
      <c r="AO236">
        <v>1</v>
      </c>
      <c r="AP236">
        <v>2</v>
      </c>
      <c r="AQ236">
        <v>3</v>
      </c>
      <c r="AR236">
        <v>1</v>
      </c>
      <c r="AS236">
        <v>1</v>
      </c>
      <c r="AT236">
        <v>1</v>
      </c>
    </row>
    <row r="237" spans="1:46" hidden="1" x14ac:dyDescent="0.2">
      <c r="A237">
        <v>235</v>
      </c>
      <c r="B237" t="s">
        <v>281</v>
      </c>
      <c r="C237" t="s">
        <v>41</v>
      </c>
      <c r="D237" t="s">
        <v>26</v>
      </c>
      <c r="E237" t="s">
        <v>26</v>
      </c>
      <c r="F237" t="s">
        <v>41</v>
      </c>
      <c r="J237">
        <v>0</v>
      </c>
      <c r="K237">
        <v>5000000</v>
      </c>
      <c r="L237">
        <v>15.14</v>
      </c>
      <c r="N237" t="s">
        <v>1493</v>
      </c>
      <c r="O237">
        <v>0</v>
      </c>
      <c r="P237">
        <v>43.59</v>
      </c>
      <c r="Q237" t="s">
        <v>1277</v>
      </c>
      <c r="T237">
        <v>35.549999999999997</v>
      </c>
      <c r="U237">
        <v>11.72</v>
      </c>
      <c r="V237">
        <v>0</v>
      </c>
      <c r="W237">
        <v>140</v>
      </c>
      <c r="X237">
        <v>0</v>
      </c>
      <c r="Y237">
        <v>0</v>
      </c>
      <c r="Z237">
        <v>10</v>
      </c>
      <c r="AA237">
        <v>20</v>
      </c>
      <c r="AB237">
        <v>30</v>
      </c>
      <c r="AC237">
        <v>40</v>
      </c>
      <c r="AD237">
        <v>50</v>
      </c>
      <c r="AE237">
        <v>60</v>
      </c>
      <c r="AF237">
        <v>70</v>
      </c>
      <c r="AG237">
        <v>82</v>
      </c>
      <c r="AH237">
        <v>100</v>
      </c>
      <c r="AI237">
        <v>118</v>
      </c>
      <c r="AJ237">
        <v>140</v>
      </c>
      <c r="AK237">
        <v>20</v>
      </c>
      <c r="AL237">
        <v>10</v>
      </c>
      <c r="AM237">
        <v>19</v>
      </c>
      <c r="AN237">
        <v>9</v>
      </c>
      <c r="AO237">
        <v>9</v>
      </c>
      <c r="AP237">
        <v>17</v>
      </c>
      <c r="AQ237">
        <v>7</v>
      </c>
      <c r="AR237">
        <v>8</v>
      </c>
      <c r="AS237">
        <v>2</v>
      </c>
      <c r="AT237">
        <v>4</v>
      </c>
    </row>
    <row r="238" spans="1:46" hidden="1" x14ac:dyDescent="0.2">
      <c r="A238">
        <v>236</v>
      </c>
      <c r="B238" t="s">
        <v>281</v>
      </c>
      <c r="C238" t="s">
        <v>41</v>
      </c>
      <c r="D238" t="s">
        <v>241</v>
      </c>
      <c r="E238" t="s">
        <v>241</v>
      </c>
      <c r="F238" t="s">
        <v>41</v>
      </c>
      <c r="J238">
        <v>0</v>
      </c>
      <c r="K238">
        <v>5000000</v>
      </c>
      <c r="L238">
        <v>10.78</v>
      </c>
      <c r="N238" t="s">
        <v>1494</v>
      </c>
      <c r="O238">
        <v>0</v>
      </c>
      <c r="P238">
        <v>29.38</v>
      </c>
      <c r="Q238" t="s">
        <v>1277</v>
      </c>
      <c r="T238">
        <v>6.4</v>
      </c>
      <c r="U238">
        <v>2.41</v>
      </c>
      <c r="V238">
        <v>0</v>
      </c>
      <c r="W238">
        <v>37</v>
      </c>
      <c r="X238">
        <v>0</v>
      </c>
      <c r="Y238">
        <v>1</v>
      </c>
      <c r="Z238">
        <v>3</v>
      </c>
      <c r="AA238">
        <v>6</v>
      </c>
      <c r="AB238">
        <v>9</v>
      </c>
      <c r="AC238">
        <v>12</v>
      </c>
      <c r="AD238">
        <v>15.5</v>
      </c>
      <c r="AE238">
        <v>19</v>
      </c>
      <c r="AF238">
        <v>22</v>
      </c>
      <c r="AG238">
        <v>25</v>
      </c>
      <c r="AH238">
        <v>29</v>
      </c>
      <c r="AI238">
        <v>32</v>
      </c>
      <c r="AJ238">
        <v>37</v>
      </c>
      <c r="AK238">
        <v>40</v>
      </c>
      <c r="AL238">
        <v>40</v>
      </c>
      <c r="AM238">
        <v>40</v>
      </c>
      <c r="AN238">
        <v>30</v>
      </c>
      <c r="AO238">
        <v>40</v>
      </c>
      <c r="AP238">
        <v>40</v>
      </c>
      <c r="AQ238">
        <v>30</v>
      </c>
      <c r="AR238">
        <v>31</v>
      </c>
      <c r="AS238">
        <v>18</v>
      </c>
      <c r="AT238">
        <v>11</v>
      </c>
    </row>
    <row r="239" spans="1:46" hidden="1" x14ac:dyDescent="0.2">
      <c r="A239">
        <v>237</v>
      </c>
      <c r="B239" t="s">
        <v>281</v>
      </c>
      <c r="C239" t="s">
        <v>41</v>
      </c>
      <c r="D239" t="s">
        <v>242</v>
      </c>
      <c r="E239" t="s">
        <v>242</v>
      </c>
      <c r="F239" t="s">
        <v>41</v>
      </c>
      <c r="J239">
        <v>0</v>
      </c>
      <c r="K239">
        <v>5000000</v>
      </c>
      <c r="L239">
        <v>4.3499999999999996</v>
      </c>
      <c r="N239" t="s">
        <v>1495</v>
      </c>
      <c r="O239">
        <v>0</v>
      </c>
      <c r="P239">
        <v>14.31</v>
      </c>
      <c r="Q239" t="s">
        <v>1277</v>
      </c>
      <c r="T239">
        <v>29.14</v>
      </c>
      <c r="U239">
        <v>13.68</v>
      </c>
      <c r="V239">
        <v>0</v>
      </c>
      <c r="W239">
        <v>110</v>
      </c>
      <c r="X239">
        <v>0</v>
      </c>
      <c r="Y239">
        <v>0</v>
      </c>
      <c r="Z239">
        <v>0</v>
      </c>
      <c r="AA239">
        <v>10</v>
      </c>
      <c r="AB239">
        <v>20</v>
      </c>
      <c r="AC239">
        <v>30</v>
      </c>
      <c r="AD239">
        <v>40</v>
      </c>
      <c r="AE239">
        <v>40</v>
      </c>
      <c r="AF239">
        <v>50</v>
      </c>
      <c r="AG239">
        <v>60</v>
      </c>
      <c r="AH239">
        <v>76</v>
      </c>
      <c r="AI239">
        <v>90</v>
      </c>
      <c r="AJ239">
        <v>110</v>
      </c>
      <c r="AK239">
        <v>19</v>
      </c>
      <c r="AL239">
        <v>9</v>
      </c>
      <c r="AM239">
        <v>9</v>
      </c>
      <c r="AN239">
        <v>9</v>
      </c>
      <c r="AO239">
        <v>8</v>
      </c>
      <c r="AP239">
        <v>8</v>
      </c>
      <c r="AQ239">
        <v>5</v>
      </c>
      <c r="AR239">
        <v>3</v>
      </c>
      <c r="AS239">
        <v>2</v>
      </c>
      <c r="AT239">
        <v>3</v>
      </c>
    </row>
    <row r="240" spans="1:46" hidden="1" x14ac:dyDescent="0.2">
      <c r="A240">
        <v>238</v>
      </c>
      <c r="B240" t="s">
        <v>281</v>
      </c>
      <c r="C240" t="s">
        <v>41</v>
      </c>
      <c r="D240" t="s">
        <v>244</v>
      </c>
      <c r="E240" t="s">
        <v>244</v>
      </c>
      <c r="F240" t="s">
        <v>41</v>
      </c>
      <c r="J240">
        <v>-5000000</v>
      </c>
      <c r="K240">
        <v>5000000</v>
      </c>
      <c r="L240">
        <v>13.74</v>
      </c>
      <c r="N240" t="s">
        <v>1496</v>
      </c>
      <c r="O240">
        <v>-0.45</v>
      </c>
      <c r="P240">
        <v>40.229999999999997</v>
      </c>
      <c r="Q240" t="s">
        <v>1277</v>
      </c>
      <c r="T240">
        <v>30.91</v>
      </c>
      <c r="U240">
        <v>11.23</v>
      </c>
      <c r="V240">
        <v>0</v>
      </c>
      <c r="W240">
        <v>130</v>
      </c>
      <c r="X240">
        <v>0</v>
      </c>
      <c r="Y240">
        <v>0</v>
      </c>
      <c r="Z240">
        <v>5</v>
      </c>
      <c r="AA240">
        <v>10</v>
      </c>
      <c r="AB240">
        <v>20</v>
      </c>
      <c r="AC240">
        <v>30</v>
      </c>
      <c r="AD240">
        <v>45</v>
      </c>
      <c r="AE240">
        <v>60</v>
      </c>
      <c r="AF240">
        <v>70</v>
      </c>
      <c r="AG240">
        <v>80</v>
      </c>
      <c r="AH240">
        <v>90</v>
      </c>
      <c r="AI240">
        <v>102.5</v>
      </c>
      <c r="AJ240">
        <v>130</v>
      </c>
      <c r="AK240">
        <v>20</v>
      </c>
      <c r="AL240">
        <v>10</v>
      </c>
      <c r="AM240">
        <v>9</v>
      </c>
      <c r="AN240">
        <v>18</v>
      </c>
      <c r="AO240">
        <v>9</v>
      </c>
      <c r="AP240">
        <v>8</v>
      </c>
      <c r="AQ240">
        <v>14</v>
      </c>
      <c r="AR240">
        <v>3</v>
      </c>
      <c r="AS240">
        <v>2</v>
      </c>
      <c r="AT240">
        <v>3</v>
      </c>
    </row>
    <row r="241" spans="1:46" hidden="1" x14ac:dyDescent="0.2">
      <c r="A241">
        <v>239</v>
      </c>
      <c r="B241" t="s">
        <v>281</v>
      </c>
      <c r="C241" t="s">
        <v>50</v>
      </c>
      <c r="D241" t="s">
        <v>84</v>
      </c>
      <c r="E241" t="s">
        <v>84</v>
      </c>
      <c r="F241" t="s">
        <v>50</v>
      </c>
      <c r="G241">
        <v>0</v>
      </c>
      <c r="H241">
        <v>0</v>
      </c>
      <c r="J241">
        <v>0</v>
      </c>
      <c r="K241">
        <v>5000000</v>
      </c>
      <c r="L241">
        <v>-0.09</v>
      </c>
      <c r="M241" t="s">
        <v>1338</v>
      </c>
      <c r="N241" t="s">
        <v>1497</v>
      </c>
      <c r="Q241" t="s">
        <v>1270</v>
      </c>
      <c r="R241">
        <v>0</v>
      </c>
      <c r="S241">
        <v>0</v>
      </c>
      <c r="T241">
        <v>-0.1</v>
      </c>
      <c r="U241">
        <v>0.05</v>
      </c>
      <c r="V241">
        <v>-0.17</v>
      </c>
      <c r="W241">
        <v>-0.02</v>
      </c>
      <c r="X241">
        <v>-0.18</v>
      </c>
      <c r="Y241">
        <v>-0.17</v>
      </c>
      <c r="Z241">
        <v>-0.15</v>
      </c>
      <c r="AA241">
        <v>-0.14000000000000001</v>
      </c>
      <c r="AB241">
        <v>-0.14000000000000001</v>
      </c>
      <c r="AC241">
        <v>-0.12</v>
      </c>
      <c r="AD241">
        <v>-0.1</v>
      </c>
      <c r="AE241">
        <v>-0.09</v>
      </c>
      <c r="AF241">
        <v>-0.08</v>
      </c>
      <c r="AG241">
        <v>-0.08</v>
      </c>
      <c r="AH241">
        <v>-7.0000000000000007E-2</v>
      </c>
      <c r="AI241">
        <v>-0.04</v>
      </c>
      <c r="AJ241">
        <v>0</v>
      </c>
      <c r="AK241">
        <v>1</v>
      </c>
      <c r="AL241">
        <v>1</v>
      </c>
      <c r="AM241">
        <v>2</v>
      </c>
      <c r="AN241">
        <v>0</v>
      </c>
      <c r="AO241">
        <v>2</v>
      </c>
      <c r="AP241">
        <v>3</v>
      </c>
      <c r="AQ241">
        <v>0</v>
      </c>
      <c r="AR241">
        <v>0</v>
      </c>
      <c r="AS241">
        <v>0</v>
      </c>
      <c r="AT241">
        <v>1</v>
      </c>
    </row>
    <row r="242" spans="1:46" hidden="1" x14ac:dyDescent="0.2">
      <c r="A242">
        <v>240</v>
      </c>
      <c r="B242" t="s">
        <v>281</v>
      </c>
      <c r="C242" t="s">
        <v>50</v>
      </c>
      <c r="D242" t="s">
        <v>26</v>
      </c>
      <c r="E242" t="s">
        <v>26</v>
      </c>
      <c r="F242" t="s">
        <v>50</v>
      </c>
      <c r="J242">
        <v>0</v>
      </c>
      <c r="K242">
        <v>5000000</v>
      </c>
      <c r="L242">
        <v>28.49</v>
      </c>
      <c r="N242" t="s">
        <v>1498</v>
      </c>
      <c r="O242">
        <v>0.03</v>
      </c>
      <c r="P242">
        <v>43.65</v>
      </c>
      <c r="Q242" t="s">
        <v>1327</v>
      </c>
      <c r="T242">
        <v>64.489999999999995</v>
      </c>
      <c r="U242">
        <v>21.2</v>
      </c>
      <c r="V242">
        <v>0</v>
      </c>
      <c r="W242">
        <v>140</v>
      </c>
      <c r="X242">
        <v>0</v>
      </c>
      <c r="Y242">
        <v>0</v>
      </c>
      <c r="Z242">
        <v>10</v>
      </c>
      <c r="AA242">
        <v>20</v>
      </c>
      <c r="AB242">
        <v>30</v>
      </c>
      <c r="AC242">
        <v>40</v>
      </c>
      <c r="AD242">
        <v>50</v>
      </c>
      <c r="AE242">
        <v>60</v>
      </c>
      <c r="AF242">
        <v>70</v>
      </c>
      <c r="AG242">
        <v>82</v>
      </c>
      <c r="AH242">
        <v>100</v>
      </c>
      <c r="AI242">
        <v>118</v>
      </c>
      <c r="AJ242">
        <v>140</v>
      </c>
      <c r="AK242">
        <v>20</v>
      </c>
      <c r="AL242">
        <v>10</v>
      </c>
      <c r="AM242">
        <v>19</v>
      </c>
      <c r="AN242">
        <v>9</v>
      </c>
      <c r="AO242">
        <v>9</v>
      </c>
      <c r="AP242">
        <v>17</v>
      </c>
      <c r="AQ242">
        <v>7</v>
      </c>
      <c r="AR242">
        <v>8</v>
      </c>
      <c r="AS242">
        <v>2</v>
      </c>
      <c r="AT242">
        <v>4</v>
      </c>
    </row>
    <row r="243" spans="1:46" hidden="1" x14ac:dyDescent="0.2">
      <c r="A243">
        <v>241</v>
      </c>
      <c r="B243" t="s">
        <v>281</v>
      </c>
      <c r="C243" t="s">
        <v>50</v>
      </c>
      <c r="D243" t="s">
        <v>241</v>
      </c>
      <c r="E243" t="s">
        <v>241</v>
      </c>
      <c r="F243" t="s">
        <v>50</v>
      </c>
      <c r="J243">
        <v>0</v>
      </c>
      <c r="K243">
        <v>5000000</v>
      </c>
      <c r="L243">
        <v>18.46</v>
      </c>
      <c r="N243" t="s">
        <v>1499</v>
      </c>
      <c r="O243">
        <v>0</v>
      </c>
      <c r="P243">
        <v>29.38</v>
      </c>
      <c r="Q243" t="s">
        <v>1277</v>
      </c>
      <c r="T243">
        <v>25.08</v>
      </c>
      <c r="U243">
        <v>5.19</v>
      </c>
      <c r="V243">
        <v>0</v>
      </c>
      <c r="W243">
        <v>37</v>
      </c>
      <c r="X243">
        <v>0</v>
      </c>
      <c r="Y243">
        <v>1</v>
      </c>
      <c r="Z243">
        <v>3</v>
      </c>
      <c r="AA243">
        <v>6</v>
      </c>
      <c r="AB243">
        <v>9</v>
      </c>
      <c r="AC243">
        <v>12</v>
      </c>
      <c r="AD243">
        <v>15.5</v>
      </c>
      <c r="AE243">
        <v>19</v>
      </c>
      <c r="AF243">
        <v>22</v>
      </c>
      <c r="AG243">
        <v>25</v>
      </c>
      <c r="AH243">
        <v>29</v>
      </c>
      <c r="AI243">
        <v>32</v>
      </c>
      <c r="AJ243">
        <v>37</v>
      </c>
      <c r="AK243">
        <v>40</v>
      </c>
      <c r="AL243">
        <v>40</v>
      </c>
      <c r="AM243">
        <v>40</v>
      </c>
      <c r="AN243">
        <v>30</v>
      </c>
      <c r="AO243">
        <v>40</v>
      </c>
      <c r="AP243">
        <v>40</v>
      </c>
      <c r="AQ243">
        <v>30</v>
      </c>
      <c r="AR243">
        <v>31</v>
      </c>
      <c r="AS243">
        <v>18</v>
      </c>
      <c r="AT243">
        <v>11</v>
      </c>
    </row>
    <row r="244" spans="1:46" hidden="1" x14ac:dyDescent="0.2">
      <c r="A244">
        <v>242</v>
      </c>
      <c r="B244" t="s">
        <v>281</v>
      </c>
      <c r="C244" t="s">
        <v>50</v>
      </c>
      <c r="D244" t="s">
        <v>242</v>
      </c>
      <c r="E244" t="s">
        <v>242</v>
      </c>
      <c r="F244" t="s">
        <v>50</v>
      </c>
      <c r="J244">
        <v>0</v>
      </c>
      <c r="K244">
        <v>5000000</v>
      </c>
      <c r="L244">
        <v>10.02</v>
      </c>
      <c r="N244" t="s">
        <v>1500</v>
      </c>
      <c r="O244">
        <v>0</v>
      </c>
      <c r="P244">
        <v>14.86</v>
      </c>
      <c r="Q244" t="s">
        <v>1277</v>
      </c>
      <c r="T244">
        <v>39.409999999999997</v>
      </c>
      <c r="U244">
        <v>16.559999999999999</v>
      </c>
      <c r="V244">
        <v>0</v>
      </c>
      <c r="W244">
        <v>110</v>
      </c>
      <c r="X244">
        <v>0</v>
      </c>
      <c r="Y244">
        <v>0</v>
      </c>
      <c r="Z244">
        <v>0</v>
      </c>
      <c r="AA244">
        <v>10</v>
      </c>
      <c r="AB244">
        <v>20</v>
      </c>
      <c r="AC244">
        <v>30</v>
      </c>
      <c r="AD244">
        <v>40</v>
      </c>
      <c r="AE244">
        <v>40</v>
      </c>
      <c r="AF244">
        <v>50</v>
      </c>
      <c r="AG244">
        <v>60</v>
      </c>
      <c r="AH244">
        <v>76</v>
      </c>
      <c r="AI244">
        <v>90</v>
      </c>
      <c r="AJ244">
        <v>110</v>
      </c>
      <c r="AK244">
        <v>19</v>
      </c>
      <c r="AL244">
        <v>9</v>
      </c>
      <c r="AM244">
        <v>9</v>
      </c>
      <c r="AN244">
        <v>9</v>
      </c>
      <c r="AO244">
        <v>8</v>
      </c>
      <c r="AP244">
        <v>8</v>
      </c>
      <c r="AQ244">
        <v>5</v>
      </c>
      <c r="AR244">
        <v>3</v>
      </c>
      <c r="AS244">
        <v>2</v>
      </c>
      <c r="AT244">
        <v>3</v>
      </c>
    </row>
    <row r="245" spans="1:46" hidden="1" x14ac:dyDescent="0.2">
      <c r="A245">
        <v>243</v>
      </c>
      <c r="B245" t="s">
        <v>281</v>
      </c>
      <c r="C245" t="s">
        <v>50</v>
      </c>
      <c r="D245" t="s">
        <v>244</v>
      </c>
      <c r="E245" t="s">
        <v>244</v>
      </c>
      <c r="F245" t="s">
        <v>50</v>
      </c>
      <c r="J245">
        <v>-5000000</v>
      </c>
      <c r="K245">
        <v>5000000</v>
      </c>
      <c r="L245">
        <v>26.58</v>
      </c>
      <c r="N245" t="s">
        <v>1501</v>
      </c>
      <c r="O245">
        <v>0.09</v>
      </c>
      <c r="P245">
        <v>40.770000000000003</v>
      </c>
      <c r="Q245" t="s">
        <v>1327</v>
      </c>
      <c r="T245">
        <v>60.12</v>
      </c>
      <c r="U245">
        <v>21.41</v>
      </c>
      <c r="V245">
        <v>0</v>
      </c>
      <c r="W245">
        <v>130</v>
      </c>
      <c r="X245">
        <v>0</v>
      </c>
      <c r="Y245">
        <v>0</v>
      </c>
      <c r="Z245">
        <v>5</v>
      </c>
      <c r="AA245">
        <v>10</v>
      </c>
      <c r="AB245">
        <v>20</v>
      </c>
      <c r="AC245">
        <v>30</v>
      </c>
      <c r="AD245">
        <v>45</v>
      </c>
      <c r="AE245">
        <v>60</v>
      </c>
      <c r="AF245">
        <v>70</v>
      </c>
      <c r="AG245">
        <v>80</v>
      </c>
      <c r="AH245">
        <v>90</v>
      </c>
      <c r="AI245">
        <v>102.5</v>
      </c>
      <c r="AJ245">
        <v>130</v>
      </c>
      <c r="AK245">
        <v>20</v>
      </c>
      <c r="AL245">
        <v>10</v>
      </c>
      <c r="AM245">
        <v>9</v>
      </c>
      <c r="AN245">
        <v>18</v>
      </c>
      <c r="AO245">
        <v>9</v>
      </c>
      <c r="AP245">
        <v>8</v>
      </c>
      <c r="AQ245">
        <v>14</v>
      </c>
      <c r="AR245">
        <v>3</v>
      </c>
      <c r="AS245">
        <v>2</v>
      </c>
      <c r="AT245">
        <v>3</v>
      </c>
    </row>
    <row r="246" spans="1:46" hidden="1" x14ac:dyDescent="0.2">
      <c r="A246">
        <v>244</v>
      </c>
      <c r="B246" t="s">
        <v>281</v>
      </c>
      <c r="C246" t="s">
        <v>94</v>
      </c>
      <c r="D246" t="s">
        <v>84</v>
      </c>
      <c r="E246" t="s">
        <v>84</v>
      </c>
      <c r="F246" t="s">
        <v>94</v>
      </c>
      <c r="J246">
        <v>0</v>
      </c>
      <c r="K246">
        <v>5000000</v>
      </c>
      <c r="L246">
        <v>-0.02</v>
      </c>
      <c r="N246" t="s">
        <v>1502</v>
      </c>
      <c r="O246">
        <v>-0.02</v>
      </c>
      <c r="P246">
        <v>-0.02</v>
      </c>
      <c r="Q246" t="s">
        <v>1277</v>
      </c>
      <c r="T246">
        <v>-0.03</v>
      </c>
      <c r="U246">
        <v>0.01</v>
      </c>
      <c r="V246">
        <v>0</v>
      </c>
      <c r="W246">
        <v>0</v>
      </c>
      <c r="X246">
        <v>0</v>
      </c>
      <c r="Y246">
        <v>0</v>
      </c>
      <c r="Z246">
        <v>0</v>
      </c>
      <c r="AA246">
        <v>0</v>
      </c>
      <c r="AB246">
        <v>0</v>
      </c>
      <c r="AC246">
        <v>0</v>
      </c>
      <c r="AD246">
        <v>0</v>
      </c>
      <c r="AE246">
        <v>0</v>
      </c>
      <c r="AF246">
        <v>0</v>
      </c>
      <c r="AG246">
        <v>0</v>
      </c>
      <c r="AH246">
        <v>0</v>
      </c>
      <c r="AI246">
        <v>0</v>
      </c>
      <c r="AJ246">
        <v>0</v>
      </c>
      <c r="AK246">
        <v>0</v>
      </c>
      <c r="AL246">
        <v>0</v>
      </c>
      <c r="AM246">
        <v>0</v>
      </c>
      <c r="AN246">
        <v>0</v>
      </c>
      <c r="AO246">
        <v>0</v>
      </c>
      <c r="AP246">
        <v>1</v>
      </c>
      <c r="AQ246">
        <v>0</v>
      </c>
      <c r="AR246">
        <v>0</v>
      </c>
      <c r="AS246">
        <v>0</v>
      </c>
      <c r="AT246">
        <v>0</v>
      </c>
    </row>
    <row r="247" spans="1:46" hidden="1" x14ac:dyDescent="0.2">
      <c r="A247">
        <v>245</v>
      </c>
      <c r="B247" t="s">
        <v>281</v>
      </c>
      <c r="C247" t="s">
        <v>94</v>
      </c>
      <c r="D247" t="s">
        <v>26</v>
      </c>
      <c r="E247" t="s">
        <v>26</v>
      </c>
      <c r="F247" t="s">
        <v>94</v>
      </c>
      <c r="J247">
        <v>0</v>
      </c>
      <c r="K247">
        <v>5000000</v>
      </c>
      <c r="L247">
        <v>7.12</v>
      </c>
      <c r="N247" t="s">
        <v>1503</v>
      </c>
      <c r="O247">
        <v>0.01</v>
      </c>
      <c r="P247">
        <v>43.73</v>
      </c>
      <c r="Q247" t="s">
        <v>1277</v>
      </c>
      <c r="T247">
        <v>16.12</v>
      </c>
      <c r="U247">
        <v>5.3</v>
      </c>
      <c r="V247">
        <v>0</v>
      </c>
      <c r="W247">
        <v>140</v>
      </c>
      <c r="X247">
        <v>0</v>
      </c>
      <c r="Y247">
        <v>0</v>
      </c>
      <c r="Z247">
        <v>10</v>
      </c>
      <c r="AA247">
        <v>20</v>
      </c>
      <c r="AB247">
        <v>30</v>
      </c>
      <c r="AC247">
        <v>40</v>
      </c>
      <c r="AD247">
        <v>50</v>
      </c>
      <c r="AE247">
        <v>60</v>
      </c>
      <c r="AF247">
        <v>70</v>
      </c>
      <c r="AG247">
        <v>82</v>
      </c>
      <c r="AH247">
        <v>100</v>
      </c>
      <c r="AI247">
        <v>118</v>
      </c>
      <c r="AJ247">
        <v>140</v>
      </c>
      <c r="AK247">
        <v>20</v>
      </c>
      <c r="AL247">
        <v>10</v>
      </c>
      <c r="AM247">
        <v>19</v>
      </c>
      <c r="AN247">
        <v>9</v>
      </c>
      <c r="AO247">
        <v>9</v>
      </c>
      <c r="AP247">
        <v>17</v>
      </c>
      <c r="AQ247">
        <v>7</v>
      </c>
      <c r="AR247">
        <v>8</v>
      </c>
      <c r="AS247">
        <v>2</v>
      </c>
      <c r="AT247">
        <v>4</v>
      </c>
    </row>
    <row r="248" spans="1:46" hidden="1" x14ac:dyDescent="0.2">
      <c r="A248">
        <v>246</v>
      </c>
      <c r="B248" t="s">
        <v>281</v>
      </c>
      <c r="C248" t="s">
        <v>94</v>
      </c>
      <c r="D248" t="s">
        <v>241</v>
      </c>
      <c r="E248" t="s">
        <v>241</v>
      </c>
      <c r="F248" t="s">
        <v>94</v>
      </c>
      <c r="J248">
        <v>0</v>
      </c>
      <c r="K248">
        <v>5000000</v>
      </c>
      <c r="L248">
        <v>4.62</v>
      </c>
      <c r="N248" t="s">
        <v>1504</v>
      </c>
      <c r="O248">
        <v>0</v>
      </c>
      <c r="P248">
        <v>29.38</v>
      </c>
      <c r="Q248" t="s">
        <v>1277</v>
      </c>
      <c r="T248">
        <v>6.27</v>
      </c>
      <c r="U248">
        <v>1.3</v>
      </c>
      <c r="V248">
        <v>0</v>
      </c>
      <c r="W248">
        <v>37</v>
      </c>
      <c r="X248">
        <v>0</v>
      </c>
      <c r="Y248">
        <v>1</v>
      </c>
      <c r="Z248">
        <v>3</v>
      </c>
      <c r="AA248">
        <v>6</v>
      </c>
      <c r="AB248">
        <v>9</v>
      </c>
      <c r="AC248">
        <v>12</v>
      </c>
      <c r="AD248">
        <v>16</v>
      </c>
      <c r="AE248">
        <v>19</v>
      </c>
      <c r="AF248">
        <v>22</v>
      </c>
      <c r="AG248">
        <v>25</v>
      </c>
      <c r="AH248">
        <v>29</v>
      </c>
      <c r="AI248">
        <v>32</v>
      </c>
      <c r="AJ248">
        <v>37</v>
      </c>
      <c r="AK248">
        <v>40</v>
      </c>
      <c r="AL248">
        <v>40</v>
      </c>
      <c r="AM248">
        <v>40</v>
      </c>
      <c r="AN248">
        <v>30</v>
      </c>
      <c r="AO248">
        <v>40</v>
      </c>
      <c r="AP248">
        <v>40</v>
      </c>
      <c r="AQ248">
        <v>30</v>
      </c>
      <c r="AR248">
        <v>32</v>
      </c>
      <c r="AS248">
        <v>19</v>
      </c>
      <c r="AT248">
        <v>12</v>
      </c>
    </row>
    <row r="249" spans="1:46" hidden="1" x14ac:dyDescent="0.2">
      <c r="A249">
        <v>247</v>
      </c>
      <c r="B249" t="s">
        <v>281</v>
      </c>
      <c r="C249" t="s">
        <v>94</v>
      </c>
      <c r="D249" t="s">
        <v>242</v>
      </c>
      <c r="E249" t="s">
        <v>242</v>
      </c>
      <c r="F249" t="s">
        <v>94</v>
      </c>
      <c r="J249">
        <v>0</v>
      </c>
      <c r="K249">
        <v>5000000</v>
      </c>
      <c r="L249">
        <v>2.5099999999999998</v>
      </c>
      <c r="N249" t="s">
        <v>1505</v>
      </c>
      <c r="O249">
        <v>0</v>
      </c>
      <c r="P249">
        <v>14.38</v>
      </c>
      <c r="Q249" t="s">
        <v>1277</v>
      </c>
      <c r="T249">
        <v>9.85</v>
      </c>
      <c r="U249">
        <v>4.1399999999999997</v>
      </c>
      <c r="V249">
        <v>0</v>
      </c>
      <c r="W249">
        <v>110</v>
      </c>
      <c r="X249">
        <v>0</v>
      </c>
      <c r="Y249">
        <v>0</v>
      </c>
      <c r="Z249">
        <v>0</v>
      </c>
      <c r="AA249">
        <v>10</v>
      </c>
      <c r="AB249">
        <v>20</v>
      </c>
      <c r="AC249">
        <v>30</v>
      </c>
      <c r="AD249">
        <v>40</v>
      </c>
      <c r="AE249">
        <v>40</v>
      </c>
      <c r="AF249">
        <v>50</v>
      </c>
      <c r="AG249">
        <v>60</v>
      </c>
      <c r="AH249">
        <v>76</v>
      </c>
      <c r="AI249">
        <v>90</v>
      </c>
      <c r="AJ249">
        <v>110</v>
      </c>
      <c r="AK249">
        <v>19</v>
      </c>
      <c r="AL249">
        <v>9</v>
      </c>
      <c r="AM249">
        <v>9</v>
      </c>
      <c r="AN249">
        <v>9</v>
      </c>
      <c r="AO249">
        <v>8</v>
      </c>
      <c r="AP249">
        <v>8</v>
      </c>
      <c r="AQ249">
        <v>5</v>
      </c>
      <c r="AR249">
        <v>3</v>
      </c>
      <c r="AS249">
        <v>2</v>
      </c>
      <c r="AT249">
        <v>3</v>
      </c>
    </row>
    <row r="250" spans="1:46" hidden="1" x14ac:dyDescent="0.2">
      <c r="A250">
        <v>248</v>
      </c>
      <c r="B250" t="s">
        <v>281</v>
      </c>
      <c r="C250" t="s">
        <v>94</v>
      </c>
      <c r="D250" t="s">
        <v>244</v>
      </c>
      <c r="E250" t="s">
        <v>244</v>
      </c>
      <c r="F250" t="s">
        <v>94</v>
      </c>
      <c r="J250">
        <v>-5000000</v>
      </c>
      <c r="K250">
        <v>5000000</v>
      </c>
      <c r="L250">
        <v>6.64</v>
      </c>
      <c r="N250" t="s">
        <v>1506</v>
      </c>
      <c r="O250">
        <v>0.02</v>
      </c>
      <c r="P250">
        <v>40.74</v>
      </c>
      <c r="Q250" t="s">
        <v>1277</v>
      </c>
      <c r="T250">
        <v>15.03</v>
      </c>
      <c r="U250">
        <v>5.35</v>
      </c>
      <c r="V250">
        <v>0</v>
      </c>
      <c r="W250">
        <v>130</v>
      </c>
      <c r="X250">
        <v>0</v>
      </c>
      <c r="Y250">
        <v>0</v>
      </c>
      <c r="Z250">
        <v>5</v>
      </c>
      <c r="AA250">
        <v>10</v>
      </c>
      <c r="AB250">
        <v>20</v>
      </c>
      <c r="AC250">
        <v>30</v>
      </c>
      <c r="AD250">
        <v>45</v>
      </c>
      <c r="AE250">
        <v>60</v>
      </c>
      <c r="AF250">
        <v>70</v>
      </c>
      <c r="AG250">
        <v>80</v>
      </c>
      <c r="AH250">
        <v>90</v>
      </c>
      <c r="AI250">
        <v>102.5</v>
      </c>
      <c r="AJ250">
        <v>130</v>
      </c>
      <c r="AK250">
        <v>20</v>
      </c>
      <c r="AL250">
        <v>10</v>
      </c>
      <c r="AM250">
        <v>9</v>
      </c>
      <c r="AN250">
        <v>18</v>
      </c>
      <c r="AO250">
        <v>9</v>
      </c>
      <c r="AP250">
        <v>8</v>
      </c>
      <c r="AQ250">
        <v>14</v>
      </c>
      <c r="AR250">
        <v>3</v>
      </c>
      <c r="AS250">
        <v>2</v>
      </c>
      <c r="AT250">
        <v>3</v>
      </c>
    </row>
    <row r="251" spans="1:46" hidden="1" x14ac:dyDescent="0.2">
      <c r="A251">
        <v>249</v>
      </c>
      <c r="B251" t="s">
        <v>281</v>
      </c>
      <c r="C251" t="s">
        <v>97</v>
      </c>
      <c r="D251" t="s">
        <v>84</v>
      </c>
      <c r="E251" t="s">
        <v>84</v>
      </c>
      <c r="F251" t="s">
        <v>97</v>
      </c>
      <c r="J251">
        <v>0</v>
      </c>
      <c r="K251">
        <v>5000000</v>
      </c>
      <c r="L251">
        <v>-0.02</v>
      </c>
      <c r="N251" t="s">
        <v>1507</v>
      </c>
      <c r="O251">
        <v>-0.02</v>
      </c>
      <c r="P251">
        <v>-0.02</v>
      </c>
      <c r="Q251" t="s">
        <v>1277</v>
      </c>
      <c r="T251">
        <v>-0.03</v>
      </c>
      <c r="U251">
        <v>0.01</v>
      </c>
      <c r="V251">
        <v>0</v>
      </c>
      <c r="W251">
        <v>0</v>
      </c>
      <c r="X251">
        <v>0</v>
      </c>
      <c r="Y251">
        <v>0</v>
      </c>
      <c r="Z251">
        <v>0</v>
      </c>
      <c r="AA251">
        <v>0</v>
      </c>
      <c r="AB251">
        <v>0</v>
      </c>
      <c r="AC251">
        <v>0</v>
      </c>
      <c r="AD251">
        <v>0</v>
      </c>
      <c r="AE251">
        <v>0</v>
      </c>
      <c r="AF251">
        <v>0</v>
      </c>
      <c r="AG251">
        <v>0</v>
      </c>
      <c r="AH251">
        <v>0</v>
      </c>
      <c r="AI251">
        <v>0</v>
      </c>
      <c r="AJ251">
        <v>0</v>
      </c>
      <c r="AK251">
        <v>0</v>
      </c>
      <c r="AL251">
        <v>0</v>
      </c>
      <c r="AM251">
        <v>0</v>
      </c>
      <c r="AN251">
        <v>0</v>
      </c>
      <c r="AO251">
        <v>0</v>
      </c>
      <c r="AP251">
        <v>1</v>
      </c>
      <c r="AQ251">
        <v>0</v>
      </c>
      <c r="AR251">
        <v>0</v>
      </c>
      <c r="AS251">
        <v>0</v>
      </c>
      <c r="AT251">
        <v>0</v>
      </c>
    </row>
    <row r="252" spans="1:46" hidden="1" x14ac:dyDescent="0.2">
      <c r="A252">
        <v>250</v>
      </c>
      <c r="B252" t="s">
        <v>281</v>
      </c>
      <c r="C252" t="s">
        <v>97</v>
      </c>
      <c r="D252" t="s">
        <v>26</v>
      </c>
      <c r="E252" t="s">
        <v>26</v>
      </c>
      <c r="F252" t="s">
        <v>97</v>
      </c>
      <c r="J252">
        <v>0</v>
      </c>
      <c r="K252">
        <v>5000000</v>
      </c>
      <c r="L252">
        <v>7.12</v>
      </c>
      <c r="N252" t="s">
        <v>1508</v>
      </c>
      <c r="O252">
        <v>0.01</v>
      </c>
      <c r="P252">
        <v>43.72</v>
      </c>
      <c r="Q252" t="s">
        <v>1277</v>
      </c>
      <c r="T252">
        <v>16.12</v>
      </c>
      <c r="U252">
        <v>5.3</v>
      </c>
      <c r="V252">
        <v>0</v>
      </c>
      <c r="W252">
        <v>140</v>
      </c>
      <c r="X252">
        <v>0</v>
      </c>
      <c r="Y252">
        <v>0</v>
      </c>
      <c r="Z252">
        <v>10</v>
      </c>
      <c r="AA252">
        <v>20</v>
      </c>
      <c r="AB252">
        <v>30</v>
      </c>
      <c r="AC252">
        <v>40</v>
      </c>
      <c r="AD252">
        <v>50</v>
      </c>
      <c r="AE252">
        <v>60</v>
      </c>
      <c r="AF252">
        <v>70</v>
      </c>
      <c r="AG252">
        <v>80</v>
      </c>
      <c r="AH252">
        <v>100</v>
      </c>
      <c r="AI252">
        <v>118.5</v>
      </c>
      <c r="AJ252">
        <v>140</v>
      </c>
      <c r="AK252">
        <v>20</v>
      </c>
      <c r="AL252">
        <v>10</v>
      </c>
      <c r="AM252">
        <v>19</v>
      </c>
      <c r="AN252">
        <v>9</v>
      </c>
      <c r="AO252">
        <v>9</v>
      </c>
      <c r="AP252">
        <v>17</v>
      </c>
      <c r="AQ252">
        <v>7</v>
      </c>
      <c r="AR252">
        <v>7</v>
      </c>
      <c r="AS252">
        <v>2</v>
      </c>
      <c r="AT252">
        <v>4</v>
      </c>
    </row>
    <row r="253" spans="1:46" hidden="1" x14ac:dyDescent="0.2">
      <c r="A253">
        <v>251</v>
      </c>
      <c r="B253" t="s">
        <v>281</v>
      </c>
      <c r="C253" t="s">
        <v>97</v>
      </c>
      <c r="D253" t="s">
        <v>241</v>
      </c>
      <c r="E253" t="s">
        <v>241</v>
      </c>
      <c r="F253" t="s">
        <v>97</v>
      </c>
      <c r="J253">
        <v>0</v>
      </c>
      <c r="K253">
        <v>5000000</v>
      </c>
      <c r="L253">
        <v>4.62</v>
      </c>
      <c r="N253" t="s">
        <v>1509</v>
      </c>
      <c r="O253">
        <v>0</v>
      </c>
      <c r="P253">
        <v>29.39</v>
      </c>
      <c r="Q253" t="s">
        <v>1277</v>
      </c>
      <c r="T253">
        <v>6.27</v>
      </c>
      <c r="U253">
        <v>1.3</v>
      </c>
      <c r="V253">
        <v>0</v>
      </c>
      <c r="W253">
        <v>37</v>
      </c>
      <c r="X253">
        <v>0</v>
      </c>
      <c r="Y253">
        <v>1</v>
      </c>
      <c r="Z253">
        <v>3</v>
      </c>
      <c r="AA253">
        <v>6</v>
      </c>
      <c r="AB253">
        <v>9</v>
      </c>
      <c r="AC253">
        <v>12</v>
      </c>
      <c r="AD253">
        <v>15</v>
      </c>
      <c r="AE253">
        <v>19</v>
      </c>
      <c r="AF253">
        <v>22</v>
      </c>
      <c r="AG253">
        <v>25</v>
      </c>
      <c r="AH253">
        <v>29</v>
      </c>
      <c r="AI253">
        <v>32.15</v>
      </c>
      <c r="AJ253">
        <v>37</v>
      </c>
      <c r="AK253">
        <v>40</v>
      </c>
      <c r="AL253">
        <v>40</v>
      </c>
      <c r="AM253">
        <v>40</v>
      </c>
      <c r="AN253">
        <v>30</v>
      </c>
      <c r="AO253">
        <v>40</v>
      </c>
      <c r="AP253">
        <v>40</v>
      </c>
      <c r="AQ253">
        <v>30</v>
      </c>
      <c r="AR253">
        <v>30</v>
      </c>
      <c r="AS253">
        <v>16</v>
      </c>
      <c r="AT253">
        <v>12</v>
      </c>
    </row>
    <row r="254" spans="1:46" hidden="1" x14ac:dyDescent="0.2">
      <c r="A254">
        <v>252</v>
      </c>
      <c r="B254" t="s">
        <v>281</v>
      </c>
      <c r="C254" t="s">
        <v>97</v>
      </c>
      <c r="D254" t="s">
        <v>242</v>
      </c>
      <c r="E254" t="s">
        <v>242</v>
      </c>
      <c r="F254" t="s">
        <v>97</v>
      </c>
      <c r="J254">
        <v>0</v>
      </c>
      <c r="K254">
        <v>5000000</v>
      </c>
      <c r="L254">
        <v>2.5099999999999998</v>
      </c>
      <c r="N254" t="s">
        <v>1510</v>
      </c>
      <c r="O254">
        <v>0</v>
      </c>
      <c r="P254">
        <v>14.38</v>
      </c>
      <c r="Q254" t="s">
        <v>1277</v>
      </c>
      <c r="T254">
        <v>9.85</v>
      </c>
      <c r="U254">
        <v>4.1399999999999997</v>
      </c>
      <c r="V254">
        <v>0</v>
      </c>
      <c r="W254">
        <v>110</v>
      </c>
      <c r="X254">
        <v>0</v>
      </c>
      <c r="Y254">
        <v>0</v>
      </c>
      <c r="Z254">
        <v>0</v>
      </c>
      <c r="AA254">
        <v>10</v>
      </c>
      <c r="AB254">
        <v>20</v>
      </c>
      <c r="AC254">
        <v>30</v>
      </c>
      <c r="AD254">
        <v>40</v>
      </c>
      <c r="AE254">
        <v>40</v>
      </c>
      <c r="AF254">
        <v>50</v>
      </c>
      <c r="AG254">
        <v>60</v>
      </c>
      <c r="AH254">
        <v>76</v>
      </c>
      <c r="AI254">
        <v>90</v>
      </c>
      <c r="AJ254">
        <v>110</v>
      </c>
      <c r="AK254">
        <v>19</v>
      </c>
      <c r="AL254">
        <v>9</v>
      </c>
      <c r="AM254">
        <v>9</v>
      </c>
      <c r="AN254">
        <v>9</v>
      </c>
      <c r="AO254">
        <v>8</v>
      </c>
      <c r="AP254">
        <v>8</v>
      </c>
      <c r="AQ254">
        <v>5</v>
      </c>
      <c r="AR254">
        <v>3</v>
      </c>
      <c r="AS254">
        <v>2</v>
      </c>
      <c r="AT254">
        <v>3</v>
      </c>
    </row>
    <row r="255" spans="1:46" hidden="1" x14ac:dyDescent="0.2">
      <c r="A255">
        <v>253</v>
      </c>
      <c r="B255" t="s">
        <v>281</v>
      </c>
      <c r="C255" t="s">
        <v>97</v>
      </c>
      <c r="D255" t="s">
        <v>244</v>
      </c>
      <c r="E255" t="s">
        <v>244</v>
      </c>
      <c r="F255" t="s">
        <v>97</v>
      </c>
      <c r="J255">
        <v>-5000000</v>
      </c>
      <c r="K255">
        <v>5000000</v>
      </c>
      <c r="L255">
        <v>6.64</v>
      </c>
      <c r="N255" t="s">
        <v>1511</v>
      </c>
      <c r="O255">
        <v>0.02</v>
      </c>
      <c r="P255">
        <v>40.700000000000003</v>
      </c>
      <c r="Q255" t="s">
        <v>1277</v>
      </c>
      <c r="T255">
        <v>15.03</v>
      </c>
      <c r="U255">
        <v>5.35</v>
      </c>
      <c r="V255">
        <v>0</v>
      </c>
      <c r="W255">
        <v>130</v>
      </c>
      <c r="X255">
        <v>0</v>
      </c>
      <c r="Y255">
        <v>0</v>
      </c>
      <c r="Z255">
        <v>5</v>
      </c>
      <c r="AA255">
        <v>10</v>
      </c>
      <c r="AB255">
        <v>20</v>
      </c>
      <c r="AC255">
        <v>30</v>
      </c>
      <c r="AD255">
        <v>45</v>
      </c>
      <c r="AE255">
        <v>60</v>
      </c>
      <c r="AF255">
        <v>70</v>
      </c>
      <c r="AG255">
        <v>80</v>
      </c>
      <c r="AH255">
        <v>90</v>
      </c>
      <c r="AI255">
        <v>102.5</v>
      </c>
      <c r="AJ255">
        <v>130</v>
      </c>
      <c r="AK255">
        <v>20</v>
      </c>
      <c r="AL255">
        <v>10</v>
      </c>
      <c r="AM255">
        <v>9</v>
      </c>
      <c r="AN255">
        <v>18</v>
      </c>
      <c r="AO255">
        <v>9</v>
      </c>
      <c r="AP255">
        <v>8</v>
      </c>
      <c r="AQ255">
        <v>14</v>
      </c>
      <c r="AR255">
        <v>3</v>
      </c>
      <c r="AS255">
        <v>2</v>
      </c>
      <c r="AT255">
        <v>3</v>
      </c>
    </row>
    <row r="256" spans="1:46" hidden="1" x14ac:dyDescent="0.2">
      <c r="A256">
        <v>254</v>
      </c>
      <c r="B256" t="s">
        <v>281</v>
      </c>
      <c r="C256" t="s">
        <v>96</v>
      </c>
      <c r="D256" t="s">
        <v>84</v>
      </c>
      <c r="E256" t="s">
        <v>84</v>
      </c>
      <c r="F256" t="s">
        <v>96</v>
      </c>
      <c r="J256">
        <v>0</v>
      </c>
      <c r="K256">
        <v>5000000</v>
      </c>
      <c r="L256">
        <v>-0.02</v>
      </c>
      <c r="N256" t="s">
        <v>1512</v>
      </c>
      <c r="O256">
        <v>-0.02</v>
      </c>
      <c r="P256">
        <v>-0.02</v>
      </c>
      <c r="Q256" t="s">
        <v>1277</v>
      </c>
      <c r="T256">
        <v>-0.03</v>
      </c>
      <c r="U256">
        <v>0.01</v>
      </c>
      <c r="V256">
        <v>0</v>
      </c>
      <c r="W256">
        <v>0</v>
      </c>
      <c r="X256">
        <v>0</v>
      </c>
      <c r="Y256">
        <v>0</v>
      </c>
      <c r="Z256">
        <v>0</v>
      </c>
      <c r="AA256">
        <v>0</v>
      </c>
      <c r="AB256">
        <v>0</v>
      </c>
      <c r="AC256">
        <v>0</v>
      </c>
      <c r="AD256">
        <v>0</v>
      </c>
      <c r="AE256">
        <v>0</v>
      </c>
      <c r="AF256">
        <v>0</v>
      </c>
      <c r="AG256">
        <v>0</v>
      </c>
      <c r="AH256">
        <v>0</v>
      </c>
      <c r="AI256">
        <v>0</v>
      </c>
      <c r="AJ256">
        <v>0</v>
      </c>
      <c r="AK256">
        <v>0</v>
      </c>
      <c r="AL256">
        <v>0</v>
      </c>
      <c r="AM256">
        <v>0</v>
      </c>
      <c r="AN256">
        <v>0</v>
      </c>
      <c r="AO256">
        <v>0</v>
      </c>
      <c r="AP256">
        <v>1</v>
      </c>
      <c r="AQ256">
        <v>0</v>
      </c>
      <c r="AR256">
        <v>0</v>
      </c>
      <c r="AS256">
        <v>0</v>
      </c>
      <c r="AT256">
        <v>0</v>
      </c>
    </row>
    <row r="257" spans="1:46" hidden="1" x14ac:dyDescent="0.2">
      <c r="A257">
        <v>255</v>
      </c>
      <c r="B257" t="s">
        <v>281</v>
      </c>
      <c r="C257" t="s">
        <v>96</v>
      </c>
      <c r="D257" t="s">
        <v>26</v>
      </c>
      <c r="E257" t="s">
        <v>26</v>
      </c>
      <c r="F257" t="s">
        <v>96</v>
      </c>
      <c r="J257">
        <v>0</v>
      </c>
      <c r="K257">
        <v>5000000</v>
      </c>
      <c r="L257">
        <v>7.12</v>
      </c>
      <c r="N257" t="s">
        <v>1513</v>
      </c>
      <c r="O257">
        <v>0.01</v>
      </c>
      <c r="P257">
        <v>43.72</v>
      </c>
      <c r="Q257" t="s">
        <v>1277</v>
      </c>
      <c r="T257">
        <v>16.12</v>
      </c>
      <c r="U257">
        <v>5.3</v>
      </c>
      <c r="V257">
        <v>0</v>
      </c>
      <c r="W257">
        <v>140</v>
      </c>
      <c r="X257">
        <v>0</v>
      </c>
      <c r="Y257">
        <v>0</v>
      </c>
      <c r="Z257">
        <v>10</v>
      </c>
      <c r="AA257">
        <v>20</v>
      </c>
      <c r="AB257">
        <v>30</v>
      </c>
      <c r="AC257">
        <v>40</v>
      </c>
      <c r="AD257">
        <v>50</v>
      </c>
      <c r="AE257">
        <v>60</v>
      </c>
      <c r="AF257">
        <v>70</v>
      </c>
      <c r="AG257">
        <v>82</v>
      </c>
      <c r="AH257">
        <v>100</v>
      </c>
      <c r="AI257">
        <v>118</v>
      </c>
      <c r="AJ257">
        <v>140</v>
      </c>
      <c r="AK257">
        <v>20</v>
      </c>
      <c r="AL257">
        <v>10</v>
      </c>
      <c r="AM257">
        <v>19</v>
      </c>
      <c r="AN257">
        <v>9</v>
      </c>
      <c r="AO257">
        <v>9</v>
      </c>
      <c r="AP257">
        <v>17</v>
      </c>
      <c r="AQ257">
        <v>7</v>
      </c>
      <c r="AR257">
        <v>8</v>
      </c>
      <c r="AS257">
        <v>2</v>
      </c>
      <c r="AT257">
        <v>4</v>
      </c>
    </row>
    <row r="258" spans="1:46" hidden="1" x14ac:dyDescent="0.2">
      <c r="A258">
        <v>256</v>
      </c>
      <c r="B258" t="s">
        <v>281</v>
      </c>
      <c r="C258" t="s">
        <v>96</v>
      </c>
      <c r="D258" t="s">
        <v>241</v>
      </c>
      <c r="E258" t="s">
        <v>241</v>
      </c>
      <c r="F258" t="s">
        <v>96</v>
      </c>
      <c r="J258">
        <v>0</v>
      </c>
      <c r="K258">
        <v>5000000</v>
      </c>
      <c r="L258">
        <v>4.62</v>
      </c>
      <c r="N258" t="s">
        <v>1514</v>
      </c>
      <c r="O258">
        <v>0</v>
      </c>
      <c r="P258">
        <v>29.39</v>
      </c>
      <c r="Q258" t="s">
        <v>1277</v>
      </c>
      <c r="T258">
        <v>6.27</v>
      </c>
      <c r="U258">
        <v>1.3</v>
      </c>
      <c r="V258">
        <v>0</v>
      </c>
      <c r="W258">
        <v>37</v>
      </c>
      <c r="X258">
        <v>0</v>
      </c>
      <c r="Y258">
        <v>1</v>
      </c>
      <c r="Z258">
        <v>3</v>
      </c>
      <c r="AA258">
        <v>6</v>
      </c>
      <c r="AB258">
        <v>9</v>
      </c>
      <c r="AC258">
        <v>12</v>
      </c>
      <c r="AD258">
        <v>15.5</v>
      </c>
      <c r="AE258">
        <v>19</v>
      </c>
      <c r="AF258">
        <v>22</v>
      </c>
      <c r="AG258">
        <v>25</v>
      </c>
      <c r="AH258">
        <v>29</v>
      </c>
      <c r="AI258">
        <v>32.049999999999997</v>
      </c>
      <c r="AJ258">
        <v>37</v>
      </c>
      <c r="AK258">
        <v>40</v>
      </c>
      <c r="AL258">
        <v>40</v>
      </c>
      <c r="AM258">
        <v>40</v>
      </c>
      <c r="AN258">
        <v>30</v>
      </c>
      <c r="AO258">
        <v>40</v>
      </c>
      <c r="AP258">
        <v>40</v>
      </c>
      <c r="AQ258">
        <v>30</v>
      </c>
      <c r="AR258">
        <v>31</v>
      </c>
      <c r="AS258">
        <v>17</v>
      </c>
      <c r="AT258">
        <v>12</v>
      </c>
    </row>
    <row r="259" spans="1:46" hidden="1" x14ac:dyDescent="0.2">
      <c r="A259">
        <v>257</v>
      </c>
      <c r="B259" t="s">
        <v>281</v>
      </c>
      <c r="C259" t="s">
        <v>96</v>
      </c>
      <c r="D259" t="s">
        <v>242</v>
      </c>
      <c r="E259" t="s">
        <v>242</v>
      </c>
      <c r="F259" t="s">
        <v>96</v>
      </c>
      <c r="J259">
        <v>0</v>
      </c>
      <c r="K259">
        <v>5000000</v>
      </c>
      <c r="L259">
        <v>2.5099999999999998</v>
      </c>
      <c r="N259" t="s">
        <v>1515</v>
      </c>
      <c r="O259">
        <v>0</v>
      </c>
      <c r="P259">
        <v>14.38</v>
      </c>
      <c r="Q259" t="s">
        <v>1277</v>
      </c>
      <c r="T259">
        <v>9.85</v>
      </c>
      <c r="U259">
        <v>4.1399999999999997</v>
      </c>
      <c r="V259">
        <v>0</v>
      </c>
      <c r="W259">
        <v>110</v>
      </c>
      <c r="X259">
        <v>0</v>
      </c>
      <c r="Y259">
        <v>0</v>
      </c>
      <c r="Z259">
        <v>0</v>
      </c>
      <c r="AA259">
        <v>10</v>
      </c>
      <c r="AB259">
        <v>20</v>
      </c>
      <c r="AC259">
        <v>30</v>
      </c>
      <c r="AD259">
        <v>40</v>
      </c>
      <c r="AE259">
        <v>40</v>
      </c>
      <c r="AF259">
        <v>50</v>
      </c>
      <c r="AG259">
        <v>60</v>
      </c>
      <c r="AH259">
        <v>76</v>
      </c>
      <c r="AI259">
        <v>90</v>
      </c>
      <c r="AJ259">
        <v>110</v>
      </c>
      <c r="AK259">
        <v>19</v>
      </c>
      <c r="AL259">
        <v>9</v>
      </c>
      <c r="AM259">
        <v>9</v>
      </c>
      <c r="AN259">
        <v>9</v>
      </c>
      <c r="AO259">
        <v>8</v>
      </c>
      <c r="AP259">
        <v>8</v>
      </c>
      <c r="AQ259">
        <v>5</v>
      </c>
      <c r="AR259">
        <v>3</v>
      </c>
      <c r="AS259">
        <v>2</v>
      </c>
      <c r="AT259">
        <v>3</v>
      </c>
    </row>
    <row r="260" spans="1:46" hidden="1" x14ac:dyDescent="0.2">
      <c r="A260">
        <v>258</v>
      </c>
      <c r="B260" t="s">
        <v>281</v>
      </c>
      <c r="C260" t="s">
        <v>96</v>
      </c>
      <c r="D260" t="s">
        <v>244</v>
      </c>
      <c r="E260" t="s">
        <v>244</v>
      </c>
      <c r="F260" t="s">
        <v>96</v>
      </c>
      <c r="J260">
        <v>-5000000</v>
      </c>
      <c r="K260">
        <v>5000000</v>
      </c>
      <c r="L260">
        <v>6.64</v>
      </c>
      <c r="N260" t="s">
        <v>1516</v>
      </c>
      <c r="O260">
        <v>0.02</v>
      </c>
      <c r="P260">
        <v>40.67</v>
      </c>
      <c r="Q260" t="s">
        <v>1277</v>
      </c>
      <c r="T260">
        <v>15.03</v>
      </c>
      <c r="U260">
        <v>5.35</v>
      </c>
      <c r="V260">
        <v>0</v>
      </c>
      <c r="W260">
        <v>130</v>
      </c>
      <c r="X260">
        <v>0</v>
      </c>
      <c r="Y260">
        <v>0</v>
      </c>
      <c r="Z260">
        <v>5</v>
      </c>
      <c r="AA260">
        <v>10</v>
      </c>
      <c r="AB260">
        <v>20</v>
      </c>
      <c r="AC260">
        <v>30</v>
      </c>
      <c r="AD260">
        <v>45</v>
      </c>
      <c r="AE260">
        <v>60</v>
      </c>
      <c r="AF260">
        <v>70</v>
      </c>
      <c r="AG260">
        <v>80</v>
      </c>
      <c r="AH260">
        <v>90</v>
      </c>
      <c r="AI260">
        <v>102.5</v>
      </c>
      <c r="AJ260">
        <v>130</v>
      </c>
      <c r="AK260">
        <v>20</v>
      </c>
      <c r="AL260">
        <v>10</v>
      </c>
      <c r="AM260">
        <v>9</v>
      </c>
      <c r="AN260">
        <v>18</v>
      </c>
      <c r="AO260">
        <v>9</v>
      </c>
      <c r="AP260">
        <v>8</v>
      </c>
      <c r="AQ260">
        <v>14</v>
      </c>
      <c r="AR260">
        <v>3</v>
      </c>
      <c r="AS260">
        <v>2</v>
      </c>
      <c r="AT260">
        <v>3</v>
      </c>
    </row>
    <row r="261" spans="1:46" hidden="1" x14ac:dyDescent="0.2">
      <c r="A261">
        <v>259</v>
      </c>
      <c r="B261" t="s">
        <v>281</v>
      </c>
      <c r="C261" t="s">
        <v>95</v>
      </c>
      <c r="D261" t="s">
        <v>84</v>
      </c>
      <c r="E261" t="s">
        <v>84</v>
      </c>
      <c r="F261" t="s">
        <v>95</v>
      </c>
      <c r="J261">
        <v>0</v>
      </c>
      <c r="K261">
        <v>5000000</v>
      </c>
      <c r="L261">
        <v>-0.02</v>
      </c>
      <c r="N261" t="s">
        <v>1517</v>
      </c>
      <c r="O261">
        <v>-0.02</v>
      </c>
      <c r="P261">
        <v>-0.02</v>
      </c>
      <c r="Q261" t="s">
        <v>1277</v>
      </c>
      <c r="T261">
        <v>-0.03</v>
      </c>
      <c r="U261">
        <v>0.01</v>
      </c>
      <c r="V261">
        <v>0</v>
      </c>
      <c r="W261">
        <v>0</v>
      </c>
      <c r="X261">
        <v>0</v>
      </c>
      <c r="Y261">
        <v>0</v>
      </c>
      <c r="Z261">
        <v>0</v>
      </c>
      <c r="AA261">
        <v>0</v>
      </c>
      <c r="AB261">
        <v>0</v>
      </c>
      <c r="AC261">
        <v>0</v>
      </c>
      <c r="AD261">
        <v>0</v>
      </c>
      <c r="AE261">
        <v>0</v>
      </c>
      <c r="AF261">
        <v>0</v>
      </c>
      <c r="AG261">
        <v>0</v>
      </c>
      <c r="AH261">
        <v>0</v>
      </c>
      <c r="AI261">
        <v>0</v>
      </c>
      <c r="AJ261">
        <v>0</v>
      </c>
      <c r="AK261">
        <v>0</v>
      </c>
      <c r="AL261">
        <v>0</v>
      </c>
      <c r="AM261">
        <v>0</v>
      </c>
      <c r="AN261">
        <v>0</v>
      </c>
      <c r="AO261">
        <v>0</v>
      </c>
      <c r="AP261">
        <v>1</v>
      </c>
      <c r="AQ261">
        <v>0</v>
      </c>
      <c r="AR261">
        <v>0</v>
      </c>
      <c r="AS261">
        <v>0</v>
      </c>
      <c r="AT261">
        <v>0</v>
      </c>
    </row>
    <row r="262" spans="1:46" hidden="1" x14ac:dyDescent="0.2">
      <c r="A262">
        <v>260</v>
      </c>
      <c r="B262" t="s">
        <v>281</v>
      </c>
      <c r="C262" t="s">
        <v>95</v>
      </c>
      <c r="D262" t="s">
        <v>26</v>
      </c>
      <c r="E262" t="s">
        <v>26</v>
      </c>
      <c r="F262" t="s">
        <v>95</v>
      </c>
      <c r="J262">
        <v>0</v>
      </c>
      <c r="K262">
        <v>5000000</v>
      </c>
      <c r="L262">
        <v>7.12</v>
      </c>
      <c r="N262" t="s">
        <v>1518</v>
      </c>
      <c r="O262">
        <v>0.01</v>
      </c>
      <c r="P262">
        <v>43.72</v>
      </c>
      <c r="Q262" t="s">
        <v>1277</v>
      </c>
      <c r="T262">
        <v>16.12</v>
      </c>
      <c r="U262">
        <v>5.3</v>
      </c>
      <c r="V262">
        <v>0</v>
      </c>
      <c r="W262">
        <v>140</v>
      </c>
      <c r="X262">
        <v>0</v>
      </c>
      <c r="Y262">
        <v>0</v>
      </c>
      <c r="Z262">
        <v>10</v>
      </c>
      <c r="AA262">
        <v>20</v>
      </c>
      <c r="AB262">
        <v>30</v>
      </c>
      <c r="AC262">
        <v>40</v>
      </c>
      <c r="AD262">
        <v>50</v>
      </c>
      <c r="AE262">
        <v>60</v>
      </c>
      <c r="AF262">
        <v>70</v>
      </c>
      <c r="AG262">
        <v>82</v>
      </c>
      <c r="AH262">
        <v>100</v>
      </c>
      <c r="AI262">
        <v>118</v>
      </c>
      <c r="AJ262">
        <v>140</v>
      </c>
      <c r="AK262">
        <v>20</v>
      </c>
      <c r="AL262">
        <v>10</v>
      </c>
      <c r="AM262">
        <v>19</v>
      </c>
      <c r="AN262">
        <v>9</v>
      </c>
      <c r="AO262">
        <v>9</v>
      </c>
      <c r="AP262">
        <v>17</v>
      </c>
      <c r="AQ262">
        <v>7</v>
      </c>
      <c r="AR262">
        <v>8</v>
      </c>
      <c r="AS262">
        <v>2</v>
      </c>
      <c r="AT262">
        <v>4</v>
      </c>
    </row>
    <row r="263" spans="1:46" hidden="1" x14ac:dyDescent="0.2">
      <c r="A263">
        <v>261</v>
      </c>
      <c r="B263" t="s">
        <v>281</v>
      </c>
      <c r="C263" t="s">
        <v>95</v>
      </c>
      <c r="D263" t="s">
        <v>241</v>
      </c>
      <c r="E263" t="s">
        <v>241</v>
      </c>
      <c r="F263" t="s">
        <v>95</v>
      </c>
      <c r="J263">
        <v>0</v>
      </c>
      <c r="K263">
        <v>5000000</v>
      </c>
      <c r="L263">
        <v>4.62</v>
      </c>
      <c r="N263" t="s">
        <v>1519</v>
      </c>
      <c r="O263">
        <v>0</v>
      </c>
      <c r="P263">
        <v>29.39</v>
      </c>
      <c r="Q263" t="s">
        <v>1277</v>
      </c>
      <c r="T263">
        <v>6.27</v>
      </c>
      <c r="U263">
        <v>1.3</v>
      </c>
      <c r="V263">
        <v>0</v>
      </c>
      <c r="W263">
        <v>37</v>
      </c>
      <c r="X263">
        <v>0</v>
      </c>
      <c r="Y263">
        <v>1</v>
      </c>
      <c r="Z263">
        <v>3</v>
      </c>
      <c r="AA263">
        <v>6</v>
      </c>
      <c r="AB263">
        <v>9</v>
      </c>
      <c r="AC263">
        <v>12</v>
      </c>
      <c r="AD263">
        <v>15</v>
      </c>
      <c r="AE263">
        <v>19</v>
      </c>
      <c r="AF263">
        <v>22</v>
      </c>
      <c r="AG263">
        <v>25</v>
      </c>
      <c r="AH263">
        <v>29</v>
      </c>
      <c r="AI263">
        <v>32.15</v>
      </c>
      <c r="AJ263">
        <v>37</v>
      </c>
      <c r="AK263">
        <v>40</v>
      </c>
      <c r="AL263">
        <v>40</v>
      </c>
      <c r="AM263">
        <v>40</v>
      </c>
      <c r="AN263">
        <v>30</v>
      </c>
      <c r="AO263">
        <v>40</v>
      </c>
      <c r="AP263">
        <v>40</v>
      </c>
      <c r="AQ263">
        <v>30</v>
      </c>
      <c r="AR263">
        <v>30</v>
      </c>
      <c r="AS263">
        <v>16</v>
      </c>
      <c r="AT263">
        <v>12</v>
      </c>
    </row>
    <row r="264" spans="1:46" hidden="1" x14ac:dyDescent="0.2">
      <c r="A264">
        <v>262</v>
      </c>
      <c r="B264" t="s">
        <v>281</v>
      </c>
      <c r="C264" t="s">
        <v>95</v>
      </c>
      <c r="D264" t="s">
        <v>242</v>
      </c>
      <c r="E264" t="s">
        <v>242</v>
      </c>
      <c r="F264" t="s">
        <v>95</v>
      </c>
      <c r="J264">
        <v>0</v>
      </c>
      <c r="K264">
        <v>5000000</v>
      </c>
      <c r="L264">
        <v>2.5099999999999998</v>
      </c>
      <c r="N264" t="s">
        <v>1520</v>
      </c>
      <c r="O264">
        <v>0</v>
      </c>
      <c r="P264">
        <v>14.38</v>
      </c>
      <c r="Q264" t="s">
        <v>1277</v>
      </c>
      <c r="T264">
        <v>9.85</v>
      </c>
      <c r="U264">
        <v>4.1399999999999997</v>
      </c>
      <c r="V264">
        <v>0</v>
      </c>
      <c r="W264">
        <v>110</v>
      </c>
      <c r="X264">
        <v>0</v>
      </c>
      <c r="Y264">
        <v>0</v>
      </c>
      <c r="Z264">
        <v>0</v>
      </c>
      <c r="AA264">
        <v>10</v>
      </c>
      <c r="AB264">
        <v>20</v>
      </c>
      <c r="AC264">
        <v>30</v>
      </c>
      <c r="AD264">
        <v>40</v>
      </c>
      <c r="AE264">
        <v>40</v>
      </c>
      <c r="AF264">
        <v>50</v>
      </c>
      <c r="AG264">
        <v>60</v>
      </c>
      <c r="AH264">
        <v>76</v>
      </c>
      <c r="AI264">
        <v>90</v>
      </c>
      <c r="AJ264">
        <v>110</v>
      </c>
      <c r="AK264">
        <v>19</v>
      </c>
      <c r="AL264">
        <v>9</v>
      </c>
      <c r="AM264">
        <v>9</v>
      </c>
      <c r="AN264">
        <v>9</v>
      </c>
      <c r="AO264">
        <v>8</v>
      </c>
      <c r="AP264">
        <v>8</v>
      </c>
      <c r="AQ264">
        <v>5</v>
      </c>
      <c r="AR264">
        <v>3</v>
      </c>
      <c r="AS264">
        <v>2</v>
      </c>
      <c r="AT264">
        <v>3</v>
      </c>
    </row>
    <row r="265" spans="1:46" hidden="1" x14ac:dyDescent="0.2">
      <c r="A265">
        <v>263</v>
      </c>
      <c r="B265" t="s">
        <v>281</v>
      </c>
      <c r="C265" t="s">
        <v>95</v>
      </c>
      <c r="D265" t="s">
        <v>244</v>
      </c>
      <c r="E265" t="s">
        <v>244</v>
      </c>
      <c r="F265" t="s">
        <v>95</v>
      </c>
      <c r="J265">
        <v>-5000000</v>
      </c>
      <c r="K265">
        <v>5000000</v>
      </c>
      <c r="L265">
        <v>6.64</v>
      </c>
      <c r="N265" t="s">
        <v>1521</v>
      </c>
      <c r="O265">
        <v>0.02</v>
      </c>
      <c r="P265">
        <v>40.700000000000003</v>
      </c>
      <c r="Q265" t="s">
        <v>1277</v>
      </c>
      <c r="T265">
        <v>15.03</v>
      </c>
      <c r="U265">
        <v>5.35</v>
      </c>
      <c r="V265">
        <v>0</v>
      </c>
      <c r="W265">
        <v>130</v>
      </c>
      <c r="X265">
        <v>0</v>
      </c>
      <c r="Y265">
        <v>0</v>
      </c>
      <c r="Z265">
        <v>5</v>
      </c>
      <c r="AA265">
        <v>10</v>
      </c>
      <c r="AB265">
        <v>20</v>
      </c>
      <c r="AC265">
        <v>30</v>
      </c>
      <c r="AD265">
        <v>45</v>
      </c>
      <c r="AE265">
        <v>60</v>
      </c>
      <c r="AF265">
        <v>70</v>
      </c>
      <c r="AG265">
        <v>80</v>
      </c>
      <c r="AH265">
        <v>90</v>
      </c>
      <c r="AI265">
        <v>102.5</v>
      </c>
      <c r="AJ265">
        <v>130</v>
      </c>
      <c r="AK265">
        <v>20</v>
      </c>
      <c r="AL265">
        <v>10</v>
      </c>
      <c r="AM265">
        <v>9</v>
      </c>
      <c r="AN265">
        <v>18</v>
      </c>
      <c r="AO265">
        <v>9</v>
      </c>
      <c r="AP265">
        <v>8</v>
      </c>
      <c r="AQ265">
        <v>14</v>
      </c>
      <c r="AR265">
        <v>3</v>
      </c>
      <c r="AS265">
        <v>2</v>
      </c>
      <c r="AT265">
        <v>3</v>
      </c>
    </row>
    <row r="266" spans="1:46" hidden="1" x14ac:dyDescent="0.2">
      <c r="A266">
        <v>264</v>
      </c>
      <c r="B266" t="s">
        <v>281</v>
      </c>
      <c r="C266" t="s">
        <v>53</v>
      </c>
      <c r="D266" t="s">
        <v>67</v>
      </c>
      <c r="E266" t="s">
        <v>67</v>
      </c>
      <c r="F266" t="s">
        <v>53</v>
      </c>
      <c r="J266">
        <v>0</v>
      </c>
      <c r="K266">
        <v>5000000</v>
      </c>
      <c r="L266">
        <v>129.12</v>
      </c>
      <c r="N266" t="s">
        <v>1522</v>
      </c>
      <c r="Q266" t="s">
        <v>1267</v>
      </c>
      <c r="T266">
        <v>132.52000000000001</v>
      </c>
      <c r="U266">
        <v>5.76</v>
      </c>
      <c r="V266">
        <v>124.35</v>
      </c>
      <c r="W266">
        <v>141.06</v>
      </c>
      <c r="X266">
        <v>124.1</v>
      </c>
      <c r="Y266">
        <v>124.6</v>
      </c>
      <c r="Z266">
        <v>125.1</v>
      </c>
      <c r="AA266">
        <v>127.48</v>
      </c>
      <c r="AB266">
        <v>129.81</v>
      </c>
      <c r="AC266">
        <v>130.75</v>
      </c>
      <c r="AD266">
        <v>132.59</v>
      </c>
      <c r="AE266">
        <v>135.03</v>
      </c>
      <c r="AF266">
        <v>136.19999999999999</v>
      </c>
      <c r="AG266">
        <v>136.66999999999999</v>
      </c>
      <c r="AH266">
        <v>137.87</v>
      </c>
      <c r="AI266">
        <v>140</v>
      </c>
      <c r="AJ266">
        <v>142.13</v>
      </c>
      <c r="AK266">
        <v>2</v>
      </c>
      <c r="AL266">
        <v>0</v>
      </c>
      <c r="AM266">
        <v>1</v>
      </c>
      <c r="AN266">
        <v>2</v>
      </c>
      <c r="AO266">
        <v>0</v>
      </c>
      <c r="AP266">
        <v>1</v>
      </c>
      <c r="AQ266">
        <v>2</v>
      </c>
      <c r="AR266">
        <v>1</v>
      </c>
      <c r="AS266">
        <v>0</v>
      </c>
      <c r="AT266">
        <v>1</v>
      </c>
    </row>
    <row r="267" spans="1:46" hidden="1" x14ac:dyDescent="0.2">
      <c r="A267">
        <v>265</v>
      </c>
      <c r="B267" t="s">
        <v>281</v>
      </c>
      <c r="C267" t="s">
        <v>53</v>
      </c>
      <c r="D267" t="s">
        <v>90</v>
      </c>
      <c r="E267" t="s">
        <v>90</v>
      </c>
      <c r="F267" t="s">
        <v>53</v>
      </c>
      <c r="J267">
        <v>0</v>
      </c>
      <c r="K267">
        <v>5000000</v>
      </c>
      <c r="L267">
        <v>129.16999999999999</v>
      </c>
      <c r="N267" t="s">
        <v>1523</v>
      </c>
      <c r="Q267" t="s">
        <v>1254</v>
      </c>
      <c r="T267">
        <v>132.56</v>
      </c>
      <c r="U267">
        <v>5.76</v>
      </c>
      <c r="V267">
        <v>124.4</v>
      </c>
      <c r="W267">
        <v>141.11000000000001</v>
      </c>
      <c r="X267">
        <v>124.15</v>
      </c>
      <c r="Y267">
        <v>124.65</v>
      </c>
      <c r="Z267">
        <v>125.15</v>
      </c>
      <c r="AA267">
        <v>127.51</v>
      </c>
      <c r="AB267">
        <v>129.85</v>
      </c>
      <c r="AC267">
        <v>130.80000000000001</v>
      </c>
      <c r="AD267">
        <v>132.63</v>
      </c>
      <c r="AE267">
        <v>135.04</v>
      </c>
      <c r="AF267">
        <v>136.24</v>
      </c>
      <c r="AG267">
        <v>136.71</v>
      </c>
      <c r="AH267">
        <v>137.91999999999999</v>
      </c>
      <c r="AI267">
        <v>140.05000000000001</v>
      </c>
      <c r="AJ267">
        <v>142.16999999999999</v>
      </c>
      <c r="AK267">
        <v>2</v>
      </c>
      <c r="AL267">
        <v>0</v>
      </c>
      <c r="AM267">
        <v>1</v>
      </c>
      <c r="AN267">
        <v>2</v>
      </c>
      <c r="AO267">
        <v>0</v>
      </c>
      <c r="AP267">
        <v>1</v>
      </c>
      <c r="AQ267">
        <v>2</v>
      </c>
      <c r="AR267">
        <v>1</v>
      </c>
      <c r="AS267">
        <v>0</v>
      </c>
      <c r="AT267">
        <v>1</v>
      </c>
    </row>
    <row r="268" spans="1:46" hidden="1" x14ac:dyDescent="0.2">
      <c r="A268">
        <v>266</v>
      </c>
      <c r="B268" t="s">
        <v>281</v>
      </c>
      <c r="C268" t="s">
        <v>53</v>
      </c>
      <c r="D268" t="s">
        <v>92</v>
      </c>
      <c r="E268" t="s">
        <v>92</v>
      </c>
      <c r="F268" t="s">
        <v>53</v>
      </c>
      <c r="J268">
        <v>0</v>
      </c>
      <c r="K268">
        <v>5000000</v>
      </c>
      <c r="L268">
        <v>-0.05</v>
      </c>
      <c r="N268" t="s">
        <v>1524</v>
      </c>
      <c r="Q268" t="s">
        <v>1254</v>
      </c>
      <c r="T268">
        <v>-0.04</v>
      </c>
      <c r="U268">
        <v>0.02</v>
      </c>
      <c r="V268">
        <v>-7.0000000000000007E-2</v>
      </c>
      <c r="W268">
        <v>-0.01</v>
      </c>
      <c r="X268">
        <v>-7.0000000000000007E-2</v>
      </c>
      <c r="Y268">
        <v>-0.06</v>
      </c>
      <c r="Z268">
        <v>-0.05</v>
      </c>
      <c r="AA268">
        <v>-0.05</v>
      </c>
      <c r="AB268">
        <v>-0.05</v>
      </c>
      <c r="AC268">
        <v>-0.05</v>
      </c>
      <c r="AD268">
        <v>-0.04</v>
      </c>
      <c r="AE268">
        <v>-0.04</v>
      </c>
      <c r="AF268">
        <v>-0.04</v>
      </c>
      <c r="AG268">
        <v>-0.03</v>
      </c>
      <c r="AH268">
        <v>-0.02</v>
      </c>
      <c r="AI268">
        <v>-0.01</v>
      </c>
      <c r="AJ268">
        <v>0</v>
      </c>
      <c r="AK268">
        <v>1</v>
      </c>
      <c r="AL268">
        <v>0</v>
      </c>
      <c r="AM268">
        <v>0</v>
      </c>
      <c r="AN268">
        <v>4</v>
      </c>
      <c r="AO268">
        <v>1</v>
      </c>
      <c r="AP268">
        <v>2</v>
      </c>
      <c r="AQ268">
        <v>1</v>
      </c>
      <c r="AR268">
        <v>0</v>
      </c>
      <c r="AS268">
        <v>0</v>
      </c>
      <c r="AT268">
        <v>1</v>
      </c>
    </row>
    <row r="269" spans="1:46" hidden="1" x14ac:dyDescent="0.2">
      <c r="A269">
        <v>267</v>
      </c>
      <c r="B269" t="s">
        <v>281</v>
      </c>
      <c r="C269" t="s">
        <v>53</v>
      </c>
      <c r="D269" t="s">
        <v>26</v>
      </c>
      <c r="E269" t="s">
        <v>26</v>
      </c>
      <c r="F269" t="s">
        <v>53</v>
      </c>
      <c r="G269">
        <v>179.52010301799999</v>
      </c>
      <c r="H269">
        <v>8.9760051509000007</v>
      </c>
      <c r="I269">
        <v>0.1</v>
      </c>
      <c r="J269">
        <v>0</v>
      </c>
      <c r="K269">
        <v>5000000</v>
      </c>
      <c r="L269">
        <v>214.49</v>
      </c>
      <c r="M269">
        <v>3.9</v>
      </c>
      <c r="N269" t="s">
        <v>1525</v>
      </c>
      <c r="Q269" t="s">
        <v>1270</v>
      </c>
      <c r="R269">
        <v>177.97</v>
      </c>
      <c r="S269">
        <v>8.35</v>
      </c>
      <c r="T269">
        <v>213.54</v>
      </c>
      <c r="U269">
        <v>5.45</v>
      </c>
      <c r="V269">
        <v>204</v>
      </c>
      <c r="W269">
        <v>220.21</v>
      </c>
      <c r="X269">
        <v>202.87</v>
      </c>
      <c r="Y269">
        <v>205.13</v>
      </c>
      <c r="Z269">
        <v>207.39</v>
      </c>
      <c r="AA269">
        <v>209.73</v>
      </c>
      <c r="AB269">
        <v>211.77</v>
      </c>
      <c r="AC269">
        <v>213.2</v>
      </c>
      <c r="AD269">
        <v>214.17</v>
      </c>
      <c r="AE269">
        <v>215.18</v>
      </c>
      <c r="AF269">
        <v>216.36</v>
      </c>
      <c r="AG269">
        <v>217.84</v>
      </c>
      <c r="AH269">
        <v>220.15</v>
      </c>
      <c r="AI269">
        <v>220.19</v>
      </c>
      <c r="AJ269">
        <v>220.24</v>
      </c>
      <c r="AK269">
        <v>1</v>
      </c>
      <c r="AL269">
        <v>0</v>
      </c>
      <c r="AM269">
        <v>1</v>
      </c>
      <c r="AN269">
        <v>0</v>
      </c>
      <c r="AO269">
        <v>1</v>
      </c>
      <c r="AP269">
        <v>1</v>
      </c>
      <c r="AQ269">
        <v>2</v>
      </c>
      <c r="AR269">
        <v>1</v>
      </c>
      <c r="AS269">
        <v>1</v>
      </c>
      <c r="AT269">
        <v>2</v>
      </c>
    </row>
    <row r="270" spans="1:46" hidden="1" x14ac:dyDescent="0.2">
      <c r="A270">
        <v>268</v>
      </c>
      <c r="B270" t="s">
        <v>281</v>
      </c>
      <c r="C270" t="s">
        <v>53</v>
      </c>
      <c r="D270" t="s">
        <v>241</v>
      </c>
      <c r="E270" t="s">
        <v>241</v>
      </c>
      <c r="F270" t="s">
        <v>53</v>
      </c>
      <c r="J270">
        <v>0</v>
      </c>
      <c r="K270">
        <v>5000000</v>
      </c>
      <c r="L270">
        <v>107.25</v>
      </c>
      <c r="N270" t="s">
        <v>1526</v>
      </c>
      <c r="O270">
        <v>0</v>
      </c>
      <c r="P270">
        <v>214.49</v>
      </c>
      <c r="Q270" t="s">
        <v>1277</v>
      </c>
      <c r="T270">
        <v>106.77</v>
      </c>
      <c r="U270">
        <v>2.73</v>
      </c>
      <c r="V270">
        <v>0</v>
      </c>
      <c r="W270">
        <v>220</v>
      </c>
      <c r="X270">
        <v>0</v>
      </c>
      <c r="Y270">
        <v>10</v>
      </c>
      <c r="Z270">
        <v>20</v>
      </c>
      <c r="AA270">
        <v>40</v>
      </c>
      <c r="AB270">
        <v>60</v>
      </c>
      <c r="AC270">
        <v>80</v>
      </c>
      <c r="AD270">
        <v>105</v>
      </c>
      <c r="AE270">
        <v>130</v>
      </c>
      <c r="AF270">
        <v>150</v>
      </c>
      <c r="AG270">
        <v>170</v>
      </c>
      <c r="AH270">
        <v>190</v>
      </c>
      <c r="AI270">
        <v>200</v>
      </c>
      <c r="AJ270">
        <v>220</v>
      </c>
      <c r="AK270">
        <v>30</v>
      </c>
      <c r="AL270">
        <v>20</v>
      </c>
      <c r="AM270">
        <v>20</v>
      </c>
      <c r="AN270">
        <v>20</v>
      </c>
      <c r="AO270">
        <v>20</v>
      </c>
      <c r="AP270">
        <v>30</v>
      </c>
      <c r="AQ270">
        <v>20</v>
      </c>
      <c r="AR270">
        <v>20</v>
      </c>
      <c r="AS270">
        <v>20</v>
      </c>
      <c r="AT270">
        <v>20</v>
      </c>
    </row>
    <row r="271" spans="1:46" hidden="1" x14ac:dyDescent="0.2">
      <c r="A271">
        <v>269</v>
      </c>
      <c r="B271" t="s">
        <v>281</v>
      </c>
      <c r="C271" t="s">
        <v>53</v>
      </c>
      <c r="D271" t="s">
        <v>242</v>
      </c>
      <c r="E271" t="s">
        <v>242</v>
      </c>
      <c r="F271" t="s">
        <v>53</v>
      </c>
      <c r="J271">
        <v>0</v>
      </c>
      <c r="K271">
        <v>5000000</v>
      </c>
      <c r="L271">
        <v>107.25</v>
      </c>
      <c r="N271" t="s">
        <v>1527</v>
      </c>
      <c r="O271">
        <v>0</v>
      </c>
      <c r="P271">
        <v>214.49</v>
      </c>
      <c r="Q271" t="s">
        <v>1277</v>
      </c>
      <c r="T271">
        <v>106.77</v>
      </c>
      <c r="U271">
        <v>2.73</v>
      </c>
      <c r="V271">
        <v>0</v>
      </c>
      <c r="W271">
        <v>220</v>
      </c>
      <c r="X271">
        <v>0</v>
      </c>
      <c r="Y271">
        <v>10</v>
      </c>
      <c r="Z271">
        <v>20</v>
      </c>
      <c r="AA271">
        <v>40</v>
      </c>
      <c r="AB271">
        <v>60</v>
      </c>
      <c r="AC271">
        <v>80</v>
      </c>
      <c r="AD271">
        <v>105</v>
      </c>
      <c r="AE271">
        <v>130</v>
      </c>
      <c r="AF271">
        <v>150</v>
      </c>
      <c r="AG271">
        <v>170</v>
      </c>
      <c r="AH271">
        <v>190</v>
      </c>
      <c r="AI271">
        <v>200</v>
      </c>
      <c r="AJ271">
        <v>220</v>
      </c>
      <c r="AK271">
        <v>30</v>
      </c>
      <c r="AL271">
        <v>20</v>
      </c>
      <c r="AM271">
        <v>20</v>
      </c>
      <c r="AN271">
        <v>20</v>
      </c>
      <c r="AO271">
        <v>20</v>
      </c>
      <c r="AP271">
        <v>30</v>
      </c>
      <c r="AQ271">
        <v>20</v>
      </c>
      <c r="AR271">
        <v>20</v>
      </c>
      <c r="AS271">
        <v>20</v>
      </c>
      <c r="AT271">
        <v>20</v>
      </c>
    </row>
    <row r="272" spans="1:46" hidden="1" x14ac:dyDescent="0.2">
      <c r="A272">
        <v>270</v>
      </c>
      <c r="B272" t="s">
        <v>281</v>
      </c>
      <c r="C272" t="s">
        <v>53</v>
      </c>
      <c r="D272" t="s">
        <v>244</v>
      </c>
      <c r="E272" t="s">
        <v>244</v>
      </c>
      <c r="F272" t="s">
        <v>53</v>
      </c>
      <c r="J272">
        <v>-5000000</v>
      </c>
      <c r="K272">
        <v>5000000</v>
      </c>
      <c r="L272">
        <v>214.49</v>
      </c>
      <c r="N272" t="s">
        <v>1528</v>
      </c>
      <c r="Q272" t="s">
        <v>1267</v>
      </c>
      <c r="T272">
        <v>213.53</v>
      </c>
      <c r="U272">
        <v>5.45</v>
      </c>
      <c r="V272">
        <v>204</v>
      </c>
      <c r="W272">
        <v>220.21</v>
      </c>
      <c r="X272">
        <v>202.87</v>
      </c>
      <c r="Y272">
        <v>205.13</v>
      </c>
      <c r="Z272">
        <v>207.39</v>
      </c>
      <c r="AA272">
        <v>209.73</v>
      </c>
      <c r="AB272">
        <v>211.77</v>
      </c>
      <c r="AC272">
        <v>213.2</v>
      </c>
      <c r="AD272">
        <v>214.17</v>
      </c>
      <c r="AE272">
        <v>215.18</v>
      </c>
      <c r="AF272">
        <v>216.36</v>
      </c>
      <c r="AG272">
        <v>217.84</v>
      </c>
      <c r="AH272">
        <v>220.14</v>
      </c>
      <c r="AI272">
        <v>220.19</v>
      </c>
      <c r="AJ272">
        <v>220.24</v>
      </c>
      <c r="AK272">
        <v>1</v>
      </c>
      <c r="AL272">
        <v>0</v>
      </c>
      <c r="AM272">
        <v>1</v>
      </c>
      <c r="AN272">
        <v>0</v>
      </c>
      <c r="AO272">
        <v>1</v>
      </c>
      <c r="AP272">
        <v>1</v>
      </c>
      <c r="AQ272">
        <v>2</v>
      </c>
      <c r="AR272">
        <v>1</v>
      </c>
      <c r="AS272">
        <v>1</v>
      </c>
      <c r="AT272">
        <v>2</v>
      </c>
    </row>
    <row r="273" spans="1:46" hidden="1" x14ac:dyDescent="0.2">
      <c r="A273">
        <v>271</v>
      </c>
      <c r="B273" t="s">
        <v>281</v>
      </c>
      <c r="C273" t="s">
        <v>91</v>
      </c>
      <c r="D273" t="s">
        <v>67</v>
      </c>
      <c r="E273" t="s">
        <v>67</v>
      </c>
      <c r="F273" t="s">
        <v>91</v>
      </c>
      <c r="J273">
        <v>0</v>
      </c>
      <c r="K273">
        <v>5000000</v>
      </c>
      <c r="L273">
        <v>129.16999999999999</v>
      </c>
      <c r="N273" t="s">
        <v>1529</v>
      </c>
      <c r="Q273" t="s">
        <v>1254</v>
      </c>
      <c r="T273">
        <v>132.56</v>
      </c>
      <c r="U273">
        <v>5.76</v>
      </c>
      <c r="V273">
        <v>124.4</v>
      </c>
      <c r="W273">
        <v>141.11000000000001</v>
      </c>
      <c r="X273">
        <v>124.15</v>
      </c>
      <c r="Y273">
        <v>124.65</v>
      </c>
      <c r="Z273">
        <v>125.15</v>
      </c>
      <c r="AA273">
        <v>127.51</v>
      </c>
      <c r="AB273">
        <v>129.85</v>
      </c>
      <c r="AC273">
        <v>130.80000000000001</v>
      </c>
      <c r="AD273">
        <v>132.63</v>
      </c>
      <c r="AE273">
        <v>135.04</v>
      </c>
      <c r="AF273">
        <v>136.24</v>
      </c>
      <c r="AG273">
        <v>136.71</v>
      </c>
      <c r="AH273">
        <v>137.91999999999999</v>
      </c>
      <c r="AI273">
        <v>140.05000000000001</v>
      </c>
      <c r="AJ273">
        <v>142.16999999999999</v>
      </c>
      <c r="AK273">
        <v>2</v>
      </c>
      <c r="AL273">
        <v>0</v>
      </c>
      <c r="AM273">
        <v>1</v>
      </c>
      <c r="AN273">
        <v>2</v>
      </c>
      <c r="AO273">
        <v>0</v>
      </c>
      <c r="AP273">
        <v>1</v>
      </c>
      <c r="AQ273">
        <v>2</v>
      </c>
      <c r="AR273">
        <v>1</v>
      </c>
      <c r="AS273">
        <v>0</v>
      </c>
      <c r="AT273">
        <v>1</v>
      </c>
    </row>
    <row r="274" spans="1:46" hidden="1" x14ac:dyDescent="0.2">
      <c r="A274">
        <v>272</v>
      </c>
      <c r="B274" t="s">
        <v>281</v>
      </c>
      <c r="C274" t="s">
        <v>91</v>
      </c>
      <c r="D274" t="s">
        <v>90</v>
      </c>
      <c r="E274" t="s">
        <v>90</v>
      </c>
      <c r="F274" t="s">
        <v>91</v>
      </c>
      <c r="G274">
        <v>153.24886842999999</v>
      </c>
      <c r="H274">
        <v>7.6624434215000008</v>
      </c>
      <c r="I274">
        <v>0.1</v>
      </c>
      <c r="J274">
        <v>0</v>
      </c>
      <c r="K274">
        <v>5000000</v>
      </c>
      <c r="L274">
        <v>129.16999999999999</v>
      </c>
      <c r="M274">
        <v>-3.14</v>
      </c>
      <c r="N274" t="s">
        <v>1530</v>
      </c>
      <c r="Q274" t="s">
        <v>1270</v>
      </c>
      <c r="R274">
        <v>153.4</v>
      </c>
      <c r="S274">
        <v>8.06</v>
      </c>
      <c r="T274">
        <v>132.56</v>
      </c>
      <c r="U274">
        <v>5.76</v>
      </c>
      <c r="V274">
        <v>124.4</v>
      </c>
      <c r="W274">
        <v>141.11000000000001</v>
      </c>
      <c r="X274">
        <v>124.15</v>
      </c>
      <c r="Y274">
        <v>124.65</v>
      </c>
      <c r="Z274">
        <v>125.15</v>
      </c>
      <c r="AA274">
        <v>127.51</v>
      </c>
      <c r="AB274">
        <v>129.85</v>
      </c>
      <c r="AC274">
        <v>130.80000000000001</v>
      </c>
      <c r="AD274">
        <v>132.63</v>
      </c>
      <c r="AE274">
        <v>135.04</v>
      </c>
      <c r="AF274">
        <v>136.24</v>
      </c>
      <c r="AG274">
        <v>136.71</v>
      </c>
      <c r="AH274">
        <v>137.91999999999999</v>
      </c>
      <c r="AI274">
        <v>140.05000000000001</v>
      </c>
      <c r="AJ274">
        <v>142.16999999999999</v>
      </c>
      <c r="AK274">
        <v>2</v>
      </c>
      <c r="AL274">
        <v>0</v>
      </c>
      <c r="AM274">
        <v>1</v>
      </c>
      <c r="AN274">
        <v>2</v>
      </c>
      <c r="AO274">
        <v>0</v>
      </c>
      <c r="AP274">
        <v>1</v>
      </c>
      <c r="AQ274">
        <v>2</v>
      </c>
      <c r="AR274">
        <v>1</v>
      </c>
      <c r="AS274">
        <v>0</v>
      </c>
      <c r="AT274">
        <v>1</v>
      </c>
    </row>
    <row r="275" spans="1:46" hidden="1" x14ac:dyDescent="0.2">
      <c r="A275">
        <v>273</v>
      </c>
      <c r="B275" t="s">
        <v>281</v>
      </c>
      <c r="C275" t="s">
        <v>91</v>
      </c>
      <c r="D275" t="s">
        <v>26</v>
      </c>
      <c r="E275" t="s">
        <v>26</v>
      </c>
      <c r="F275" t="s">
        <v>91</v>
      </c>
      <c r="J275">
        <v>0</v>
      </c>
      <c r="K275">
        <v>5000000</v>
      </c>
      <c r="L275">
        <v>92.89</v>
      </c>
      <c r="N275" t="s">
        <v>1531</v>
      </c>
      <c r="O275">
        <v>0</v>
      </c>
      <c r="P275">
        <v>214.48</v>
      </c>
      <c r="Q275" t="s">
        <v>1277</v>
      </c>
      <c r="T275">
        <v>92.03</v>
      </c>
      <c r="U275">
        <v>3.02</v>
      </c>
      <c r="V275">
        <v>0</v>
      </c>
      <c r="W275">
        <v>220</v>
      </c>
      <c r="X275">
        <v>0</v>
      </c>
      <c r="Y275">
        <v>10</v>
      </c>
      <c r="Z275">
        <v>20</v>
      </c>
      <c r="AA275">
        <v>40</v>
      </c>
      <c r="AB275">
        <v>60</v>
      </c>
      <c r="AC275">
        <v>80</v>
      </c>
      <c r="AD275">
        <v>105</v>
      </c>
      <c r="AE275">
        <v>130</v>
      </c>
      <c r="AF275">
        <v>150</v>
      </c>
      <c r="AG275">
        <v>170</v>
      </c>
      <c r="AH275">
        <v>190</v>
      </c>
      <c r="AI275">
        <v>200</v>
      </c>
      <c r="AJ275">
        <v>220</v>
      </c>
      <c r="AK275">
        <v>30</v>
      </c>
      <c r="AL275">
        <v>20</v>
      </c>
      <c r="AM275">
        <v>20</v>
      </c>
      <c r="AN275">
        <v>20</v>
      </c>
      <c r="AO275">
        <v>20</v>
      </c>
      <c r="AP275">
        <v>30</v>
      </c>
      <c r="AQ275">
        <v>20</v>
      </c>
      <c r="AR275">
        <v>20</v>
      </c>
      <c r="AS275">
        <v>20</v>
      </c>
      <c r="AT275">
        <v>20</v>
      </c>
    </row>
    <row r="276" spans="1:46" hidden="1" x14ac:dyDescent="0.2">
      <c r="A276">
        <v>274</v>
      </c>
      <c r="B276" t="s">
        <v>281</v>
      </c>
      <c r="C276" t="s">
        <v>91</v>
      </c>
      <c r="D276" t="s">
        <v>241</v>
      </c>
      <c r="E276" t="s">
        <v>241</v>
      </c>
      <c r="F276" t="s">
        <v>91</v>
      </c>
      <c r="J276">
        <v>0</v>
      </c>
      <c r="K276">
        <v>5000000</v>
      </c>
      <c r="L276">
        <v>46.44</v>
      </c>
      <c r="N276" t="s">
        <v>1532</v>
      </c>
      <c r="O276">
        <v>0</v>
      </c>
      <c r="P276">
        <v>214.48</v>
      </c>
      <c r="Q276" t="s">
        <v>1277</v>
      </c>
      <c r="T276">
        <v>46.02</v>
      </c>
      <c r="U276">
        <v>1.51</v>
      </c>
      <c r="V276">
        <v>0</v>
      </c>
      <c r="W276">
        <v>220</v>
      </c>
      <c r="X276">
        <v>0</v>
      </c>
      <c r="Y276">
        <v>10</v>
      </c>
      <c r="Z276">
        <v>20</v>
      </c>
      <c r="AA276">
        <v>40</v>
      </c>
      <c r="AB276">
        <v>60</v>
      </c>
      <c r="AC276">
        <v>80</v>
      </c>
      <c r="AD276">
        <v>105</v>
      </c>
      <c r="AE276">
        <v>130</v>
      </c>
      <c r="AF276">
        <v>150</v>
      </c>
      <c r="AG276">
        <v>170</v>
      </c>
      <c r="AH276">
        <v>190</v>
      </c>
      <c r="AI276">
        <v>200</v>
      </c>
      <c r="AJ276">
        <v>220</v>
      </c>
      <c r="AK276">
        <v>30</v>
      </c>
      <c r="AL276">
        <v>20</v>
      </c>
      <c r="AM276">
        <v>20</v>
      </c>
      <c r="AN276">
        <v>20</v>
      </c>
      <c r="AO276">
        <v>20</v>
      </c>
      <c r="AP276">
        <v>30</v>
      </c>
      <c r="AQ276">
        <v>20</v>
      </c>
      <c r="AR276">
        <v>20</v>
      </c>
      <c r="AS276">
        <v>20</v>
      </c>
      <c r="AT276">
        <v>20</v>
      </c>
    </row>
    <row r="277" spans="1:46" hidden="1" x14ac:dyDescent="0.2">
      <c r="A277">
        <v>275</v>
      </c>
      <c r="B277" t="s">
        <v>281</v>
      </c>
      <c r="C277" t="s">
        <v>91</v>
      </c>
      <c r="D277" t="s">
        <v>242</v>
      </c>
      <c r="E277" t="s">
        <v>242</v>
      </c>
      <c r="F277" t="s">
        <v>91</v>
      </c>
      <c r="J277">
        <v>0</v>
      </c>
      <c r="K277">
        <v>5000000</v>
      </c>
      <c r="L277">
        <v>46.44</v>
      </c>
      <c r="N277" t="s">
        <v>1533</v>
      </c>
      <c r="O277">
        <v>0</v>
      </c>
      <c r="P277">
        <v>214.48</v>
      </c>
      <c r="Q277" t="s">
        <v>1277</v>
      </c>
      <c r="T277">
        <v>46.02</v>
      </c>
      <c r="U277">
        <v>1.51</v>
      </c>
      <c r="V277">
        <v>0</v>
      </c>
      <c r="W277">
        <v>220</v>
      </c>
      <c r="X277">
        <v>0</v>
      </c>
      <c r="Y277">
        <v>10</v>
      </c>
      <c r="Z277">
        <v>20</v>
      </c>
      <c r="AA277">
        <v>40</v>
      </c>
      <c r="AB277">
        <v>60</v>
      </c>
      <c r="AC277">
        <v>80</v>
      </c>
      <c r="AD277">
        <v>105</v>
      </c>
      <c r="AE277">
        <v>130</v>
      </c>
      <c r="AF277">
        <v>150</v>
      </c>
      <c r="AG277">
        <v>170</v>
      </c>
      <c r="AH277">
        <v>190</v>
      </c>
      <c r="AI277">
        <v>200</v>
      </c>
      <c r="AJ277">
        <v>220</v>
      </c>
      <c r="AK277">
        <v>30</v>
      </c>
      <c r="AL277">
        <v>20</v>
      </c>
      <c r="AM277">
        <v>20</v>
      </c>
      <c r="AN277">
        <v>20</v>
      </c>
      <c r="AO277">
        <v>20</v>
      </c>
      <c r="AP277">
        <v>30</v>
      </c>
      <c r="AQ277">
        <v>20</v>
      </c>
      <c r="AR277">
        <v>20</v>
      </c>
      <c r="AS277">
        <v>20</v>
      </c>
      <c r="AT277">
        <v>20</v>
      </c>
    </row>
    <row r="278" spans="1:46" hidden="1" x14ac:dyDescent="0.2">
      <c r="A278">
        <v>276</v>
      </c>
      <c r="B278" t="s">
        <v>281</v>
      </c>
      <c r="C278" t="s">
        <v>91</v>
      </c>
      <c r="D278" t="s">
        <v>244</v>
      </c>
      <c r="E278" t="s">
        <v>244</v>
      </c>
      <c r="F278" t="s">
        <v>91</v>
      </c>
      <c r="J278">
        <v>-5000000</v>
      </c>
      <c r="K278">
        <v>5000000</v>
      </c>
      <c r="L278">
        <v>92.89</v>
      </c>
      <c r="N278" t="s">
        <v>1534</v>
      </c>
      <c r="O278">
        <v>0</v>
      </c>
      <c r="P278">
        <v>214.47</v>
      </c>
      <c r="Q278" t="s">
        <v>1277</v>
      </c>
      <c r="T278">
        <v>92.03</v>
      </c>
      <c r="U278">
        <v>3.02</v>
      </c>
      <c r="V278">
        <v>0</v>
      </c>
      <c r="W278">
        <v>220</v>
      </c>
      <c r="X278">
        <v>0</v>
      </c>
      <c r="Y278">
        <v>10</v>
      </c>
      <c r="Z278">
        <v>20</v>
      </c>
      <c r="AA278">
        <v>40</v>
      </c>
      <c r="AB278">
        <v>60</v>
      </c>
      <c r="AC278">
        <v>80</v>
      </c>
      <c r="AD278">
        <v>105</v>
      </c>
      <c r="AE278">
        <v>130</v>
      </c>
      <c r="AF278">
        <v>150</v>
      </c>
      <c r="AG278">
        <v>170</v>
      </c>
      <c r="AH278">
        <v>190</v>
      </c>
      <c r="AI278">
        <v>200</v>
      </c>
      <c r="AJ278">
        <v>220</v>
      </c>
      <c r="AK278">
        <v>30</v>
      </c>
      <c r="AL278">
        <v>20</v>
      </c>
      <c r="AM278">
        <v>20</v>
      </c>
      <c r="AN278">
        <v>20</v>
      </c>
      <c r="AO278">
        <v>20</v>
      </c>
      <c r="AP278">
        <v>30</v>
      </c>
      <c r="AQ278">
        <v>20</v>
      </c>
      <c r="AR278">
        <v>20</v>
      </c>
      <c r="AS278">
        <v>20</v>
      </c>
      <c r="AT278">
        <v>20</v>
      </c>
    </row>
    <row r="279" spans="1:46" hidden="1" x14ac:dyDescent="0.2">
      <c r="A279">
        <v>277</v>
      </c>
      <c r="B279" t="s">
        <v>281</v>
      </c>
      <c r="C279" t="s">
        <v>93</v>
      </c>
      <c r="D279" t="s">
        <v>67</v>
      </c>
      <c r="E279" t="s">
        <v>67</v>
      </c>
      <c r="F279" t="s">
        <v>93</v>
      </c>
      <c r="J279">
        <v>0</v>
      </c>
      <c r="K279">
        <v>5000000</v>
      </c>
      <c r="L279">
        <v>-0.05</v>
      </c>
      <c r="N279" t="s">
        <v>1535</v>
      </c>
      <c r="Q279" t="s">
        <v>1254</v>
      </c>
      <c r="T279">
        <v>-0.04</v>
      </c>
      <c r="U279">
        <v>0.02</v>
      </c>
      <c r="V279">
        <v>-7.0000000000000007E-2</v>
      </c>
      <c r="W279">
        <v>-0.01</v>
      </c>
      <c r="X279">
        <v>-7.0000000000000007E-2</v>
      </c>
      <c r="Y279">
        <v>-0.06</v>
      </c>
      <c r="Z279">
        <v>-0.05</v>
      </c>
      <c r="AA279">
        <v>-0.05</v>
      </c>
      <c r="AB279">
        <v>-0.05</v>
      </c>
      <c r="AC279">
        <v>-0.05</v>
      </c>
      <c r="AD279">
        <v>-0.04</v>
      </c>
      <c r="AE279">
        <v>-0.04</v>
      </c>
      <c r="AF279">
        <v>-0.04</v>
      </c>
      <c r="AG279">
        <v>-0.03</v>
      </c>
      <c r="AH279">
        <v>-0.02</v>
      </c>
      <c r="AI279">
        <v>-0.01</v>
      </c>
      <c r="AJ279">
        <v>0</v>
      </c>
      <c r="AK279">
        <v>1</v>
      </c>
      <c r="AL279">
        <v>0</v>
      </c>
      <c r="AM279">
        <v>0</v>
      </c>
      <c r="AN279">
        <v>4</v>
      </c>
      <c r="AO279">
        <v>1</v>
      </c>
      <c r="AP279">
        <v>2</v>
      </c>
      <c r="AQ279">
        <v>1</v>
      </c>
      <c r="AR279">
        <v>0</v>
      </c>
      <c r="AS279">
        <v>0</v>
      </c>
      <c r="AT279">
        <v>1</v>
      </c>
    </row>
    <row r="280" spans="1:46" hidden="1" x14ac:dyDescent="0.2">
      <c r="A280">
        <v>278</v>
      </c>
      <c r="B280" t="s">
        <v>281</v>
      </c>
      <c r="C280" t="s">
        <v>93</v>
      </c>
      <c r="D280" t="s">
        <v>92</v>
      </c>
      <c r="E280" t="s">
        <v>92</v>
      </c>
      <c r="F280" t="s">
        <v>93</v>
      </c>
      <c r="G280">
        <v>0</v>
      </c>
      <c r="H280">
        <v>0</v>
      </c>
      <c r="J280">
        <v>0</v>
      </c>
      <c r="K280">
        <v>5000000</v>
      </c>
      <c r="L280">
        <v>-0.05</v>
      </c>
      <c r="M280" t="s">
        <v>1338</v>
      </c>
      <c r="N280" t="s">
        <v>1536</v>
      </c>
      <c r="Q280" t="s">
        <v>1270</v>
      </c>
      <c r="R280">
        <v>0</v>
      </c>
      <c r="S280">
        <v>0</v>
      </c>
      <c r="T280">
        <v>-0.04</v>
      </c>
      <c r="U280">
        <v>0.02</v>
      </c>
      <c r="V280">
        <v>-7.0000000000000007E-2</v>
      </c>
      <c r="W280">
        <v>-0.01</v>
      </c>
      <c r="X280">
        <v>-7.0000000000000007E-2</v>
      </c>
      <c r="Y280">
        <v>-0.06</v>
      </c>
      <c r="Z280">
        <v>-0.05</v>
      </c>
      <c r="AA280">
        <v>-0.05</v>
      </c>
      <c r="AB280">
        <v>-0.05</v>
      </c>
      <c r="AC280">
        <v>-0.05</v>
      </c>
      <c r="AD280">
        <v>-0.04</v>
      </c>
      <c r="AE280">
        <v>-0.04</v>
      </c>
      <c r="AF280">
        <v>-0.04</v>
      </c>
      <c r="AG280">
        <v>-0.03</v>
      </c>
      <c r="AH280">
        <v>-0.02</v>
      </c>
      <c r="AI280">
        <v>-0.01</v>
      </c>
      <c r="AJ280">
        <v>0</v>
      </c>
      <c r="AK280">
        <v>1</v>
      </c>
      <c r="AL280">
        <v>0</v>
      </c>
      <c r="AM280">
        <v>0</v>
      </c>
      <c r="AN280">
        <v>4</v>
      </c>
      <c r="AO280">
        <v>1</v>
      </c>
      <c r="AP280">
        <v>2</v>
      </c>
      <c r="AQ280">
        <v>1</v>
      </c>
      <c r="AR280">
        <v>0</v>
      </c>
      <c r="AS280">
        <v>0</v>
      </c>
      <c r="AT280">
        <v>1</v>
      </c>
    </row>
    <row r="281" spans="1:46" hidden="1" x14ac:dyDescent="0.2">
      <c r="A281">
        <v>279</v>
      </c>
      <c r="B281" t="s">
        <v>281</v>
      </c>
      <c r="C281" t="s">
        <v>93</v>
      </c>
      <c r="D281" t="s">
        <v>26</v>
      </c>
      <c r="E281" t="s">
        <v>26</v>
      </c>
      <c r="F281" t="s">
        <v>93</v>
      </c>
      <c r="J281">
        <v>0</v>
      </c>
      <c r="K281">
        <v>5000000</v>
      </c>
      <c r="L281">
        <v>121.61</v>
      </c>
      <c r="N281" t="s">
        <v>1537</v>
      </c>
      <c r="O281">
        <v>0.02</v>
      </c>
      <c r="P281">
        <v>214.49</v>
      </c>
      <c r="Q281" t="s">
        <v>1277</v>
      </c>
      <c r="T281">
        <v>121.5</v>
      </c>
      <c r="U281">
        <v>2.57</v>
      </c>
      <c r="V281">
        <v>-1</v>
      </c>
      <c r="W281">
        <v>220</v>
      </c>
      <c r="X281">
        <v>-1</v>
      </c>
      <c r="Y281">
        <v>9.9499999999999993</v>
      </c>
      <c r="Z281">
        <v>20</v>
      </c>
      <c r="AA281">
        <v>40</v>
      </c>
      <c r="AB281">
        <v>60</v>
      </c>
      <c r="AC281">
        <v>80</v>
      </c>
      <c r="AD281">
        <v>104.5</v>
      </c>
      <c r="AE281">
        <v>130</v>
      </c>
      <c r="AF281">
        <v>150</v>
      </c>
      <c r="AG281">
        <v>170</v>
      </c>
      <c r="AH281">
        <v>190</v>
      </c>
      <c r="AI281">
        <v>200</v>
      </c>
      <c r="AJ281">
        <v>220</v>
      </c>
      <c r="AK281">
        <v>30</v>
      </c>
      <c r="AL281">
        <v>20</v>
      </c>
      <c r="AM281">
        <v>20</v>
      </c>
      <c r="AN281">
        <v>20</v>
      </c>
      <c r="AO281">
        <v>21</v>
      </c>
      <c r="AP281">
        <v>29</v>
      </c>
      <c r="AQ281">
        <v>20</v>
      </c>
      <c r="AR281">
        <v>20</v>
      </c>
      <c r="AS281">
        <v>20</v>
      </c>
      <c r="AT281">
        <v>20</v>
      </c>
    </row>
    <row r="282" spans="1:46" hidden="1" x14ac:dyDescent="0.2">
      <c r="A282">
        <v>280</v>
      </c>
      <c r="B282" t="s">
        <v>281</v>
      </c>
      <c r="C282" t="s">
        <v>93</v>
      </c>
      <c r="D282" t="s">
        <v>241</v>
      </c>
      <c r="E282" t="s">
        <v>241</v>
      </c>
      <c r="F282" t="s">
        <v>93</v>
      </c>
      <c r="J282">
        <v>0</v>
      </c>
      <c r="K282">
        <v>5000000</v>
      </c>
      <c r="L282">
        <v>60.8</v>
      </c>
      <c r="N282" t="s">
        <v>1538</v>
      </c>
      <c r="O282">
        <v>0</v>
      </c>
      <c r="P282">
        <v>214.49</v>
      </c>
      <c r="Q282" t="s">
        <v>1277</v>
      </c>
      <c r="T282">
        <v>60.75</v>
      </c>
      <c r="U282">
        <v>1.28</v>
      </c>
      <c r="V282">
        <v>0</v>
      </c>
      <c r="W282">
        <v>220</v>
      </c>
      <c r="X282">
        <v>0</v>
      </c>
      <c r="Y282">
        <v>10</v>
      </c>
      <c r="Z282">
        <v>20</v>
      </c>
      <c r="AA282">
        <v>40</v>
      </c>
      <c r="AB282">
        <v>60</v>
      </c>
      <c r="AC282">
        <v>80</v>
      </c>
      <c r="AD282">
        <v>105</v>
      </c>
      <c r="AE282">
        <v>130</v>
      </c>
      <c r="AF282">
        <v>150</v>
      </c>
      <c r="AG282">
        <v>170</v>
      </c>
      <c r="AH282">
        <v>190</v>
      </c>
      <c r="AI282">
        <v>200</v>
      </c>
      <c r="AJ282">
        <v>220</v>
      </c>
      <c r="AK282">
        <v>30</v>
      </c>
      <c r="AL282">
        <v>20</v>
      </c>
      <c r="AM282">
        <v>20</v>
      </c>
      <c r="AN282">
        <v>20</v>
      </c>
      <c r="AO282">
        <v>20</v>
      </c>
      <c r="AP282">
        <v>30</v>
      </c>
      <c r="AQ282">
        <v>20</v>
      </c>
      <c r="AR282">
        <v>20</v>
      </c>
      <c r="AS282">
        <v>20</v>
      </c>
      <c r="AT282">
        <v>20</v>
      </c>
    </row>
    <row r="283" spans="1:46" hidden="1" x14ac:dyDescent="0.2">
      <c r="A283">
        <v>281</v>
      </c>
      <c r="B283" t="s">
        <v>281</v>
      </c>
      <c r="C283" t="s">
        <v>93</v>
      </c>
      <c r="D283" t="s">
        <v>242</v>
      </c>
      <c r="E283" t="s">
        <v>242</v>
      </c>
      <c r="F283" t="s">
        <v>93</v>
      </c>
      <c r="J283">
        <v>0</v>
      </c>
      <c r="K283">
        <v>5000000</v>
      </c>
      <c r="L283">
        <v>60.8</v>
      </c>
      <c r="N283" t="s">
        <v>1539</v>
      </c>
      <c r="O283">
        <v>0</v>
      </c>
      <c r="P283">
        <v>214.49</v>
      </c>
      <c r="Q283" t="s">
        <v>1277</v>
      </c>
      <c r="T283">
        <v>60.75</v>
      </c>
      <c r="U283">
        <v>1.28</v>
      </c>
      <c r="V283">
        <v>0</v>
      </c>
      <c r="W283">
        <v>220</v>
      </c>
      <c r="X283">
        <v>0</v>
      </c>
      <c r="Y283">
        <v>10</v>
      </c>
      <c r="Z283">
        <v>20</v>
      </c>
      <c r="AA283">
        <v>40</v>
      </c>
      <c r="AB283">
        <v>60</v>
      </c>
      <c r="AC283">
        <v>80</v>
      </c>
      <c r="AD283">
        <v>105</v>
      </c>
      <c r="AE283">
        <v>130</v>
      </c>
      <c r="AF283">
        <v>150</v>
      </c>
      <c r="AG283">
        <v>170</v>
      </c>
      <c r="AH283">
        <v>190</v>
      </c>
      <c r="AI283">
        <v>200</v>
      </c>
      <c r="AJ283">
        <v>220</v>
      </c>
      <c r="AK283">
        <v>30</v>
      </c>
      <c r="AL283">
        <v>20</v>
      </c>
      <c r="AM283">
        <v>20</v>
      </c>
      <c r="AN283">
        <v>20</v>
      </c>
      <c r="AO283">
        <v>20</v>
      </c>
      <c r="AP283">
        <v>30</v>
      </c>
      <c r="AQ283">
        <v>20</v>
      </c>
      <c r="AR283">
        <v>20</v>
      </c>
      <c r="AS283">
        <v>20</v>
      </c>
      <c r="AT283">
        <v>20</v>
      </c>
    </row>
    <row r="284" spans="1:46" hidden="1" x14ac:dyDescent="0.2">
      <c r="A284">
        <v>282</v>
      </c>
      <c r="B284" t="s">
        <v>281</v>
      </c>
      <c r="C284" t="s">
        <v>93</v>
      </c>
      <c r="D284" t="s">
        <v>244</v>
      </c>
      <c r="E284" t="s">
        <v>244</v>
      </c>
      <c r="F284" t="s">
        <v>93</v>
      </c>
      <c r="J284">
        <v>-5000000</v>
      </c>
      <c r="K284">
        <v>5000000</v>
      </c>
      <c r="L284">
        <v>121.6</v>
      </c>
      <c r="N284" t="s">
        <v>1540</v>
      </c>
      <c r="O284">
        <v>0.03</v>
      </c>
      <c r="P284">
        <v>214.49</v>
      </c>
      <c r="Q284" t="s">
        <v>1277</v>
      </c>
      <c r="T284">
        <v>121.5</v>
      </c>
      <c r="U284">
        <v>2.57</v>
      </c>
      <c r="V284">
        <v>0</v>
      </c>
      <c r="W284">
        <v>220</v>
      </c>
      <c r="X284">
        <v>0</v>
      </c>
      <c r="Y284">
        <v>10</v>
      </c>
      <c r="Z284">
        <v>20</v>
      </c>
      <c r="AA284">
        <v>40</v>
      </c>
      <c r="AB284">
        <v>60</v>
      </c>
      <c r="AC284">
        <v>80</v>
      </c>
      <c r="AD284">
        <v>105</v>
      </c>
      <c r="AE284">
        <v>130</v>
      </c>
      <c r="AF284">
        <v>150</v>
      </c>
      <c r="AG284">
        <v>170</v>
      </c>
      <c r="AH284">
        <v>190</v>
      </c>
      <c r="AI284">
        <v>200</v>
      </c>
      <c r="AJ284">
        <v>220</v>
      </c>
      <c r="AK284">
        <v>30</v>
      </c>
      <c r="AL284">
        <v>20</v>
      </c>
      <c r="AM284">
        <v>20</v>
      </c>
      <c r="AN284">
        <v>20</v>
      </c>
      <c r="AO284">
        <v>20</v>
      </c>
      <c r="AP284">
        <v>30</v>
      </c>
      <c r="AQ284">
        <v>20</v>
      </c>
      <c r="AR284">
        <v>20</v>
      </c>
      <c r="AS284">
        <v>20</v>
      </c>
      <c r="AT284">
        <v>20</v>
      </c>
    </row>
    <row r="285" spans="1:46" hidden="1" x14ac:dyDescent="0.2">
      <c r="A285">
        <v>283</v>
      </c>
      <c r="B285" t="s">
        <v>281</v>
      </c>
      <c r="C285" t="s">
        <v>209</v>
      </c>
      <c r="D285" t="s">
        <v>67</v>
      </c>
      <c r="E285" t="s">
        <v>67</v>
      </c>
      <c r="F285" t="s">
        <v>209</v>
      </c>
      <c r="J285">
        <v>0</v>
      </c>
      <c r="K285">
        <v>5000000</v>
      </c>
      <c r="L285">
        <v>6.12</v>
      </c>
      <c r="N285" t="s">
        <v>1541</v>
      </c>
      <c r="Q285" t="s">
        <v>1254</v>
      </c>
      <c r="T285">
        <v>6.3</v>
      </c>
      <c r="U285">
        <v>0.28000000000000003</v>
      </c>
      <c r="V285">
        <v>5.9</v>
      </c>
      <c r="W285">
        <v>6.7</v>
      </c>
      <c r="X285">
        <v>5.89</v>
      </c>
      <c r="Y285">
        <v>5.91</v>
      </c>
      <c r="Z285">
        <v>5.94</v>
      </c>
      <c r="AA285">
        <v>6.06</v>
      </c>
      <c r="AB285">
        <v>6.16</v>
      </c>
      <c r="AC285">
        <v>6.2</v>
      </c>
      <c r="AD285">
        <v>6.32</v>
      </c>
      <c r="AE285">
        <v>6.45</v>
      </c>
      <c r="AF285">
        <v>6.48</v>
      </c>
      <c r="AG285">
        <v>6.5</v>
      </c>
      <c r="AH285">
        <v>6.55</v>
      </c>
      <c r="AI285">
        <v>6.65</v>
      </c>
      <c r="AJ285">
        <v>6.76</v>
      </c>
      <c r="AK285">
        <v>2</v>
      </c>
      <c r="AL285">
        <v>0</v>
      </c>
      <c r="AM285">
        <v>1</v>
      </c>
      <c r="AN285">
        <v>2</v>
      </c>
      <c r="AO285">
        <v>0</v>
      </c>
      <c r="AP285">
        <v>0</v>
      </c>
      <c r="AQ285">
        <v>3</v>
      </c>
      <c r="AR285">
        <v>1</v>
      </c>
      <c r="AS285">
        <v>0</v>
      </c>
      <c r="AT285">
        <v>1</v>
      </c>
    </row>
    <row r="286" spans="1:46" hidden="1" x14ac:dyDescent="0.2">
      <c r="A286">
        <v>284</v>
      </c>
      <c r="B286" t="s">
        <v>281</v>
      </c>
      <c r="C286" t="s">
        <v>209</v>
      </c>
      <c r="D286" t="s">
        <v>90</v>
      </c>
      <c r="E286" t="s">
        <v>90</v>
      </c>
      <c r="F286" t="s">
        <v>209</v>
      </c>
      <c r="J286">
        <v>0</v>
      </c>
      <c r="K286">
        <v>5000000</v>
      </c>
      <c r="L286">
        <v>6.18</v>
      </c>
      <c r="N286" t="s">
        <v>1542</v>
      </c>
      <c r="O286">
        <v>-0.49</v>
      </c>
      <c r="P286">
        <v>6.23</v>
      </c>
      <c r="Q286" t="s">
        <v>1277</v>
      </c>
      <c r="T286">
        <v>6.35</v>
      </c>
      <c r="U286">
        <v>0.28000000000000003</v>
      </c>
      <c r="V286">
        <v>-1</v>
      </c>
      <c r="W286">
        <v>6</v>
      </c>
      <c r="X286">
        <v>-1</v>
      </c>
      <c r="Y286">
        <v>0</v>
      </c>
      <c r="Z286">
        <v>0</v>
      </c>
      <c r="AA286">
        <v>1</v>
      </c>
      <c r="AB286">
        <v>1.7</v>
      </c>
      <c r="AC286">
        <v>2</v>
      </c>
      <c r="AD286">
        <v>3</v>
      </c>
      <c r="AE286">
        <v>4</v>
      </c>
      <c r="AF286">
        <v>4</v>
      </c>
      <c r="AG286">
        <v>5</v>
      </c>
      <c r="AH286">
        <v>6</v>
      </c>
      <c r="AI286">
        <v>6</v>
      </c>
      <c r="AJ286">
        <v>6</v>
      </c>
      <c r="AK286">
        <v>2</v>
      </c>
      <c r="AL286">
        <v>9</v>
      </c>
      <c r="AM286">
        <v>10</v>
      </c>
      <c r="AN286">
        <v>0</v>
      </c>
      <c r="AO286">
        <v>10</v>
      </c>
      <c r="AP286">
        <v>10</v>
      </c>
      <c r="AQ286">
        <v>0</v>
      </c>
      <c r="AR286">
        <v>10</v>
      </c>
      <c r="AS286">
        <v>10</v>
      </c>
      <c r="AT286">
        <v>9</v>
      </c>
    </row>
    <row r="287" spans="1:46" hidden="1" x14ac:dyDescent="0.2">
      <c r="A287">
        <v>285</v>
      </c>
      <c r="B287" t="s">
        <v>281</v>
      </c>
      <c r="C287" t="s">
        <v>209</v>
      </c>
      <c r="D287" t="s">
        <v>92</v>
      </c>
      <c r="E287" t="s">
        <v>92</v>
      </c>
      <c r="F287" t="s">
        <v>209</v>
      </c>
      <c r="J287">
        <v>0</v>
      </c>
      <c r="K287">
        <v>5000000</v>
      </c>
      <c r="L287">
        <v>-0.06</v>
      </c>
      <c r="N287" t="s">
        <v>1543</v>
      </c>
      <c r="O287">
        <v>-0.22</v>
      </c>
      <c r="P287">
        <v>6.44</v>
      </c>
      <c r="Q287" t="s">
        <v>1277</v>
      </c>
      <c r="T287">
        <v>-0.05</v>
      </c>
      <c r="U287">
        <v>0.02</v>
      </c>
      <c r="V287">
        <v>0</v>
      </c>
      <c r="W287">
        <v>6</v>
      </c>
      <c r="X287">
        <v>0</v>
      </c>
      <c r="Y287">
        <v>0</v>
      </c>
      <c r="Z287">
        <v>0</v>
      </c>
      <c r="AA287">
        <v>1</v>
      </c>
      <c r="AB287">
        <v>1.8</v>
      </c>
      <c r="AC287">
        <v>2</v>
      </c>
      <c r="AD287">
        <v>3</v>
      </c>
      <c r="AE287">
        <v>3.6</v>
      </c>
      <c r="AF287">
        <v>4</v>
      </c>
      <c r="AG287">
        <v>5</v>
      </c>
      <c r="AH287">
        <v>5.4</v>
      </c>
      <c r="AI287">
        <v>6</v>
      </c>
      <c r="AJ287">
        <v>6</v>
      </c>
      <c r="AK287">
        <v>10</v>
      </c>
      <c r="AL287">
        <v>10</v>
      </c>
      <c r="AM287">
        <v>0</v>
      </c>
      <c r="AN287">
        <v>10</v>
      </c>
      <c r="AO287">
        <v>0</v>
      </c>
      <c r="AP287">
        <v>10</v>
      </c>
      <c r="AQ287">
        <v>10</v>
      </c>
      <c r="AR287">
        <v>0</v>
      </c>
      <c r="AS287">
        <v>10</v>
      </c>
      <c r="AT287">
        <v>7</v>
      </c>
    </row>
    <row r="288" spans="1:46" hidden="1" x14ac:dyDescent="0.2">
      <c r="A288">
        <v>286</v>
      </c>
      <c r="B288" t="s">
        <v>281</v>
      </c>
      <c r="C288" t="s">
        <v>60</v>
      </c>
      <c r="D288" t="s">
        <v>68</v>
      </c>
      <c r="E288" t="s">
        <v>68</v>
      </c>
      <c r="F288" t="s">
        <v>60</v>
      </c>
      <c r="G288">
        <v>480.82088214499998</v>
      </c>
      <c r="H288">
        <v>24.041044107249999</v>
      </c>
      <c r="I288">
        <v>0.1</v>
      </c>
      <c r="J288">
        <v>0</v>
      </c>
      <c r="K288">
        <v>5000000</v>
      </c>
      <c r="L288">
        <v>433.47</v>
      </c>
      <c r="M288">
        <v>-1.97</v>
      </c>
      <c r="N288" t="s">
        <v>1544</v>
      </c>
      <c r="Q288" t="s">
        <v>1270</v>
      </c>
      <c r="R288">
        <v>492.28</v>
      </c>
      <c r="S288">
        <v>17.75</v>
      </c>
      <c r="T288">
        <v>440.26</v>
      </c>
      <c r="U288">
        <v>11.57</v>
      </c>
      <c r="V288">
        <v>420.84</v>
      </c>
      <c r="W288">
        <v>459.28</v>
      </c>
      <c r="X288">
        <v>418.54</v>
      </c>
      <c r="Y288">
        <v>423.13</v>
      </c>
      <c r="Z288">
        <v>427.73</v>
      </c>
      <c r="AA288">
        <v>435.87</v>
      </c>
      <c r="AB288">
        <v>438.05</v>
      </c>
      <c r="AC288">
        <v>438.37</v>
      </c>
      <c r="AD288">
        <v>440.68</v>
      </c>
      <c r="AE288">
        <v>443.11</v>
      </c>
      <c r="AF288">
        <v>443.46</v>
      </c>
      <c r="AG288">
        <v>444.56</v>
      </c>
      <c r="AH288">
        <v>450.22</v>
      </c>
      <c r="AI288">
        <v>456.26</v>
      </c>
      <c r="AJ288">
        <v>462.3</v>
      </c>
      <c r="AK288">
        <v>1</v>
      </c>
      <c r="AL288">
        <v>0</v>
      </c>
      <c r="AM288">
        <v>1</v>
      </c>
      <c r="AN288">
        <v>0</v>
      </c>
      <c r="AO288">
        <v>3</v>
      </c>
      <c r="AP288">
        <v>3</v>
      </c>
      <c r="AQ288">
        <v>1</v>
      </c>
      <c r="AR288">
        <v>0</v>
      </c>
      <c r="AS288">
        <v>0</v>
      </c>
      <c r="AT288">
        <v>1</v>
      </c>
    </row>
    <row r="289" spans="1:46" hidden="1" x14ac:dyDescent="0.2">
      <c r="A289">
        <v>287</v>
      </c>
      <c r="B289" t="s">
        <v>281</v>
      </c>
      <c r="C289" t="s">
        <v>60</v>
      </c>
      <c r="D289" t="s">
        <v>26</v>
      </c>
      <c r="E289" t="s">
        <v>26</v>
      </c>
      <c r="F289" t="s">
        <v>60</v>
      </c>
      <c r="G289">
        <v>92.072083814999999</v>
      </c>
      <c r="H289">
        <v>4.6036041907499996</v>
      </c>
      <c r="I289">
        <v>0.1</v>
      </c>
      <c r="J289">
        <v>0</v>
      </c>
      <c r="K289">
        <v>5000000</v>
      </c>
      <c r="L289">
        <v>103.94</v>
      </c>
      <c r="M289">
        <v>2.58</v>
      </c>
      <c r="N289" t="s">
        <v>1545</v>
      </c>
      <c r="Q289" t="s">
        <v>1270</v>
      </c>
      <c r="R289">
        <v>92.99</v>
      </c>
      <c r="S289">
        <v>5.3</v>
      </c>
      <c r="T289">
        <v>105.78</v>
      </c>
      <c r="U289">
        <v>5.48</v>
      </c>
      <c r="V289">
        <v>98.31</v>
      </c>
      <c r="W289">
        <v>114.04</v>
      </c>
      <c r="X289">
        <v>97.92</v>
      </c>
      <c r="Y289">
        <v>98.69</v>
      </c>
      <c r="Z289">
        <v>99.45</v>
      </c>
      <c r="AA289">
        <v>101.58</v>
      </c>
      <c r="AB289">
        <v>102.69</v>
      </c>
      <c r="AC289">
        <v>103.12</v>
      </c>
      <c r="AD289">
        <v>104.97</v>
      </c>
      <c r="AE289">
        <v>107.77</v>
      </c>
      <c r="AF289">
        <v>109.55</v>
      </c>
      <c r="AG289">
        <v>110.2</v>
      </c>
      <c r="AH289">
        <v>111.4</v>
      </c>
      <c r="AI289">
        <v>113.16</v>
      </c>
      <c r="AJ289">
        <v>114.92</v>
      </c>
      <c r="AK289">
        <v>1</v>
      </c>
      <c r="AL289">
        <v>1</v>
      </c>
      <c r="AM289">
        <v>2</v>
      </c>
      <c r="AN289">
        <v>1</v>
      </c>
      <c r="AO289">
        <v>0</v>
      </c>
      <c r="AP289">
        <v>1</v>
      </c>
      <c r="AQ289">
        <v>1</v>
      </c>
      <c r="AR289">
        <v>2</v>
      </c>
      <c r="AS289">
        <v>0</v>
      </c>
      <c r="AT289">
        <v>1</v>
      </c>
    </row>
    <row r="290" spans="1:46" hidden="1" x14ac:dyDescent="0.2">
      <c r="A290">
        <v>288</v>
      </c>
      <c r="B290" t="s">
        <v>281</v>
      </c>
      <c r="C290" t="s">
        <v>60</v>
      </c>
      <c r="D290" t="s">
        <v>241</v>
      </c>
      <c r="E290" t="s">
        <v>241</v>
      </c>
      <c r="F290" t="s">
        <v>60</v>
      </c>
      <c r="J290">
        <v>0</v>
      </c>
      <c r="K290">
        <v>5000000</v>
      </c>
      <c r="L290">
        <v>51.97</v>
      </c>
      <c r="N290" t="s">
        <v>1546</v>
      </c>
      <c r="O290">
        <v>0</v>
      </c>
      <c r="P290">
        <v>103.94</v>
      </c>
      <c r="Q290" t="s">
        <v>1277</v>
      </c>
      <c r="T290">
        <v>52.89</v>
      </c>
      <c r="U290">
        <v>2.74</v>
      </c>
      <c r="V290">
        <v>0</v>
      </c>
      <c r="W290">
        <v>110</v>
      </c>
      <c r="X290">
        <v>0</v>
      </c>
      <c r="Y290">
        <v>0</v>
      </c>
      <c r="Z290">
        <v>10</v>
      </c>
      <c r="AA290">
        <v>20</v>
      </c>
      <c r="AB290">
        <v>30</v>
      </c>
      <c r="AC290">
        <v>40</v>
      </c>
      <c r="AD290">
        <v>50</v>
      </c>
      <c r="AE290">
        <v>60</v>
      </c>
      <c r="AF290">
        <v>70</v>
      </c>
      <c r="AG290">
        <v>80</v>
      </c>
      <c r="AH290">
        <v>90</v>
      </c>
      <c r="AI290">
        <v>100</v>
      </c>
      <c r="AJ290">
        <v>110</v>
      </c>
      <c r="AK290">
        <v>20</v>
      </c>
      <c r="AL290">
        <v>10</v>
      </c>
      <c r="AM290">
        <v>10</v>
      </c>
      <c r="AN290">
        <v>10</v>
      </c>
      <c r="AO290">
        <v>10</v>
      </c>
      <c r="AP290">
        <v>10</v>
      </c>
      <c r="AQ290">
        <v>10</v>
      </c>
      <c r="AR290">
        <v>10</v>
      </c>
      <c r="AS290">
        <v>10</v>
      </c>
      <c r="AT290">
        <v>11</v>
      </c>
    </row>
    <row r="291" spans="1:46" hidden="1" x14ac:dyDescent="0.2">
      <c r="A291">
        <v>289</v>
      </c>
      <c r="B291" t="s">
        <v>281</v>
      </c>
      <c r="C291" t="s">
        <v>60</v>
      </c>
      <c r="D291" t="s">
        <v>242</v>
      </c>
      <c r="E291" t="s">
        <v>242</v>
      </c>
      <c r="F291" t="s">
        <v>60</v>
      </c>
      <c r="J291">
        <v>0</v>
      </c>
      <c r="K291">
        <v>5000000</v>
      </c>
      <c r="L291">
        <v>51.97</v>
      </c>
      <c r="N291" t="s">
        <v>1546</v>
      </c>
      <c r="O291">
        <v>0</v>
      </c>
      <c r="P291">
        <v>103.94</v>
      </c>
      <c r="Q291" t="s">
        <v>1277</v>
      </c>
      <c r="T291">
        <v>52.89</v>
      </c>
      <c r="U291">
        <v>2.74</v>
      </c>
      <c r="V291">
        <v>0</v>
      </c>
      <c r="W291">
        <v>110</v>
      </c>
      <c r="X291">
        <v>0</v>
      </c>
      <c r="Y291">
        <v>0</v>
      </c>
      <c r="Z291">
        <v>10</v>
      </c>
      <c r="AA291">
        <v>20</v>
      </c>
      <c r="AB291">
        <v>30</v>
      </c>
      <c r="AC291">
        <v>40</v>
      </c>
      <c r="AD291">
        <v>50</v>
      </c>
      <c r="AE291">
        <v>60</v>
      </c>
      <c r="AF291">
        <v>70</v>
      </c>
      <c r="AG291">
        <v>80</v>
      </c>
      <c r="AH291">
        <v>90</v>
      </c>
      <c r="AI291">
        <v>100</v>
      </c>
      <c r="AJ291">
        <v>110</v>
      </c>
      <c r="AK291">
        <v>20</v>
      </c>
      <c r="AL291">
        <v>10</v>
      </c>
      <c r="AM291">
        <v>10</v>
      </c>
      <c r="AN291">
        <v>10</v>
      </c>
      <c r="AO291">
        <v>10</v>
      </c>
      <c r="AP291">
        <v>10</v>
      </c>
      <c r="AQ291">
        <v>10</v>
      </c>
      <c r="AR291">
        <v>10</v>
      </c>
      <c r="AS291">
        <v>10</v>
      </c>
      <c r="AT291">
        <v>11</v>
      </c>
    </row>
    <row r="292" spans="1:46" hidden="1" x14ac:dyDescent="0.2">
      <c r="A292">
        <v>290</v>
      </c>
      <c r="B292" t="s">
        <v>281</v>
      </c>
      <c r="C292" t="s">
        <v>60</v>
      </c>
      <c r="D292" t="s">
        <v>244</v>
      </c>
      <c r="E292" t="s">
        <v>244</v>
      </c>
      <c r="F292" t="s">
        <v>60</v>
      </c>
      <c r="J292">
        <v>-5000000</v>
      </c>
      <c r="K292">
        <v>5000000</v>
      </c>
      <c r="L292">
        <v>-270.33</v>
      </c>
      <c r="N292" t="s">
        <v>1547</v>
      </c>
      <c r="Q292" t="s">
        <v>1254</v>
      </c>
      <c r="T292">
        <v>-275.49</v>
      </c>
      <c r="U292">
        <v>15.15</v>
      </c>
      <c r="V292">
        <v>-298.83</v>
      </c>
      <c r="W292">
        <v>-254.25</v>
      </c>
      <c r="X292">
        <v>-301.18</v>
      </c>
      <c r="Y292">
        <v>-296.47000000000003</v>
      </c>
      <c r="Z292">
        <v>-291.75</v>
      </c>
      <c r="AA292">
        <v>-289</v>
      </c>
      <c r="AB292">
        <v>-282.47000000000003</v>
      </c>
      <c r="AC292">
        <v>-277.14999999999998</v>
      </c>
      <c r="AD292">
        <v>-274.32</v>
      </c>
      <c r="AE292">
        <v>-272.83</v>
      </c>
      <c r="AF292">
        <v>-268.87</v>
      </c>
      <c r="AG292">
        <v>-261.01</v>
      </c>
      <c r="AH292">
        <v>-259.24</v>
      </c>
      <c r="AI292">
        <v>-255.92</v>
      </c>
      <c r="AJ292">
        <v>-252.59</v>
      </c>
      <c r="AK292">
        <v>1</v>
      </c>
      <c r="AL292">
        <v>0</v>
      </c>
      <c r="AM292">
        <v>2</v>
      </c>
      <c r="AN292">
        <v>0</v>
      </c>
      <c r="AO292">
        <v>1</v>
      </c>
      <c r="AP292">
        <v>3</v>
      </c>
      <c r="AQ292">
        <v>0</v>
      </c>
      <c r="AR292">
        <v>0</v>
      </c>
      <c r="AS292">
        <v>2</v>
      </c>
      <c r="AT292">
        <v>1</v>
      </c>
    </row>
    <row r="293" spans="1:46" hidden="1" x14ac:dyDescent="0.2">
      <c r="A293">
        <v>291</v>
      </c>
      <c r="B293" t="s">
        <v>281</v>
      </c>
      <c r="C293" t="s">
        <v>57</v>
      </c>
      <c r="D293" t="s">
        <v>234</v>
      </c>
      <c r="E293" t="s">
        <v>234</v>
      </c>
      <c r="F293" t="s">
        <v>57</v>
      </c>
      <c r="J293">
        <v>0</v>
      </c>
      <c r="K293">
        <v>5000000</v>
      </c>
      <c r="L293">
        <v>125.72</v>
      </c>
      <c r="N293" t="s">
        <v>1548</v>
      </c>
      <c r="Q293" t="s">
        <v>1254</v>
      </c>
      <c r="T293">
        <v>126.98</v>
      </c>
      <c r="U293">
        <v>11.76</v>
      </c>
      <c r="V293">
        <v>110.92</v>
      </c>
      <c r="W293">
        <v>145.65</v>
      </c>
      <c r="X293">
        <v>109.65</v>
      </c>
      <c r="Y293">
        <v>112.2</v>
      </c>
      <c r="Z293">
        <v>114.75</v>
      </c>
      <c r="AA293">
        <v>118.9</v>
      </c>
      <c r="AB293">
        <v>121.27</v>
      </c>
      <c r="AC293">
        <v>122.08</v>
      </c>
      <c r="AD293">
        <v>123.64</v>
      </c>
      <c r="AE293">
        <v>127.7</v>
      </c>
      <c r="AF293">
        <v>133.09</v>
      </c>
      <c r="AG293">
        <v>137.38</v>
      </c>
      <c r="AH293">
        <v>141.25</v>
      </c>
      <c r="AI293">
        <v>144.19</v>
      </c>
      <c r="AJ293">
        <v>147.12</v>
      </c>
      <c r="AK293">
        <v>1</v>
      </c>
      <c r="AL293">
        <v>1</v>
      </c>
      <c r="AM293">
        <v>1</v>
      </c>
      <c r="AN293">
        <v>2</v>
      </c>
      <c r="AO293">
        <v>1</v>
      </c>
      <c r="AP293">
        <v>1</v>
      </c>
      <c r="AQ293">
        <v>0</v>
      </c>
      <c r="AR293">
        <v>1</v>
      </c>
      <c r="AS293">
        <v>1</v>
      </c>
      <c r="AT293">
        <v>1</v>
      </c>
    </row>
    <row r="294" spans="1:46" hidden="1" x14ac:dyDescent="0.2">
      <c r="A294">
        <v>292</v>
      </c>
      <c r="B294" t="s">
        <v>281</v>
      </c>
      <c r="C294" t="s">
        <v>57</v>
      </c>
      <c r="D294" t="s">
        <v>64</v>
      </c>
      <c r="E294" t="s">
        <v>64</v>
      </c>
      <c r="F294" t="s">
        <v>57</v>
      </c>
      <c r="J294">
        <v>0</v>
      </c>
      <c r="K294">
        <v>5000000</v>
      </c>
      <c r="L294">
        <v>125.72</v>
      </c>
      <c r="N294" t="s">
        <v>1549</v>
      </c>
      <c r="Q294" t="s">
        <v>1254</v>
      </c>
      <c r="T294">
        <v>126.98</v>
      </c>
      <c r="U294">
        <v>11.76</v>
      </c>
      <c r="V294">
        <v>110.92</v>
      </c>
      <c r="W294">
        <v>145.65</v>
      </c>
      <c r="X294">
        <v>109.65</v>
      </c>
      <c r="Y294">
        <v>112.2</v>
      </c>
      <c r="Z294">
        <v>114.75</v>
      </c>
      <c r="AA294">
        <v>118.9</v>
      </c>
      <c r="AB294">
        <v>121.27</v>
      </c>
      <c r="AC294">
        <v>122.08</v>
      </c>
      <c r="AD294">
        <v>123.64</v>
      </c>
      <c r="AE294">
        <v>127.7</v>
      </c>
      <c r="AF294">
        <v>133.09</v>
      </c>
      <c r="AG294">
        <v>137.38</v>
      </c>
      <c r="AH294">
        <v>141.25</v>
      </c>
      <c r="AI294">
        <v>144.19</v>
      </c>
      <c r="AJ294">
        <v>147.12</v>
      </c>
      <c r="AK294">
        <v>1</v>
      </c>
      <c r="AL294">
        <v>1</v>
      </c>
      <c r="AM294">
        <v>1</v>
      </c>
      <c r="AN294">
        <v>2</v>
      </c>
      <c r="AO294">
        <v>1</v>
      </c>
      <c r="AP294">
        <v>1</v>
      </c>
      <c r="AQ294">
        <v>0</v>
      </c>
      <c r="AR294">
        <v>1</v>
      </c>
      <c r="AS294">
        <v>1</v>
      </c>
      <c r="AT294">
        <v>1</v>
      </c>
    </row>
    <row r="295" spans="1:46" hidden="1" x14ac:dyDescent="0.2">
      <c r="A295">
        <v>293</v>
      </c>
      <c r="B295" t="s">
        <v>281</v>
      </c>
      <c r="C295" t="s">
        <v>57</v>
      </c>
      <c r="D295" t="s">
        <v>26</v>
      </c>
      <c r="E295" t="s">
        <v>26</v>
      </c>
      <c r="F295" t="s">
        <v>57</v>
      </c>
      <c r="G295">
        <v>0</v>
      </c>
      <c r="H295">
        <v>0</v>
      </c>
      <c r="J295">
        <v>0</v>
      </c>
      <c r="K295">
        <v>5000000</v>
      </c>
      <c r="L295">
        <v>0.01</v>
      </c>
      <c r="M295" t="s">
        <v>1338</v>
      </c>
      <c r="N295" t="s">
        <v>1550</v>
      </c>
      <c r="Q295" t="s">
        <v>1270</v>
      </c>
      <c r="R295">
        <v>0</v>
      </c>
      <c r="S295">
        <v>0</v>
      </c>
      <c r="T295">
        <v>0</v>
      </c>
      <c r="U295">
        <v>0</v>
      </c>
      <c r="V295">
        <v>0</v>
      </c>
      <c r="W295">
        <v>0.01</v>
      </c>
      <c r="X295">
        <v>0</v>
      </c>
      <c r="Y295">
        <v>0</v>
      </c>
      <c r="Z295">
        <v>0</v>
      </c>
      <c r="AA295">
        <v>0</v>
      </c>
      <c r="AB295">
        <v>0</v>
      </c>
      <c r="AC295">
        <v>0</v>
      </c>
      <c r="AD295">
        <v>0</v>
      </c>
      <c r="AE295">
        <v>0</v>
      </c>
      <c r="AF295">
        <v>0.01</v>
      </c>
      <c r="AG295">
        <v>0.01</v>
      </c>
      <c r="AH295">
        <v>0.01</v>
      </c>
      <c r="AI295">
        <v>0.01</v>
      </c>
      <c r="AJ295">
        <v>0.01</v>
      </c>
      <c r="AK295">
        <v>1</v>
      </c>
      <c r="AL295">
        <v>3</v>
      </c>
      <c r="AM295">
        <v>2</v>
      </c>
      <c r="AN295">
        <v>0</v>
      </c>
      <c r="AO295">
        <v>2</v>
      </c>
      <c r="AP295">
        <v>1</v>
      </c>
      <c r="AQ295">
        <v>0</v>
      </c>
      <c r="AR295">
        <v>0</v>
      </c>
      <c r="AS295">
        <v>0</v>
      </c>
      <c r="AT295">
        <v>1</v>
      </c>
    </row>
    <row r="296" spans="1:46" hidden="1" x14ac:dyDescent="0.2">
      <c r="A296">
        <v>294</v>
      </c>
      <c r="B296" t="s">
        <v>281</v>
      </c>
      <c r="C296" t="s">
        <v>57</v>
      </c>
      <c r="D296" t="s">
        <v>241</v>
      </c>
      <c r="E296" t="s">
        <v>241</v>
      </c>
      <c r="F296" t="s">
        <v>57</v>
      </c>
      <c r="J296">
        <v>0</v>
      </c>
      <c r="K296">
        <v>5000000</v>
      </c>
      <c r="L296">
        <v>0</v>
      </c>
      <c r="N296" t="s">
        <v>1551</v>
      </c>
      <c r="O296">
        <v>0</v>
      </c>
      <c r="P296">
        <v>0</v>
      </c>
      <c r="Q296" t="s">
        <v>1277</v>
      </c>
      <c r="T296">
        <v>0</v>
      </c>
      <c r="U296">
        <v>0</v>
      </c>
      <c r="V296">
        <v>0</v>
      </c>
      <c r="W296">
        <v>0</v>
      </c>
      <c r="X296">
        <v>0</v>
      </c>
      <c r="Y296">
        <v>0</v>
      </c>
      <c r="Z296">
        <v>0</v>
      </c>
      <c r="AA296">
        <v>0</v>
      </c>
      <c r="AB296">
        <v>0</v>
      </c>
      <c r="AC296">
        <v>0</v>
      </c>
      <c r="AD296">
        <v>0</v>
      </c>
      <c r="AE296">
        <v>0</v>
      </c>
      <c r="AF296">
        <v>0</v>
      </c>
      <c r="AG296">
        <v>0</v>
      </c>
      <c r="AH296">
        <v>0</v>
      </c>
      <c r="AI296">
        <v>0</v>
      </c>
      <c r="AJ296">
        <v>0</v>
      </c>
      <c r="AK296">
        <v>0</v>
      </c>
      <c r="AL296">
        <v>0</v>
      </c>
      <c r="AM296">
        <v>0</v>
      </c>
      <c r="AN296">
        <v>0</v>
      </c>
      <c r="AO296">
        <v>0</v>
      </c>
      <c r="AP296">
        <v>1</v>
      </c>
      <c r="AQ296">
        <v>0</v>
      </c>
      <c r="AR296">
        <v>0</v>
      </c>
      <c r="AS296">
        <v>0</v>
      </c>
      <c r="AT296">
        <v>0</v>
      </c>
    </row>
    <row r="297" spans="1:46" hidden="1" x14ac:dyDescent="0.2">
      <c r="A297">
        <v>295</v>
      </c>
      <c r="B297" t="s">
        <v>281</v>
      </c>
      <c r="C297" t="s">
        <v>57</v>
      </c>
      <c r="D297" t="s">
        <v>242</v>
      </c>
      <c r="E297" t="s">
        <v>242</v>
      </c>
      <c r="F297" t="s">
        <v>57</v>
      </c>
      <c r="J297">
        <v>0</v>
      </c>
      <c r="K297">
        <v>5000000</v>
      </c>
      <c r="L297">
        <v>0</v>
      </c>
      <c r="N297" t="s">
        <v>1551</v>
      </c>
      <c r="O297">
        <v>0</v>
      </c>
      <c r="P297">
        <v>0</v>
      </c>
      <c r="Q297" t="s">
        <v>1277</v>
      </c>
      <c r="T297">
        <v>0</v>
      </c>
      <c r="U297">
        <v>0</v>
      </c>
      <c r="V297">
        <v>0</v>
      </c>
      <c r="W297">
        <v>0</v>
      </c>
      <c r="X297">
        <v>0</v>
      </c>
      <c r="Y297">
        <v>0</v>
      </c>
      <c r="Z297">
        <v>0</v>
      </c>
      <c r="AA297">
        <v>0</v>
      </c>
      <c r="AB297">
        <v>0</v>
      </c>
      <c r="AC297">
        <v>0</v>
      </c>
      <c r="AD297">
        <v>0</v>
      </c>
      <c r="AE297">
        <v>0</v>
      </c>
      <c r="AF297">
        <v>0</v>
      </c>
      <c r="AG297">
        <v>0</v>
      </c>
      <c r="AH297">
        <v>0</v>
      </c>
      <c r="AI297">
        <v>0</v>
      </c>
      <c r="AJ297">
        <v>0</v>
      </c>
      <c r="AK297">
        <v>0</v>
      </c>
      <c r="AL297">
        <v>0</v>
      </c>
      <c r="AM297">
        <v>0</v>
      </c>
      <c r="AN297">
        <v>0</v>
      </c>
      <c r="AO297">
        <v>0</v>
      </c>
      <c r="AP297">
        <v>1</v>
      </c>
      <c r="AQ297">
        <v>0</v>
      </c>
      <c r="AR297">
        <v>0</v>
      </c>
      <c r="AS297">
        <v>0</v>
      </c>
      <c r="AT297">
        <v>0</v>
      </c>
    </row>
    <row r="298" spans="1:46" hidden="1" x14ac:dyDescent="0.2">
      <c r="A298">
        <v>296</v>
      </c>
      <c r="B298" t="s">
        <v>281</v>
      </c>
      <c r="C298" t="s">
        <v>57</v>
      </c>
      <c r="D298" t="s">
        <v>244</v>
      </c>
      <c r="E298" t="s">
        <v>244</v>
      </c>
      <c r="F298" t="s">
        <v>57</v>
      </c>
      <c r="J298">
        <v>-5000000</v>
      </c>
      <c r="K298">
        <v>5000000</v>
      </c>
      <c r="L298">
        <v>-35.869999999999997</v>
      </c>
      <c r="N298" t="s">
        <v>1552</v>
      </c>
      <c r="Q298" t="s">
        <v>1254</v>
      </c>
      <c r="T298">
        <v>-32.78</v>
      </c>
      <c r="U298">
        <v>11.24</v>
      </c>
      <c r="V298">
        <v>-46.93</v>
      </c>
      <c r="W298">
        <v>-13.74</v>
      </c>
      <c r="X298">
        <v>-48.17</v>
      </c>
      <c r="Y298">
        <v>-45.69</v>
      </c>
      <c r="Z298">
        <v>-43.21</v>
      </c>
      <c r="AA298">
        <v>-41.14</v>
      </c>
      <c r="AB298">
        <v>-38.18</v>
      </c>
      <c r="AC298">
        <v>-36.67</v>
      </c>
      <c r="AD298">
        <v>-36.39</v>
      </c>
      <c r="AE298">
        <v>-34.28</v>
      </c>
      <c r="AF298">
        <v>-28.47</v>
      </c>
      <c r="AG298">
        <v>-22.11</v>
      </c>
      <c r="AH298">
        <v>-20.45</v>
      </c>
      <c r="AI298">
        <v>-15.97</v>
      </c>
      <c r="AJ298">
        <v>-11.5</v>
      </c>
      <c r="AK298">
        <v>1</v>
      </c>
      <c r="AL298">
        <v>1</v>
      </c>
      <c r="AM298">
        <v>1</v>
      </c>
      <c r="AN298">
        <v>3</v>
      </c>
      <c r="AO298">
        <v>1</v>
      </c>
      <c r="AP298">
        <v>0</v>
      </c>
      <c r="AQ298">
        <v>0</v>
      </c>
      <c r="AR298">
        <v>2</v>
      </c>
      <c r="AS298">
        <v>0</v>
      </c>
      <c r="AT298">
        <v>1</v>
      </c>
    </row>
    <row r="299" spans="1:46" hidden="1" x14ac:dyDescent="0.2">
      <c r="A299">
        <v>297</v>
      </c>
      <c r="B299" t="s">
        <v>281</v>
      </c>
      <c r="C299" t="s">
        <v>101</v>
      </c>
      <c r="D299" t="s">
        <v>73</v>
      </c>
      <c r="E299" t="s">
        <v>73</v>
      </c>
      <c r="F299" t="s">
        <v>101</v>
      </c>
      <c r="J299">
        <v>0</v>
      </c>
      <c r="K299">
        <v>5000000</v>
      </c>
      <c r="L299">
        <v>66.09</v>
      </c>
      <c r="N299" t="s">
        <v>1553</v>
      </c>
      <c r="Q299" t="s">
        <v>1254</v>
      </c>
      <c r="T299">
        <v>68.510000000000005</v>
      </c>
      <c r="U299">
        <v>15.82</v>
      </c>
      <c r="V299">
        <v>37.71</v>
      </c>
      <c r="W299">
        <v>86.38</v>
      </c>
      <c r="X299">
        <v>32.89</v>
      </c>
      <c r="Y299">
        <v>42.54</v>
      </c>
      <c r="Z299">
        <v>52.2</v>
      </c>
      <c r="AA299">
        <v>62.94</v>
      </c>
      <c r="AB299">
        <v>65.39</v>
      </c>
      <c r="AC299">
        <v>66.77</v>
      </c>
      <c r="AD299">
        <v>70.69</v>
      </c>
      <c r="AE299">
        <v>75.73</v>
      </c>
      <c r="AF299">
        <v>78.72</v>
      </c>
      <c r="AG299">
        <v>79.12</v>
      </c>
      <c r="AH299">
        <v>80.930000000000007</v>
      </c>
      <c r="AI299">
        <v>84.56</v>
      </c>
      <c r="AJ299">
        <v>88.19</v>
      </c>
      <c r="AK299">
        <v>1</v>
      </c>
      <c r="AL299">
        <v>0</v>
      </c>
      <c r="AM299">
        <v>0</v>
      </c>
      <c r="AN299">
        <v>1</v>
      </c>
      <c r="AO299">
        <v>0</v>
      </c>
      <c r="AP299">
        <v>2</v>
      </c>
      <c r="AQ299">
        <v>1</v>
      </c>
      <c r="AR299">
        <v>1</v>
      </c>
      <c r="AS299">
        <v>3</v>
      </c>
      <c r="AT299">
        <v>1</v>
      </c>
    </row>
    <row r="300" spans="1:46" hidden="1" x14ac:dyDescent="0.2">
      <c r="A300">
        <v>298</v>
      </c>
      <c r="B300" t="s">
        <v>281</v>
      </c>
      <c r="C300" t="s">
        <v>101</v>
      </c>
      <c r="D300" t="s">
        <v>221</v>
      </c>
      <c r="E300" t="s">
        <v>221</v>
      </c>
      <c r="F300" t="s">
        <v>101</v>
      </c>
      <c r="J300">
        <v>0</v>
      </c>
      <c r="K300">
        <v>5000000</v>
      </c>
      <c r="L300">
        <v>104.13</v>
      </c>
      <c r="N300" t="s">
        <v>1554</v>
      </c>
      <c r="O300">
        <v>-7.0000000000000007E-2</v>
      </c>
      <c r="P300">
        <v>222.72</v>
      </c>
      <c r="Q300" t="s">
        <v>1327</v>
      </c>
      <c r="T300">
        <v>105.29</v>
      </c>
      <c r="U300">
        <v>3.59</v>
      </c>
      <c r="V300">
        <v>0</v>
      </c>
      <c r="W300">
        <v>230</v>
      </c>
      <c r="X300">
        <v>0</v>
      </c>
      <c r="Y300">
        <v>10</v>
      </c>
      <c r="Z300">
        <v>20</v>
      </c>
      <c r="AA300">
        <v>40</v>
      </c>
      <c r="AB300">
        <v>63</v>
      </c>
      <c r="AC300">
        <v>90</v>
      </c>
      <c r="AD300">
        <v>110</v>
      </c>
      <c r="AE300">
        <v>130</v>
      </c>
      <c r="AF300">
        <v>160</v>
      </c>
      <c r="AG300">
        <v>180</v>
      </c>
      <c r="AH300">
        <v>200</v>
      </c>
      <c r="AI300">
        <v>214.5</v>
      </c>
      <c r="AJ300">
        <v>230</v>
      </c>
      <c r="AK300">
        <v>30</v>
      </c>
      <c r="AL300">
        <v>20</v>
      </c>
      <c r="AM300">
        <v>20</v>
      </c>
      <c r="AN300">
        <v>30</v>
      </c>
      <c r="AO300">
        <v>20</v>
      </c>
      <c r="AP300">
        <v>20</v>
      </c>
      <c r="AQ300">
        <v>30</v>
      </c>
      <c r="AR300">
        <v>20</v>
      </c>
      <c r="AS300">
        <v>20</v>
      </c>
      <c r="AT300">
        <v>22</v>
      </c>
    </row>
    <row r="301" spans="1:46" hidden="1" x14ac:dyDescent="0.2">
      <c r="A301">
        <v>299</v>
      </c>
      <c r="B301" t="s">
        <v>281</v>
      </c>
      <c r="C301" t="s">
        <v>101</v>
      </c>
      <c r="D301" t="s">
        <v>78</v>
      </c>
      <c r="E301" t="s">
        <v>78</v>
      </c>
      <c r="F301" t="s">
        <v>101</v>
      </c>
      <c r="J301">
        <v>0</v>
      </c>
      <c r="K301">
        <v>5000000</v>
      </c>
      <c r="L301">
        <v>0.8</v>
      </c>
      <c r="N301" t="s">
        <v>1555</v>
      </c>
      <c r="O301">
        <v>0.11</v>
      </c>
      <c r="P301">
        <v>0.14000000000000001</v>
      </c>
      <c r="Q301" t="s">
        <v>1277</v>
      </c>
      <c r="T301">
        <v>0.78</v>
      </c>
      <c r="U301">
        <v>0.05</v>
      </c>
      <c r="V301">
        <v>0</v>
      </c>
      <c r="W301">
        <v>1</v>
      </c>
      <c r="X301">
        <v>0</v>
      </c>
      <c r="Y301">
        <v>0</v>
      </c>
      <c r="Z301">
        <v>0</v>
      </c>
      <c r="AA301">
        <v>0</v>
      </c>
      <c r="AB301">
        <v>0</v>
      </c>
      <c r="AC301">
        <v>0</v>
      </c>
      <c r="AD301">
        <v>0</v>
      </c>
      <c r="AE301">
        <v>0</v>
      </c>
      <c r="AF301">
        <v>0</v>
      </c>
      <c r="AG301">
        <v>1</v>
      </c>
      <c r="AH301">
        <v>1</v>
      </c>
      <c r="AI301">
        <v>1</v>
      </c>
      <c r="AJ301">
        <v>1</v>
      </c>
      <c r="AK301">
        <v>8</v>
      </c>
      <c r="AL301">
        <v>0</v>
      </c>
      <c r="AM301">
        <v>0</v>
      </c>
      <c r="AN301">
        <v>0</v>
      </c>
      <c r="AO301">
        <v>0</v>
      </c>
      <c r="AP301">
        <v>0</v>
      </c>
      <c r="AQ301">
        <v>0</v>
      </c>
      <c r="AR301">
        <v>0</v>
      </c>
      <c r="AS301">
        <v>0</v>
      </c>
      <c r="AT301">
        <v>3</v>
      </c>
    </row>
    <row r="302" spans="1:46" hidden="1" x14ac:dyDescent="0.2">
      <c r="A302">
        <v>300</v>
      </c>
      <c r="B302" t="s">
        <v>281</v>
      </c>
      <c r="C302" t="s">
        <v>101</v>
      </c>
      <c r="D302" t="s">
        <v>75</v>
      </c>
      <c r="E302" t="s">
        <v>75</v>
      </c>
      <c r="F302" t="s">
        <v>101</v>
      </c>
      <c r="J302">
        <v>0</v>
      </c>
      <c r="K302">
        <v>5000000</v>
      </c>
      <c r="L302">
        <v>103.32</v>
      </c>
      <c r="N302" t="s">
        <v>1556</v>
      </c>
      <c r="O302">
        <v>-0.06</v>
      </c>
      <c r="P302">
        <v>222.79</v>
      </c>
      <c r="Q302" t="s">
        <v>1277</v>
      </c>
      <c r="T302">
        <v>104.51</v>
      </c>
      <c r="U302">
        <v>3.58</v>
      </c>
      <c r="V302">
        <v>0</v>
      </c>
      <c r="W302">
        <v>230</v>
      </c>
      <c r="X302">
        <v>0</v>
      </c>
      <c r="Y302">
        <v>10</v>
      </c>
      <c r="Z302">
        <v>20</v>
      </c>
      <c r="AA302">
        <v>40</v>
      </c>
      <c r="AB302">
        <v>60</v>
      </c>
      <c r="AC302">
        <v>90</v>
      </c>
      <c r="AD302">
        <v>110</v>
      </c>
      <c r="AE302">
        <v>130</v>
      </c>
      <c r="AF302">
        <v>160</v>
      </c>
      <c r="AG302">
        <v>180</v>
      </c>
      <c r="AH302">
        <v>200</v>
      </c>
      <c r="AI302">
        <v>215</v>
      </c>
      <c r="AJ302">
        <v>230</v>
      </c>
      <c r="AK302">
        <v>30</v>
      </c>
      <c r="AL302">
        <v>20</v>
      </c>
      <c r="AM302">
        <v>20</v>
      </c>
      <c r="AN302">
        <v>30</v>
      </c>
      <c r="AO302">
        <v>20</v>
      </c>
      <c r="AP302">
        <v>20</v>
      </c>
      <c r="AQ302">
        <v>30</v>
      </c>
      <c r="AR302">
        <v>20</v>
      </c>
      <c r="AS302">
        <v>20</v>
      </c>
      <c r="AT302">
        <v>21</v>
      </c>
    </row>
    <row r="303" spans="1:46" hidden="1" x14ac:dyDescent="0.2">
      <c r="A303">
        <v>301</v>
      </c>
      <c r="B303" t="s">
        <v>281</v>
      </c>
      <c r="C303" t="s">
        <v>101</v>
      </c>
      <c r="D303" t="s">
        <v>122</v>
      </c>
      <c r="E303" t="s">
        <v>122</v>
      </c>
      <c r="F303" t="s">
        <v>101</v>
      </c>
      <c r="J303">
        <v>0</v>
      </c>
      <c r="K303">
        <v>5000000</v>
      </c>
      <c r="L303">
        <v>0</v>
      </c>
      <c r="N303" t="s">
        <v>1557</v>
      </c>
      <c r="O303">
        <v>0.03</v>
      </c>
      <c r="P303">
        <v>0.01</v>
      </c>
      <c r="Q303" t="s">
        <v>1277</v>
      </c>
      <c r="T303">
        <v>0</v>
      </c>
      <c r="U303">
        <v>0</v>
      </c>
      <c r="V303">
        <v>0</v>
      </c>
      <c r="W303">
        <v>0</v>
      </c>
      <c r="X303">
        <v>0</v>
      </c>
      <c r="Y303">
        <v>0</v>
      </c>
      <c r="Z303">
        <v>0</v>
      </c>
      <c r="AA303">
        <v>0</v>
      </c>
      <c r="AB303">
        <v>0</v>
      </c>
      <c r="AC303">
        <v>0</v>
      </c>
      <c r="AD303">
        <v>0</v>
      </c>
      <c r="AE303">
        <v>0</v>
      </c>
      <c r="AF303">
        <v>0</v>
      </c>
      <c r="AG303">
        <v>0</v>
      </c>
      <c r="AH303">
        <v>0</v>
      </c>
      <c r="AI303">
        <v>0</v>
      </c>
      <c r="AJ303">
        <v>0</v>
      </c>
      <c r="AK303">
        <v>0</v>
      </c>
      <c r="AL303">
        <v>0</v>
      </c>
      <c r="AM303">
        <v>0</v>
      </c>
      <c r="AN303">
        <v>0</v>
      </c>
      <c r="AO303">
        <v>0</v>
      </c>
      <c r="AP303">
        <v>1</v>
      </c>
      <c r="AQ303">
        <v>0</v>
      </c>
      <c r="AR303">
        <v>0</v>
      </c>
      <c r="AS303">
        <v>0</v>
      </c>
      <c r="AT303">
        <v>0</v>
      </c>
    </row>
    <row r="304" spans="1:46" hidden="1" x14ac:dyDescent="0.2">
      <c r="A304">
        <v>302</v>
      </c>
      <c r="B304" t="s">
        <v>281</v>
      </c>
      <c r="C304" t="s">
        <v>101</v>
      </c>
      <c r="D304" t="s">
        <v>234</v>
      </c>
      <c r="E304" t="s">
        <v>234</v>
      </c>
      <c r="F304" t="s">
        <v>101</v>
      </c>
      <c r="J304">
        <v>0</v>
      </c>
      <c r="K304">
        <v>5000000</v>
      </c>
      <c r="L304">
        <v>111.48</v>
      </c>
      <c r="N304" t="s">
        <v>1558</v>
      </c>
      <c r="O304">
        <v>87.52</v>
      </c>
      <c r="P304">
        <v>120.57</v>
      </c>
      <c r="Q304" t="s">
        <v>1327</v>
      </c>
      <c r="T304">
        <v>111.35</v>
      </c>
      <c r="U304">
        <v>5.78</v>
      </c>
      <c r="V304">
        <v>81</v>
      </c>
      <c r="W304">
        <v>133</v>
      </c>
      <c r="X304">
        <v>81</v>
      </c>
      <c r="Y304">
        <v>86.9</v>
      </c>
      <c r="Z304">
        <v>89</v>
      </c>
      <c r="AA304">
        <v>93</v>
      </c>
      <c r="AB304">
        <v>97</v>
      </c>
      <c r="AC304">
        <v>100</v>
      </c>
      <c r="AD304">
        <v>104</v>
      </c>
      <c r="AE304">
        <v>107</v>
      </c>
      <c r="AF304">
        <v>110</v>
      </c>
      <c r="AG304">
        <v>114</v>
      </c>
      <c r="AH304">
        <v>118</v>
      </c>
      <c r="AI304">
        <v>120.1</v>
      </c>
      <c r="AJ304">
        <v>133</v>
      </c>
      <c r="AK304">
        <v>17</v>
      </c>
      <c r="AL304">
        <v>39</v>
      </c>
      <c r="AM304">
        <v>45</v>
      </c>
      <c r="AN304">
        <v>48</v>
      </c>
      <c r="AO304">
        <v>50</v>
      </c>
      <c r="AP304">
        <v>60</v>
      </c>
      <c r="AQ304">
        <v>44</v>
      </c>
      <c r="AR304">
        <v>25</v>
      </c>
      <c r="AS304">
        <v>5</v>
      </c>
      <c r="AT304">
        <v>6</v>
      </c>
    </row>
    <row r="305" spans="1:46" hidden="1" x14ac:dyDescent="0.2">
      <c r="A305">
        <v>303</v>
      </c>
      <c r="B305" t="s">
        <v>281</v>
      </c>
      <c r="C305" t="s">
        <v>101</v>
      </c>
      <c r="D305" t="s">
        <v>64</v>
      </c>
      <c r="E305" t="s">
        <v>64</v>
      </c>
      <c r="F305" t="s">
        <v>101</v>
      </c>
      <c r="J305">
        <v>0</v>
      </c>
      <c r="K305">
        <v>5000000</v>
      </c>
      <c r="L305">
        <v>111.48</v>
      </c>
      <c r="N305" t="s">
        <v>1559</v>
      </c>
      <c r="O305">
        <v>87.52</v>
      </c>
      <c r="P305">
        <v>120.57</v>
      </c>
      <c r="Q305" t="s">
        <v>1277</v>
      </c>
      <c r="T305">
        <v>111.35</v>
      </c>
      <c r="U305">
        <v>5.78</v>
      </c>
      <c r="V305">
        <v>81</v>
      </c>
      <c r="W305">
        <v>133</v>
      </c>
      <c r="X305">
        <v>81</v>
      </c>
      <c r="Y305">
        <v>86.9</v>
      </c>
      <c r="Z305">
        <v>89</v>
      </c>
      <c r="AA305">
        <v>93</v>
      </c>
      <c r="AB305">
        <v>97</v>
      </c>
      <c r="AC305">
        <v>100</v>
      </c>
      <c r="AD305">
        <v>104</v>
      </c>
      <c r="AE305">
        <v>107</v>
      </c>
      <c r="AF305">
        <v>110</v>
      </c>
      <c r="AG305">
        <v>114</v>
      </c>
      <c r="AH305">
        <v>118</v>
      </c>
      <c r="AI305">
        <v>120.1</v>
      </c>
      <c r="AJ305">
        <v>133</v>
      </c>
      <c r="AK305">
        <v>17</v>
      </c>
      <c r="AL305">
        <v>39</v>
      </c>
      <c r="AM305">
        <v>45</v>
      </c>
      <c r="AN305">
        <v>48</v>
      </c>
      <c r="AO305">
        <v>50</v>
      </c>
      <c r="AP305">
        <v>60</v>
      </c>
      <c r="AQ305">
        <v>44</v>
      </c>
      <c r="AR305">
        <v>25</v>
      </c>
      <c r="AS305">
        <v>5</v>
      </c>
      <c r="AT305">
        <v>6</v>
      </c>
    </row>
    <row r="306" spans="1:46" hidden="1" x14ac:dyDescent="0.2">
      <c r="A306">
        <v>304</v>
      </c>
      <c r="B306" t="s">
        <v>281</v>
      </c>
      <c r="C306" t="s">
        <v>101</v>
      </c>
      <c r="D306" t="s">
        <v>23</v>
      </c>
      <c r="E306" t="s">
        <v>23</v>
      </c>
      <c r="F306" t="s">
        <v>101</v>
      </c>
      <c r="J306">
        <v>0</v>
      </c>
      <c r="K306">
        <v>5000000</v>
      </c>
      <c r="L306">
        <v>66.09</v>
      </c>
      <c r="N306" t="s">
        <v>1560</v>
      </c>
      <c r="Q306" t="s">
        <v>1267</v>
      </c>
      <c r="T306">
        <v>68.510000000000005</v>
      </c>
      <c r="U306">
        <v>15.82</v>
      </c>
      <c r="V306">
        <v>37.71</v>
      </c>
      <c r="W306">
        <v>86.38</v>
      </c>
      <c r="X306">
        <v>32.89</v>
      </c>
      <c r="Y306">
        <v>42.54</v>
      </c>
      <c r="Z306">
        <v>52.2</v>
      </c>
      <c r="AA306">
        <v>62.94</v>
      </c>
      <c r="AB306">
        <v>65.39</v>
      </c>
      <c r="AC306">
        <v>66.77</v>
      </c>
      <c r="AD306">
        <v>70.69</v>
      </c>
      <c r="AE306">
        <v>75.73</v>
      </c>
      <c r="AF306">
        <v>78.72</v>
      </c>
      <c r="AG306">
        <v>79.12</v>
      </c>
      <c r="AH306">
        <v>80.930000000000007</v>
      </c>
      <c r="AI306">
        <v>84.56</v>
      </c>
      <c r="AJ306">
        <v>88.19</v>
      </c>
      <c r="AK306">
        <v>1</v>
      </c>
      <c r="AL306">
        <v>0</v>
      </c>
      <c r="AM306">
        <v>0</v>
      </c>
      <c r="AN306">
        <v>1</v>
      </c>
      <c r="AO306">
        <v>0</v>
      </c>
      <c r="AP306">
        <v>2</v>
      </c>
      <c r="AQ306">
        <v>1</v>
      </c>
      <c r="AR306">
        <v>1</v>
      </c>
      <c r="AS306">
        <v>3</v>
      </c>
      <c r="AT306">
        <v>1</v>
      </c>
    </row>
    <row r="307" spans="1:46" hidden="1" x14ac:dyDescent="0.2">
      <c r="A307">
        <v>305</v>
      </c>
      <c r="B307" t="s">
        <v>281</v>
      </c>
      <c r="C307" t="s">
        <v>101</v>
      </c>
      <c r="D307" t="s">
        <v>26</v>
      </c>
      <c r="E307" t="s">
        <v>26</v>
      </c>
      <c r="F307" t="s">
        <v>101</v>
      </c>
      <c r="J307">
        <v>0</v>
      </c>
      <c r="K307">
        <v>5000000</v>
      </c>
      <c r="L307">
        <v>201.57</v>
      </c>
      <c r="N307" t="s">
        <v>1561</v>
      </c>
      <c r="O307">
        <v>141.35</v>
      </c>
      <c r="P307">
        <v>294.98</v>
      </c>
      <c r="Q307" t="s">
        <v>1327</v>
      </c>
      <c r="T307">
        <v>232.65</v>
      </c>
      <c r="U307">
        <v>27.95</v>
      </c>
      <c r="V307">
        <v>109</v>
      </c>
      <c r="W307">
        <v>356</v>
      </c>
      <c r="X307">
        <v>109</v>
      </c>
      <c r="Y307">
        <v>139</v>
      </c>
      <c r="Z307">
        <v>155</v>
      </c>
      <c r="AA307">
        <v>176</v>
      </c>
      <c r="AB307">
        <v>195</v>
      </c>
      <c r="AC307">
        <v>210.4</v>
      </c>
      <c r="AD307">
        <v>229</v>
      </c>
      <c r="AE307">
        <v>246</v>
      </c>
      <c r="AF307">
        <v>265.60000000000002</v>
      </c>
      <c r="AG307">
        <v>283.2</v>
      </c>
      <c r="AH307">
        <v>305.2</v>
      </c>
      <c r="AI307">
        <v>320.2</v>
      </c>
      <c r="AJ307">
        <v>356</v>
      </c>
      <c r="AK307">
        <v>7</v>
      </c>
      <c r="AL307">
        <v>14</v>
      </c>
      <c r="AM307">
        <v>22</v>
      </c>
      <c r="AN307">
        <v>25</v>
      </c>
      <c r="AO307">
        <v>25</v>
      </c>
      <c r="AP307">
        <v>25</v>
      </c>
      <c r="AQ307">
        <v>24</v>
      </c>
      <c r="AR307">
        <v>21</v>
      </c>
      <c r="AS307">
        <v>10</v>
      </c>
      <c r="AT307">
        <v>6</v>
      </c>
    </row>
    <row r="308" spans="1:46" hidden="1" x14ac:dyDescent="0.2">
      <c r="A308">
        <v>306</v>
      </c>
      <c r="B308" t="s">
        <v>281</v>
      </c>
      <c r="C308" t="s">
        <v>101</v>
      </c>
      <c r="D308" t="s">
        <v>241</v>
      </c>
      <c r="E308" t="s">
        <v>241</v>
      </c>
      <c r="F308" t="s">
        <v>101</v>
      </c>
      <c r="J308">
        <v>0</v>
      </c>
      <c r="K308">
        <v>5000000</v>
      </c>
      <c r="L308">
        <v>14.7</v>
      </c>
      <c r="N308" t="s">
        <v>1562</v>
      </c>
      <c r="O308">
        <v>0.02</v>
      </c>
      <c r="P308">
        <v>27.48</v>
      </c>
      <c r="Q308" t="s">
        <v>1277</v>
      </c>
      <c r="T308">
        <v>12.89</v>
      </c>
      <c r="U308">
        <v>3.05</v>
      </c>
      <c r="V308">
        <v>0</v>
      </c>
      <c r="W308">
        <v>32</v>
      </c>
      <c r="X308">
        <v>0</v>
      </c>
      <c r="Y308">
        <v>1</v>
      </c>
      <c r="Z308">
        <v>2</v>
      </c>
      <c r="AA308">
        <v>5</v>
      </c>
      <c r="AB308">
        <v>8</v>
      </c>
      <c r="AC308">
        <v>10</v>
      </c>
      <c r="AD308">
        <v>13</v>
      </c>
      <c r="AE308">
        <v>16</v>
      </c>
      <c r="AF308">
        <v>18.7</v>
      </c>
      <c r="AG308">
        <v>21</v>
      </c>
      <c r="AH308">
        <v>24</v>
      </c>
      <c r="AI308">
        <v>27</v>
      </c>
      <c r="AJ308">
        <v>32</v>
      </c>
      <c r="AK308">
        <v>40</v>
      </c>
      <c r="AL308">
        <v>30</v>
      </c>
      <c r="AM308">
        <v>30</v>
      </c>
      <c r="AN308">
        <v>30</v>
      </c>
      <c r="AO308">
        <v>30</v>
      </c>
      <c r="AP308">
        <v>40</v>
      </c>
      <c r="AQ308">
        <v>29</v>
      </c>
      <c r="AR308">
        <v>22</v>
      </c>
      <c r="AS308">
        <v>12</v>
      </c>
      <c r="AT308">
        <v>9</v>
      </c>
    </row>
    <row r="309" spans="1:46" hidden="1" x14ac:dyDescent="0.2">
      <c r="A309">
        <v>307</v>
      </c>
      <c r="B309" t="s">
        <v>281</v>
      </c>
      <c r="C309" t="s">
        <v>101</v>
      </c>
      <c r="D309" t="s">
        <v>242</v>
      </c>
      <c r="E309" t="s">
        <v>242</v>
      </c>
      <c r="F309" t="s">
        <v>101</v>
      </c>
      <c r="J309">
        <v>0</v>
      </c>
      <c r="K309">
        <v>5000000</v>
      </c>
      <c r="L309">
        <v>186.87</v>
      </c>
      <c r="N309" t="s">
        <v>1563</v>
      </c>
      <c r="O309">
        <v>141.47</v>
      </c>
      <c r="P309">
        <v>289.97000000000003</v>
      </c>
      <c r="Q309" t="s">
        <v>1277</v>
      </c>
      <c r="T309">
        <v>219.76</v>
      </c>
      <c r="U309">
        <v>26.79</v>
      </c>
      <c r="V309">
        <v>109</v>
      </c>
      <c r="W309">
        <v>357</v>
      </c>
      <c r="X309">
        <v>109</v>
      </c>
      <c r="Y309">
        <v>139</v>
      </c>
      <c r="Z309">
        <v>155</v>
      </c>
      <c r="AA309">
        <v>176</v>
      </c>
      <c r="AB309">
        <v>195</v>
      </c>
      <c r="AC309">
        <v>211.2</v>
      </c>
      <c r="AD309">
        <v>229</v>
      </c>
      <c r="AE309">
        <v>247.4</v>
      </c>
      <c r="AF309">
        <v>266</v>
      </c>
      <c r="AG309">
        <v>285</v>
      </c>
      <c r="AH309">
        <v>306.10000000000002</v>
      </c>
      <c r="AI309">
        <v>322.14999999999998</v>
      </c>
      <c r="AJ309">
        <v>357</v>
      </c>
      <c r="AK309">
        <v>7</v>
      </c>
      <c r="AL309">
        <v>15</v>
      </c>
      <c r="AM309">
        <v>21</v>
      </c>
      <c r="AN309">
        <v>26</v>
      </c>
      <c r="AO309">
        <v>24</v>
      </c>
      <c r="AP309">
        <v>25</v>
      </c>
      <c r="AQ309">
        <v>25</v>
      </c>
      <c r="AR309">
        <v>20</v>
      </c>
      <c r="AS309">
        <v>12</v>
      </c>
      <c r="AT309">
        <v>5</v>
      </c>
    </row>
    <row r="310" spans="1:46" hidden="1" x14ac:dyDescent="0.2">
      <c r="A310">
        <v>308</v>
      </c>
      <c r="B310" t="s">
        <v>281</v>
      </c>
      <c r="C310" t="s">
        <v>101</v>
      </c>
      <c r="D310" t="s">
        <v>244</v>
      </c>
      <c r="E310" t="s">
        <v>244</v>
      </c>
      <c r="F310" t="s">
        <v>101</v>
      </c>
      <c r="J310">
        <v>-5000000</v>
      </c>
      <c r="K310">
        <v>5000000</v>
      </c>
      <c r="L310">
        <v>124.78</v>
      </c>
      <c r="N310" t="s">
        <v>1564</v>
      </c>
      <c r="O310">
        <v>25.17</v>
      </c>
      <c r="P310">
        <v>284.11</v>
      </c>
      <c r="Q310" t="s">
        <v>1327</v>
      </c>
      <c r="T310">
        <v>131.96</v>
      </c>
      <c r="U310">
        <v>25.57</v>
      </c>
      <c r="V310">
        <v>-62</v>
      </c>
      <c r="W310">
        <v>337</v>
      </c>
      <c r="X310">
        <v>-62</v>
      </c>
      <c r="Y310">
        <v>3</v>
      </c>
      <c r="Z310">
        <v>32.1</v>
      </c>
      <c r="AA310">
        <v>63.4</v>
      </c>
      <c r="AB310">
        <v>93.6</v>
      </c>
      <c r="AC310">
        <v>123.8</v>
      </c>
      <c r="AD310">
        <v>154</v>
      </c>
      <c r="AE310">
        <v>184.2</v>
      </c>
      <c r="AF310">
        <v>214.4</v>
      </c>
      <c r="AG310">
        <v>244.6</v>
      </c>
      <c r="AH310">
        <v>274.8</v>
      </c>
      <c r="AI310">
        <v>296.89999999999998</v>
      </c>
      <c r="AJ310">
        <v>337</v>
      </c>
      <c r="AK310">
        <v>5</v>
      </c>
      <c r="AL310">
        <v>18</v>
      </c>
      <c r="AM310">
        <v>31</v>
      </c>
      <c r="AN310">
        <v>40</v>
      </c>
      <c r="AO310">
        <v>40</v>
      </c>
      <c r="AP310">
        <v>40</v>
      </c>
      <c r="AQ310">
        <v>40</v>
      </c>
      <c r="AR310">
        <v>40</v>
      </c>
      <c r="AS310">
        <v>34</v>
      </c>
      <c r="AT310">
        <v>14</v>
      </c>
    </row>
    <row r="311" spans="1:46" hidden="1" x14ac:dyDescent="0.2">
      <c r="A311">
        <v>309</v>
      </c>
      <c r="B311" t="s">
        <v>281</v>
      </c>
      <c r="C311" t="s">
        <v>211</v>
      </c>
      <c r="D311" t="s">
        <v>73</v>
      </c>
      <c r="E311" t="s">
        <v>73</v>
      </c>
      <c r="F311" t="s">
        <v>211</v>
      </c>
      <c r="J311">
        <v>0</v>
      </c>
      <c r="K311">
        <v>5000000</v>
      </c>
      <c r="L311">
        <v>15.67</v>
      </c>
      <c r="N311" t="s">
        <v>1565</v>
      </c>
      <c r="Q311" t="s">
        <v>1254</v>
      </c>
      <c r="T311">
        <v>15.82</v>
      </c>
      <c r="U311">
        <v>2.1</v>
      </c>
      <c r="V311">
        <v>13.05</v>
      </c>
      <c r="W311">
        <v>19.079999999999998</v>
      </c>
      <c r="X311">
        <v>12.87</v>
      </c>
      <c r="Y311">
        <v>13.24</v>
      </c>
      <c r="Z311">
        <v>13.61</v>
      </c>
      <c r="AA311">
        <v>13.73</v>
      </c>
      <c r="AB311">
        <v>14.62</v>
      </c>
      <c r="AC311">
        <v>15.22</v>
      </c>
      <c r="AD311">
        <v>15.84</v>
      </c>
      <c r="AE311">
        <v>16.36</v>
      </c>
      <c r="AF311">
        <v>16.57</v>
      </c>
      <c r="AG311">
        <v>17.25</v>
      </c>
      <c r="AH311">
        <v>18.690000000000001</v>
      </c>
      <c r="AI311">
        <v>18.95</v>
      </c>
      <c r="AJ311">
        <v>19.21</v>
      </c>
      <c r="AK311">
        <v>1</v>
      </c>
      <c r="AL311">
        <v>2</v>
      </c>
      <c r="AM311">
        <v>0</v>
      </c>
      <c r="AN311">
        <v>2</v>
      </c>
      <c r="AO311">
        <v>0</v>
      </c>
      <c r="AP311">
        <v>2</v>
      </c>
      <c r="AQ311">
        <v>1</v>
      </c>
      <c r="AR311">
        <v>0</v>
      </c>
      <c r="AS311">
        <v>0</v>
      </c>
      <c r="AT311">
        <v>2</v>
      </c>
    </row>
    <row r="312" spans="1:46" hidden="1" x14ac:dyDescent="0.2">
      <c r="A312">
        <v>310</v>
      </c>
      <c r="B312" t="s">
        <v>281</v>
      </c>
      <c r="C312" t="s">
        <v>211</v>
      </c>
      <c r="D312" t="s">
        <v>23</v>
      </c>
      <c r="E312" t="s">
        <v>23</v>
      </c>
      <c r="F312" t="s">
        <v>211</v>
      </c>
      <c r="J312">
        <v>0</v>
      </c>
      <c r="K312">
        <v>5000000</v>
      </c>
      <c r="L312">
        <v>15.67</v>
      </c>
      <c r="N312" t="s">
        <v>1566</v>
      </c>
      <c r="Q312" t="s">
        <v>1267</v>
      </c>
      <c r="T312">
        <v>15.82</v>
      </c>
      <c r="U312">
        <v>2.1</v>
      </c>
      <c r="V312">
        <v>13.05</v>
      </c>
      <c r="W312">
        <v>19.079999999999998</v>
      </c>
      <c r="X312">
        <v>12.87</v>
      </c>
      <c r="Y312">
        <v>13.24</v>
      </c>
      <c r="Z312">
        <v>13.61</v>
      </c>
      <c r="AA312">
        <v>13.73</v>
      </c>
      <c r="AB312">
        <v>14.62</v>
      </c>
      <c r="AC312">
        <v>15.22</v>
      </c>
      <c r="AD312">
        <v>15.84</v>
      </c>
      <c r="AE312">
        <v>16.36</v>
      </c>
      <c r="AF312">
        <v>16.57</v>
      </c>
      <c r="AG312">
        <v>17.25</v>
      </c>
      <c r="AH312">
        <v>18.690000000000001</v>
      </c>
      <c r="AI312">
        <v>18.95</v>
      </c>
      <c r="AJ312">
        <v>19.21</v>
      </c>
      <c r="AK312">
        <v>1</v>
      </c>
      <c r="AL312">
        <v>2</v>
      </c>
      <c r="AM312">
        <v>0</v>
      </c>
      <c r="AN312">
        <v>2</v>
      </c>
      <c r="AO312">
        <v>0</v>
      </c>
      <c r="AP312">
        <v>2</v>
      </c>
      <c r="AQ312">
        <v>1</v>
      </c>
      <c r="AR312">
        <v>0</v>
      </c>
      <c r="AS312">
        <v>0</v>
      </c>
      <c r="AT312">
        <v>2</v>
      </c>
    </row>
    <row r="313" spans="1:46" hidden="1" x14ac:dyDescent="0.2">
      <c r="A313">
        <v>311</v>
      </c>
      <c r="B313" t="s">
        <v>281</v>
      </c>
      <c r="C313" t="s">
        <v>211</v>
      </c>
      <c r="D313" t="s">
        <v>26</v>
      </c>
      <c r="E313" t="s">
        <v>26</v>
      </c>
      <c r="F313" t="s">
        <v>211</v>
      </c>
      <c r="J313">
        <v>0</v>
      </c>
      <c r="K313">
        <v>5000000</v>
      </c>
      <c r="L313">
        <v>6.81</v>
      </c>
      <c r="N313" t="s">
        <v>1567</v>
      </c>
      <c r="Q313" t="s">
        <v>1267</v>
      </c>
      <c r="T313">
        <v>6.44</v>
      </c>
      <c r="U313">
        <v>0.95</v>
      </c>
      <c r="V313">
        <v>4.82</v>
      </c>
      <c r="W313">
        <v>7.61</v>
      </c>
      <c r="X313">
        <v>4.59</v>
      </c>
      <c r="Y313">
        <v>5.05</v>
      </c>
      <c r="Z313">
        <v>5.51</v>
      </c>
      <c r="AA313">
        <v>5.62</v>
      </c>
      <c r="AB313">
        <v>6.07</v>
      </c>
      <c r="AC313">
        <v>6.35</v>
      </c>
      <c r="AD313">
        <v>6.55</v>
      </c>
      <c r="AE313">
        <v>6.79</v>
      </c>
      <c r="AF313">
        <v>6.99</v>
      </c>
      <c r="AG313">
        <v>7.22</v>
      </c>
      <c r="AH313">
        <v>7.49</v>
      </c>
      <c r="AI313">
        <v>7.57</v>
      </c>
      <c r="AJ313">
        <v>7.65</v>
      </c>
      <c r="AK313">
        <v>1</v>
      </c>
      <c r="AL313">
        <v>0</v>
      </c>
      <c r="AM313">
        <v>0</v>
      </c>
      <c r="AN313">
        <v>2</v>
      </c>
      <c r="AO313">
        <v>0</v>
      </c>
      <c r="AP313">
        <v>2</v>
      </c>
      <c r="AQ313">
        <v>1</v>
      </c>
      <c r="AR313">
        <v>1</v>
      </c>
      <c r="AS313">
        <v>1</v>
      </c>
      <c r="AT313">
        <v>2</v>
      </c>
    </row>
    <row r="314" spans="1:46" hidden="1" x14ac:dyDescent="0.2">
      <c r="A314">
        <v>312</v>
      </c>
      <c r="B314" t="s">
        <v>281</v>
      </c>
      <c r="C314" t="s">
        <v>211</v>
      </c>
      <c r="D314" t="s">
        <v>241</v>
      </c>
      <c r="E314" t="s">
        <v>241</v>
      </c>
      <c r="F314" t="s">
        <v>211</v>
      </c>
      <c r="J314">
        <v>0</v>
      </c>
      <c r="K314">
        <v>5000000</v>
      </c>
      <c r="L314">
        <v>1.1000000000000001</v>
      </c>
      <c r="N314" t="s">
        <v>1568</v>
      </c>
      <c r="O314">
        <v>0.24</v>
      </c>
      <c r="P314">
        <v>2.74</v>
      </c>
      <c r="Q314" t="s">
        <v>1277</v>
      </c>
      <c r="T314">
        <v>1.22</v>
      </c>
      <c r="U314">
        <v>0.41</v>
      </c>
      <c r="V314">
        <v>0</v>
      </c>
      <c r="W314">
        <v>3</v>
      </c>
      <c r="X314">
        <v>0</v>
      </c>
      <c r="Y314">
        <v>0</v>
      </c>
      <c r="Z314">
        <v>0</v>
      </c>
      <c r="AA314">
        <v>0</v>
      </c>
      <c r="AB314">
        <v>1</v>
      </c>
      <c r="AC314">
        <v>1</v>
      </c>
      <c r="AD314">
        <v>1</v>
      </c>
      <c r="AE314">
        <v>1.4</v>
      </c>
      <c r="AF314">
        <v>2</v>
      </c>
      <c r="AG314">
        <v>2</v>
      </c>
      <c r="AH314">
        <v>2.1</v>
      </c>
      <c r="AI314">
        <v>3</v>
      </c>
      <c r="AJ314">
        <v>3</v>
      </c>
      <c r="AK314">
        <v>8</v>
      </c>
      <c r="AL314">
        <v>0</v>
      </c>
      <c r="AM314">
        <v>0</v>
      </c>
      <c r="AN314">
        <v>10</v>
      </c>
      <c r="AO314">
        <v>0</v>
      </c>
      <c r="AP314">
        <v>0</v>
      </c>
      <c r="AQ314">
        <v>9</v>
      </c>
      <c r="AR314">
        <v>0</v>
      </c>
      <c r="AS314">
        <v>0</v>
      </c>
      <c r="AT314">
        <v>3</v>
      </c>
    </row>
    <row r="315" spans="1:46" hidden="1" x14ac:dyDescent="0.2">
      <c r="A315">
        <v>313</v>
      </c>
      <c r="B315" t="s">
        <v>281</v>
      </c>
      <c r="C315" t="s">
        <v>211</v>
      </c>
      <c r="D315" t="s">
        <v>242</v>
      </c>
      <c r="E315" t="s">
        <v>242</v>
      </c>
      <c r="F315" t="s">
        <v>211</v>
      </c>
      <c r="J315">
        <v>0</v>
      </c>
      <c r="K315">
        <v>5000000</v>
      </c>
      <c r="L315">
        <v>5.71</v>
      </c>
      <c r="N315" t="s">
        <v>1569</v>
      </c>
      <c r="O315">
        <v>4.08</v>
      </c>
      <c r="P315">
        <v>6.6</v>
      </c>
      <c r="Q315" t="s">
        <v>1277</v>
      </c>
      <c r="T315">
        <v>5.22</v>
      </c>
      <c r="U315">
        <v>0.8</v>
      </c>
      <c r="V315">
        <v>2</v>
      </c>
      <c r="W315">
        <v>7</v>
      </c>
      <c r="X315">
        <v>2</v>
      </c>
      <c r="Y315">
        <v>3</v>
      </c>
      <c r="Z315">
        <v>3</v>
      </c>
      <c r="AA315">
        <v>4</v>
      </c>
      <c r="AB315">
        <v>4</v>
      </c>
      <c r="AC315">
        <v>4</v>
      </c>
      <c r="AD315">
        <v>5</v>
      </c>
      <c r="AE315">
        <v>5</v>
      </c>
      <c r="AF315">
        <v>5</v>
      </c>
      <c r="AG315">
        <v>6</v>
      </c>
      <c r="AH315">
        <v>6</v>
      </c>
      <c r="AI315">
        <v>6.45</v>
      </c>
      <c r="AJ315">
        <v>7</v>
      </c>
      <c r="AK315">
        <v>1</v>
      </c>
      <c r="AL315">
        <v>0</v>
      </c>
      <c r="AM315">
        <v>5</v>
      </c>
      <c r="AN315">
        <v>0</v>
      </c>
      <c r="AO315">
        <v>8</v>
      </c>
      <c r="AP315">
        <v>0</v>
      </c>
      <c r="AQ315">
        <v>9</v>
      </c>
      <c r="AR315">
        <v>0</v>
      </c>
      <c r="AS315">
        <v>7</v>
      </c>
      <c r="AT315">
        <v>2</v>
      </c>
    </row>
    <row r="316" spans="1:46" hidden="1" x14ac:dyDescent="0.2">
      <c r="A316">
        <v>314</v>
      </c>
      <c r="B316" t="s">
        <v>281</v>
      </c>
      <c r="C316" t="s">
        <v>211</v>
      </c>
      <c r="D316" t="s">
        <v>244</v>
      </c>
      <c r="E316" t="s">
        <v>244</v>
      </c>
      <c r="F316" t="s">
        <v>211</v>
      </c>
      <c r="J316">
        <v>-5000000</v>
      </c>
      <c r="K316">
        <v>5000000</v>
      </c>
      <c r="L316">
        <v>-7.53</v>
      </c>
      <c r="N316" t="s">
        <v>1570</v>
      </c>
      <c r="Q316" t="s">
        <v>1267</v>
      </c>
      <c r="T316">
        <v>-8.11</v>
      </c>
      <c r="U316">
        <v>1.9</v>
      </c>
      <c r="V316">
        <v>-10.74</v>
      </c>
      <c r="W316">
        <v>-4.95</v>
      </c>
      <c r="X316">
        <v>-10.75</v>
      </c>
      <c r="Y316">
        <v>-10.74</v>
      </c>
      <c r="Z316">
        <v>-10.73</v>
      </c>
      <c r="AA316">
        <v>-9.51</v>
      </c>
      <c r="AB316">
        <v>-9.02</v>
      </c>
      <c r="AC316">
        <v>-8.2200000000000006</v>
      </c>
      <c r="AD316">
        <v>-7.72</v>
      </c>
      <c r="AE316">
        <v>-7.71</v>
      </c>
      <c r="AF316">
        <v>-7.52</v>
      </c>
      <c r="AG316">
        <v>-7.05</v>
      </c>
      <c r="AH316">
        <v>-6.64</v>
      </c>
      <c r="AI316">
        <v>-5.52</v>
      </c>
      <c r="AJ316">
        <v>-4.3899999999999997</v>
      </c>
      <c r="AK316">
        <v>2</v>
      </c>
      <c r="AL316">
        <v>0</v>
      </c>
      <c r="AM316">
        <v>2</v>
      </c>
      <c r="AN316">
        <v>0</v>
      </c>
      <c r="AO316">
        <v>3</v>
      </c>
      <c r="AP316">
        <v>1</v>
      </c>
      <c r="AQ316">
        <v>1</v>
      </c>
      <c r="AR316">
        <v>0</v>
      </c>
      <c r="AS316">
        <v>0</v>
      </c>
      <c r="AT316">
        <v>1</v>
      </c>
    </row>
    <row r="317" spans="1:46" hidden="1" x14ac:dyDescent="0.2">
      <c r="A317">
        <v>315</v>
      </c>
      <c r="B317" t="s">
        <v>281</v>
      </c>
      <c r="C317" t="s">
        <v>212</v>
      </c>
      <c r="D317" t="s">
        <v>73</v>
      </c>
      <c r="E317" t="s">
        <v>73</v>
      </c>
      <c r="F317" t="s">
        <v>212</v>
      </c>
      <c r="J317">
        <v>0</v>
      </c>
      <c r="K317">
        <v>5000000</v>
      </c>
      <c r="L317">
        <v>484.62</v>
      </c>
      <c r="N317" t="s">
        <v>1571</v>
      </c>
      <c r="Q317" t="s">
        <v>1254</v>
      </c>
      <c r="T317">
        <v>495.11</v>
      </c>
      <c r="U317">
        <v>13.53</v>
      </c>
      <c r="V317">
        <v>474.77</v>
      </c>
      <c r="W317">
        <v>513.41999999999996</v>
      </c>
      <c r="X317">
        <v>472.97</v>
      </c>
      <c r="Y317">
        <v>476.56</v>
      </c>
      <c r="Z317">
        <v>480.14</v>
      </c>
      <c r="AA317">
        <v>484.16</v>
      </c>
      <c r="AB317">
        <v>488.07</v>
      </c>
      <c r="AC317">
        <v>491.17</v>
      </c>
      <c r="AD317">
        <v>495.06</v>
      </c>
      <c r="AE317">
        <v>498.71</v>
      </c>
      <c r="AF317">
        <v>501.83</v>
      </c>
      <c r="AG317">
        <v>507.3</v>
      </c>
      <c r="AH317">
        <v>513.27</v>
      </c>
      <c r="AI317">
        <v>513.37</v>
      </c>
      <c r="AJ317">
        <v>513.47</v>
      </c>
      <c r="AK317">
        <v>1</v>
      </c>
      <c r="AL317">
        <v>1</v>
      </c>
      <c r="AM317">
        <v>1</v>
      </c>
      <c r="AN317">
        <v>0</v>
      </c>
      <c r="AO317">
        <v>2</v>
      </c>
      <c r="AP317">
        <v>0</v>
      </c>
      <c r="AQ317">
        <v>2</v>
      </c>
      <c r="AR317">
        <v>0</v>
      </c>
      <c r="AS317">
        <v>1</v>
      </c>
      <c r="AT317">
        <v>2</v>
      </c>
    </row>
    <row r="318" spans="1:46" hidden="1" x14ac:dyDescent="0.2">
      <c r="A318">
        <v>316</v>
      </c>
      <c r="B318" t="s">
        <v>281</v>
      </c>
      <c r="C318" t="s">
        <v>212</v>
      </c>
      <c r="D318" t="s">
        <v>23</v>
      </c>
      <c r="E318" t="s">
        <v>23</v>
      </c>
      <c r="F318" t="s">
        <v>212</v>
      </c>
      <c r="J318">
        <v>0</v>
      </c>
      <c r="K318">
        <v>5000000</v>
      </c>
      <c r="L318">
        <v>484.62</v>
      </c>
      <c r="N318" t="s">
        <v>1572</v>
      </c>
      <c r="Q318" t="s">
        <v>1267</v>
      </c>
      <c r="T318">
        <v>495.11</v>
      </c>
      <c r="U318">
        <v>13.53</v>
      </c>
      <c r="V318">
        <v>474.77</v>
      </c>
      <c r="W318">
        <v>513.41999999999996</v>
      </c>
      <c r="X318">
        <v>472.97</v>
      </c>
      <c r="Y318">
        <v>476.56</v>
      </c>
      <c r="Z318">
        <v>480.14</v>
      </c>
      <c r="AA318">
        <v>484.16</v>
      </c>
      <c r="AB318">
        <v>488.07</v>
      </c>
      <c r="AC318">
        <v>491.17</v>
      </c>
      <c r="AD318">
        <v>495.06</v>
      </c>
      <c r="AE318">
        <v>498.71</v>
      </c>
      <c r="AF318">
        <v>501.83</v>
      </c>
      <c r="AG318">
        <v>507.3</v>
      </c>
      <c r="AH318">
        <v>513.27</v>
      </c>
      <c r="AI318">
        <v>513.37</v>
      </c>
      <c r="AJ318">
        <v>513.47</v>
      </c>
      <c r="AK318">
        <v>1</v>
      </c>
      <c r="AL318">
        <v>1</v>
      </c>
      <c r="AM318">
        <v>1</v>
      </c>
      <c r="AN318">
        <v>0</v>
      </c>
      <c r="AO318">
        <v>2</v>
      </c>
      <c r="AP318">
        <v>0</v>
      </c>
      <c r="AQ318">
        <v>2</v>
      </c>
      <c r="AR318">
        <v>0</v>
      </c>
      <c r="AS318">
        <v>1</v>
      </c>
      <c r="AT318">
        <v>2</v>
      </c>
    </row>
    <row r="319" spans="1:46" hidden="1" x14ac:dyDescent="0.2">
      <c r="A319">
        <v>317</v>
      </c>
      <c r="B319" t="s">
        <v>281</v>
      </c>
      <c r="C319" t="s">
        <v>212</v>
      </c>
      <c r="D319" t="s">
        <v>26</v>
      </c>
      <c r="E319" t="s">
        <v>26</v>
      </c>
      <c r="F319" t="s">
        <v>212</v>
      </c>
      <c r="J319">
        <v>0</v>
      </c>
      <c r="K319">
        <v>5000000</v>
      </c>
      <c r="L319">
        <v>56.08</v>
      </c>
      <c r="N319" t="s">
        <v>1573</v>
      </c>
      <c r="Q319" t="s">
        <v>1267</v>
      </c>
      <c r="T319">
        <v>52.06</v>
      </c>
      <c r="U319">
        <v>6.39</v>
      </c>
      <c r="V319">
        <v>44.97</v>
      </c>
      <c r="W319">
        <v>60.84</v>
      </c>
      <c r="X319">
        <v>44.92</v>
      </c>
      <c r="Y319">
        <v>45.02</v>
      </c>
      <c r="Z319">
        <v>45.11</v>
      </c>
      <c r="AA319">
        <v>46.18</v>
      </c>
      <c r="AB319">
        <v>46.89</v>
      </c>
      <c r="AC319">
        <v>47.78</v>
      </c>
      <c r="AD319">
        <v>51.18</v>
      </c>
      <c r="AE319">
        <v>54.96</v>
      </c>
      <c r="AF319">
        <v>56.43</v>
      </c>
      <c r="AG319">
        <v>57.65</v>
      </c>
      <c r="AH319">
        <v>60.71</v>
      </c>
      <c r="AI319">
        <v>60.8</v>
      </c>
      <c r="AJ319">
        <v>60.88</v>
      </c>
      <c r="AK319">
        <v>3</v>
      </c>
      <c r="AL319">
        <v>1</v>
      </c>
      <c r="AM319">
        <v>1</v>
      </c>
      <c r="AN319">
        <v>0</v>
      </c>
      <c r="AO319">
        <v>0</v>
      </c>
      <c r="AP319">
        <v>1</v>
      </c>
      <c r="AQ319">
        <v>0</v>
      </c>
      <c r="AR319">
        <v>2</v>
      </c>
      <c r="AS319">
        <v>0</v>
      </c>
      <c r="AT319">
        <v>2</v>
      </c>
    </row>
    <row r="320" spans="1:46" hidden="1" x14ac:dyDescent="0.2">
      <c r="A320">
        <v>318</v>
      </c>
      <c r="B320" t="s">
        <v>281</v>
      </c>
      <c r="C320" t="s">
        <v>212</v>
      </c>
      <c r="D320" t="s">
        <v>241</v>
      </c>
      <c r="E320" t="s">
        <v>241</v>
      </c>
      <c r="F320" t="s">
        <v>212</v>
      </c>
      <c r="J320">
        <v>0</v>
      </c>
      <c r="K320">
        <v>5000000</v>
      </c>
      <c r="L320">
        <v>1.05</v>
      </c>
      <c r="N320" t="s">
        <v>1574</v>
      </c>
      <c r="O320">
        <v>-0.04</v>
      </c>
      <c r="P320">
        <v>2.4500000000000002</v>
      </c>
      <c r="Q320" t="s">
        <v>1277</v>
      </c>
      <c r="T320">
        <v>0.99</v>
      </c>
      <c r="U320">
        <v>0.35</v>
      </c>
      <c r="V320">
        <v>0</v>
      </c>
      <c r="W320">
        <v>4</v>
      </c>
      <c r="X320">
        <v>0</v>
      </c>
      <c r="Y320">
        <v>0</v>
      </c>
      <c r="Z320">
        <v>0</v>
      </c>
      <c r="AA320">
        <v>0</v>
      </c>
      <c r="AB320">
        <v>0</v>
      </c>
      <c r="AC320">
        <v>1</v>
      </c>
      <c r="AD320">
        <v>1</v>
      </c>
      <c r="AE320">
        <v>1</v>
      </c>
      <c r="AF320">
        <v>2</v>
      </c>
      <c r="AG320">
        <v>2</v>
      </c>
      <c r="AH320">
        <v>2</v>
      </c>
      <c r="AI320">
        <v>2.5</v>
      </c>
      <c r="AJ320">
        <v>4</v>
      </c>
      <c r="AK320">
        <v>10</v>
      </c>
      <c r="AL320">
        <v>0</v>
      </c>
      <c r="AM320">
        <v>10</v>
      </c>
      <c r="AN320">
        <v>0</v>
      </c>
      <c r="AO320">
        <v>0</v>
      </c>
      <c r="AP320">
        <v>9</v>
      </c>
      <c r="AQ320">
        <v>0</v>
      </c>
      <c r="AR320">
        <v>1</v>
      </c>
      <c r="AS320">
        <v>0</v>
      </c>
      <c r="AT320">
        <v>1</v>
      </c>
    </row>
    <row r="321" spans="1:46" hidden="1" x14ac:dyDescent="0.2">
      <c r="A321">
        <v>319</v>
      </c>
      <c r="B321" t="s">
        <v>281</v>
      </c>
      <c r="C321" t="s">
        <v>212</v>
      </c>
      <c r="D321" t="s">
        <v>242</v>
      </c>
      <c r="E321" t="s">
        <v>242</v>
      </c>
      <c r="F321" t="s">
        <v>212</v>
      </c>
      <c r="J321">
        <v>0</v>
      </c>
      <c r="K321">
        <v>5000000</v>
      </c>
      <c r="L321">
        <v>55.04</v>
      </c>
      <c r="N321" t="s">
        <v>1575</v>
      </c>
      <c r="O321">
        <v>53.6</v>
      </c>
      <c r="P321">
        <v>56.12</v>
      </c>
      <c r="Q321" t="s">
        <v>1277</v>
      </c>
      <c r="T321">
        <v>51.07</v>
      </c>
      <c r="U321">
        <v>6.38</v>
      </c>
      <c r="V321">
        <v>42</v>
      </c>
      <c r="W321">
        <v>60</v>
      </c>
      <c r="X321">
        <v>42</v>
      </c>
      <c r="Y321">
        <v>43</v>
      </c>
      <c r="Z321">
        <v>43.8</v>
      </c>
      <c r="AA321">
        <v>44</v>
      </c>
      <c r="AB321">
        <v>45</v>
      </c>
      <c r="AC321">
        <v>46</v>
      </c>
      <c r="AD321">
        <v>47</v>
      </c>
      <c r="AE321">
        <v>52.8</v>
      </c>
      <c r="AF321">
        <v>55</v>
      </c>
      <c r="AG321">
        <v>56.8</v>
      </c>
      <c r="AH321">
        <v>59</v>
      </c>
      <c r="AI321">
        <v>59.6</v>
      </c>
      <c r="AJ321">
        <v>60</v>
      </c>
      <c r="AK321">
        <v>3</v>
      </c>
      <c r="AL321">
        <v>7</v>
      </c>
      <c r="AM321">
        <v>5</v>
      </c>
      <c r="AN321">
        <v>1</v>
      </c>
      <c r="AO321">
        <v>0</v>
      </c>
      <c r="AP321">
        <v>1</v>
      </c>
      <c r="AQ321">
        <v>2</v>
      </c>
      <c r="AR321">
        <v>4</v>
      </c>
      <c r="AS321">
        <v>2</v>
      </c>
      <c r="AT321">
        <v>4</v>
      </c>
    </row>
    <row r="322" spans="1:46" hidden="1" x14ac:dyDescent="0.2">
      <c r="A322">
        <v>320</v>
      </c>
      <c r="B322" t="s">
        <v>281</v>
      </c>
      <c r="C322" t="s">
        <v>212</v>
      </c>
      <c r="D322" t="s">
        <v>244</v>
      </c>
      <c r="E322" t="s">
        <v>244</v>
      </c>
      <c r="F322" t="s">
        <v>212</v>
      </c>
      <c r="J322">
        <v>-5000000</v>
      </c>
      <c r="K322">
        <v>5000000</v>
      </c>
      <c r="L322">
        <v>-31.41</v>
      </c>
      <c r="N322" t="s">
        <v>1576</v>
      </c>
      <c r="Q322" t="s">
        <v>1267</v>
      </c>
      <c r="T322">
        <v>-36.69</v>
      </c>
      <c r="U322">
        <v>13.72</v>
      </c>
      <c r="V322">
        <v>-57.85</v>
      </c>
      <c r="W322">
        <v>-15.27</v>
      </c>
      <c r="X322">
        <v>-61.28</v>
      </c>
      <c r="Y322">
        <v>-54.43</v>
      </c>
      <c r="Z322">
        <v>-47.59</v>
      </c>
      <c r="AA322">
        <v>-45.8</v>
      </c>
      <c r="AB322">
        <v>-43.5</v>
      </c>
      <c r="AC322">
        <v>-42.29</v>
      </c>
      <c r="AD322">
        <v>-38.08</v>
      </c>
      <c r="AE322">
        <v>-32.42</v>
      </c>
      <c r="AF322">
        <v>-29.64</v>
      </c>
      <c r="AG322">
        <v>-27.71</v>
      </c>
      <c r="AH322">
        <v>-22.42</v>
      </c>
      <c r="AI322">
        <v>-17.649999999999999</v>
      </c>
      <c r="AJ322">
        <v>-12.88</v>
      </c>
      <c r="AK322">
        <v>1</v>
      </c>
      <c r="AL322">
        <v>0</v>
      </c>
      <c r="AM322">
        <v>0</v>
      </c>
      <c r="AN322">
        <v>4</v>
      </c>
      <c r="AO322">
        <v>0</v>
      </c>
      <c r="AP322">
        <v>1</v>
      </c>
      <c r="AQ322">
        <v>2</v>
      </c>
      <c r="AR322">
        <v>1</v>
      </c>
      <c r="AS322">
        <v>0</v>
      </c>
      <c r="AT322">
        <v>1</v>
      </c>
    </row>
    <row r="323" spans="1:46" x14ac:dyDescent="0.2">
      <c r="A323">
        <v>321</v>
      </c>
      <c r="B323" t="s">
        <v>281</v>
      </c>
      <c r="C323" t="s">
        <v>213</v>
      </c>
      <c r="D323" t="s">
        <v>21</v>
      </c>
      <c r="E323" t="s">
        <v>21</v>
      </c>
      <c r="F323" t="s">
        <v>213</v>
      </c>
      <c r="J323">
        <v>0</v>
      </c>
      <c r="K323">
        <v>5000000</v>
      </c>
      <c r="L323">
        <v>3384.5</v>
      </c>
      <c r="N323" t="s">
        <v>1577</v>
      </c>
      <c r="Q323" t="s">
        <v>1254</v>
      </c>
      <c r="T323">
        <v>3474.64</v>
      </c>
      <c r="U323">
        <v>205.08</v>
      </c>
      <c r="V323">
        <v>3135.18</v>
      </c>
      <c r="W323">
        <v>3734.25</v>
      </c>
      <c r="X323">
        <v>3134.66</v>
      </c>
      <c r="Y323">
        <v>3135.7</v>
      </c>
      <c r="Z323">
        <v>3136.74</v>
      </c>
      <c r="AA323">
        <v>3350.89</v>
      </c>
      <c r="AB323">
        <v>3446.23</v>
      </c>
      <c r="AC323">
        <v>3475.72</v>
      </c>
      <c r="AD323">
        <v>3502.08</v>
      </c>
      <c r="AE323">
        <v>3545.73</v>
      </c>
      <c r="AF323">
        <v>3592.38</v>
      </c>
      <c r="AG323">
        <v>3619.99</v>
      </c>
      <c r="AH323">
        <v>3656.37</v>
      </c>
      <c r="AI323">
        <v>3708.29</v>
      </c>
      <c r="AJ323">
        <v>3760.21</v>
      </c>
      <c r="AK323">
        <v>2</v>
      </c>
      <c r="AL323">
        <v>0</v>
      </c>
      <c r="AM323">
        <v>0</v>
      </c>
      <c r="AN323">
        <v>0</v>
      </c>
      <c r="AO323">
        <v>1</v>
      </c>
      <c r="AP323">
        <v>2</v>
      </c>
      <c r="AQ323">
        <v>1</v>
      </c>
      <c r="AR323">
        <v>2</v>
      </c>
      <c r="AS323">
        <v>1</v>
      </c>
      <c r="AT323">
        <v>1</v>
      </c>
    </row>
    <row r="324" spans="1:46" hidden="1" x14ac:dyDescent="0.2">
      <c r="A324">
        <v>322</v>
      </c>
      <c r="B324" t="s">
        <v>281</v>
      </c>
      <c r="C324" t="s">
        <v>213</v>
      </c>
      <c r="D324" t="s">
        <v>15</v>
      </c>
      <c r="E324" t="s">
        <v>15</v>
      </c>
      <c r="F324" t="s">
        <v>213</v>
      </c>
      <c r="J324">
        <v>0</v>
      </c>
      <c r="K324">
        <v>5000000</v>
      </c>
      <c r="L324">
        <v>136735.54999999999</v>
      </c>
      <c r="N324" t="s">
        <v>1578</v>
      </c>
      <c r="Q324" t="s">
        <v>1254</v>
      </c>
      <c r="T324">
        <v>139944.24</v>
      </c>
      <c r="U324">
        <v>5670.12</v>
      </c>
      <c r="V324">
        <v>133095.65</v>
      </c>
      <c r="W324">
        <v>148446.01</v>
      </c>
      <c r="X324">
        <v>132997.60999999999</v>
      </c>
      <c r="Y324">
        <v>133193.69</v>
      </c>
      <c r="Z324">
        <v>133389.76000000001</v>
      </c>
      <c r="AA324">
        <v>134400.79999999999</v>
      </c>
      <c r="AB324">
        <v>136883.9</v>
      </c>
      <c r="AC324">
        <v>138002.60999999999</v>
      </c>
      <c r="AD324">
        <v>138995.51</v>
      </c>
      <c r="AE324">
        <v>140353.04999999999</v>
      </c>
      <c r="AF324">
        <v>142563.64000000001</v>
      </c>
      <c r="AG324">
        <v>146129.42000000001</v>
      </c>
      <c r="AH324">
        <v>146613.57</v>
      </c>
      <c r="AI324">
        <v>147835.19</v>
      </c>
      <c r="AJ324">
        <v>149056.82</v>
      </c>
      <c r="AK324">
        <v>2</v>
      </c>
      <c r="AL324">
        <v>1</v>
      </c>
      <c r="AM324">
        <v>0</v>
      </c>
      <c r="AN324">
        <v>2</v>
      </c>
      <c r="AO324">
        <v>1</v>
      </c>
      <c r="AP324">
        <v>1</v>
      </c>
      <c r="AQ324">
        <v>0</v>
      </c>
      <c r="AR324">
        <v>0</v>
      </c>
      <c r="AS324">
        <v>2</v>
      </c>
      <c r="AT324">
        <v>1</v>
      </c>
    </row>
    <row r="325" spans="1:46" hidden="1" x14ac:dyDescent="0.2">
      <c r="A325">
        <v>323</v>
      </c>
      <c r="B325" t="s">
        <v>281</v>
      </c>
      <c r="C325" t="s">
        <v>213</v>
      </c>
      <c r="D325" t="s">
        <v>73</v>
      </c>
      <c r="E325" t="s">
        <v>73</v>
      </c>
      <c r="F325" t="s">
        <v>213</v>
      </c>
      <c r="J325">
        <v>0</v>
      </c>
      <c r="K325">
        <v>5000000</v>
      </c>
      <c r="L325">
        <v>158.11000000000001</v>
      </c>
      <c r="N325" t="s">
        <v>1579</v>
      </c>
      <c r="Q325" t="s">
        <v>1254</v>
      </c>
      <c r="T325">
        <v>172.51</v>
      </c>
      <c r="U325">
        <v>20.54</v>
      </c>
      <c r="V325">
        <v>133.63999999999999</v>
      </c>
      <c r="W325">
        <v>199.85</v>
      </c>
      <c r="X325">
        <v>124.38</v>
      </c>
      <c r="Y325">
        <v>142.9</v>
      </c>
      <c r="Z325">
        <v>161.41</v>
      </c>
      <c r="AA325">
        <v>165.58</v>
      </c>
      <c r="AB325">
        <v>168.44</v>
      </c>
      <c r="AC325">
        <v>170.18</v>
      </c>
      <c r="AD325">
        <v>173.02</v>
      </c>
      <c r="AE325">
        <v>176.63</v>
      </c>
      <c r="AF325">
        <v>180.29</v>
      </c>
      <c r="AG325">
        <v>185.37</v>
      </c>
      <c r="AH325">
        <v>188.75</v>
      </c>
      <c r="AI325">
        <v>196.15</v>
      </c>
      <c r="AJ325">
        <v>203.55</v>
      </c>
      <c r="AK325">
        <v>1</v>
      </c>
      <c r="AL325">
        <v>0</v>
      </c>
      <c r="AM325">
        <v>0</v>
      </c>
      <c r="AN325">
        <v>0</v>
      </c>
      <c r="AO325">
        <v>0</v>
      </c>
      <c r="AP325">
        <v>4</v>
      </c>
      <c r="AQ325">
        <v>2</v>
      </c>
      <c r="AR325">
        <v>2</v>
      </c>
      <c r="AS325">
        <v>0</v>
      </c>
      <c r="AT325">
        <v>1</v>
      </c>
    </row>
    <row r="326" spans="1:46" hidden="1" x14ac:dyDescent="0.2">
      <c r="A326">
        <v>324</v>
      </c>
      <c r="B326" t="s">
        <v>281</v>
      </c>
      <c r="C326" t="s">
        <v>213</v>
      </c>
      <c r="D326" t="s">
        <v>23</v>
      </c>
      <c r="E326" t="s">
        <v>23</v>
      </c>
      <c r="F326" t="s">
        <v>213</v>
      </c>
      <c r="J326">
        <v>0</v>
      </c>
      <c r="K326">
        <v>5000000</v>
      </c>
      <c r="L326">
        <v>158.11000000000001</v>
      </c>
      <c r="N326" t="s">
        <v>1580</v>
      </c>
      <c r="Q326" t="s">
        <v>1267</v>
      </c>
      <c r="T326">
        <v>172.51</v>
      </c>
      <c r="U326">
        <v>20.54</v>
      </c>
      <c r="V326">
        <v>133.63999999999999</v>
      </c>
      <c r="W326">
        <v>199.85</v>
      </c>
      <c r="X326">
        <v>124.38</v>
      </c>
      <c r="Y326">
        <v>142.9</v>
      </c>
      <c r="Z326">
        <v>161.41</v>
      </c>
      <c r="AA326">
        <v>165.58</v>
      </c>
      <c r="AB326">
        <v>168.44</v>
      </c>
      <c r="AC326">
        <v>170.18</v>
      </c>
      <c r="AD326">
        <v>173.02</v>
      </c>
      <c r="AE326">
        <v>176.63</v>
      </c>
      <c r="AF326">
        <v>180.29</v>
      </c>
      <c r="AG326">
        <v>185.37</v>
      </c>
      <c r="AH326">
        <v>188.75</v>
      </c>
      <c r="AI326">
        <v>196.15</v>
      </c>
      <c r="AJ326">
        <v>203.55</v>
      </c>
      <c r="AK326">
        <v>1</v>
      </c>
      <c r="AL326">
        <v>0</v>
      </c>
      <c r="AM326">
        <v>0</v>
      </c>
      <c r="AN326">
        <v>0</v>
      </c>
      <c r="AO326">
        <v>0</v>
      </c>
      <c r="AP326">
        <v>4</v>
      </c>
      <c r="AQ326">
        <v>2</v>
      </c>
      <c r="AR326">
        <v>2</v>
      </c>
      <c r="AS326">
        <v>0</v>
      </c>
      <c r="AT326">
        <v>1</v>
      </c>
    </row>
    <row r="327" spans="1:46" hidden="1" x14ac:dyDescent="0.2">
      <c r="A327">
        <v>325</v>
      </c>
      <c r="B327" t="s">
        <v>281</v>
      </c>
      <c r="C327" t="s">
        <v>213</v>
      </c>
      <c r="D327" t="s">
        <v>26</v>
      </c>
      <c r="E327" t="s">
        <v>26</v>
      </c>
      <c r="F327" t="s">
        <v>213</v>
      </c>
      <c r="J327">
        <v>0</v>
      </c>
      <c r="K327">
        <v>5000000</v>
      </c>
      <c r="L327">
        <v>85.97</v>
      </c>
      <c r="N327" t="s">
        <v>1581</v>
      </c>
      <c r="Q327" t="s">
        <v>1267</v>
      </c>
      <c r="T327">
        <v>81.540000000000006</v>
      </c>
      <c r="U327">
        <v>6.3</v>
      </c>
      <c r="V327">
        <v>71.86</v>
      </c>
      <c r="W327">
        <v>92.5</v>
      </c>
      <c r="X327">
        <v>71.290000000000006</v>
      </c>
      <c r="Y327">
        <v>72.42</v>
      </c>
      <c r="Z327">
        <v>73.55</v>
      </c>
      <c r="AA327">
        <v>79.37</v>
      </c>
      <c r="AB327">
        <v>81.17</v>
      </c>
      <c r="AC327">
        <v>81.38</v>
      </c>
      <c r="AD327">
        <v>81.81</v>
      </c>
      <c r="AE327">
        <v>82.23</v>
      </c>
      <c r="AF327">
        <v>82.61</v>
      </c>
      <c r="AG327">
        <v>83.56</v>
      </c>
      <c r="AH327">
        <v>84.95</v>
      </c>
      <c r="AI327">
        <v>89.98</v>
      </c>
      <c r="AJ327">
        <v>95.02</v>
      </c>
      <c r="AK327">
        <v>1</v>
      </c>
      <c r="AL327">
        <v>1</v>
      </c>
      <c r="AM327">
        <v>0</v>
      </c>
      <c r="AN327">
        <v>1</v>
      </c>
      <c r="AO327">
        <v>4</v>
      </c>
      <c r="AP327">
        <v>2</v>
      </c>
      <c r="AQ327">
        <v>0</v>
      </c>
      <c r="AR327">
        <v>0</v>
      </c>
      <c r="AS327">
        <v>0</v>
      </c>
      <c r="AT327">
        <v>1</v>
      </c>
    </row>
    <row r="328" spans="1:46" hidden="1" x14ac:dyDescent="0.2">
      <c r="A328">
        <v>326</v>
      </c>
      <c r="B328" t="s">
        <v>281</v>
      </c>
      <c r="C328" t="s">
        <v>213</v>
      </c>
      <c r="D328" t="s">
        <v>241</v>
      </c>
      <c r="E328" t="s">
        <v>241</v>
      </c>
      <c r="F328" t="s">
        <v>213</v>
      </c>
      <c r="J328">
        <v>0</v>
      </c>
      <c r="K328">
        <v>5000000</v>
      </c>
      <c r="L328">
        <v>0.55000000000000004</v>
      </c>
      <c r="N328" t="s">
        <v>1582</v>
      </c>
      <c r="O328">
        <v>0</v>
      </c>
      <c r="P328">
        <v>2.34</v>
      </c>
      <c r="Q328" t="s">
        <v>1277</v>
      </c>
      <c r="T328">
        <v>0.53</v>
      </c>
      <c r="U328">
        <v>0.13</v>
      </c>
      <c r="V328">
        <v>0</v>
      </c>
      <c r="W328">
        <v>3</v>
      </c>
      <c r="X328">
        <v>0</v>
      </c>
      <c r="Y328">
        <v>0</v>
      </c>
      <c r="Z328">
        <v>0</v>
      </c>
      <c r="AA328">
        <v>0</v>
      </c>
      <c r="AB328">
        <v>0</v>
      </c>
      <c r="AC328">
        <v>1</v>
      </c>
      <c r="AD328">
        <v>1</v>
      </c>
      <c r="AE328">
        <v>1</v>
      </c>
      <c r="AF328">
        <v>2</v>
      </c>
      <c r="AG328">
        <v>2</v>
      </c>
      <c r="AH328">
        <v>2</v>
      </c>
      <c r="AI328">
        <v>2.5499999999999998</v>
      </c>
      <c r="AJ328">
        <v>3</v>
      </c>
      <c r="AK328">
        <v>10</v>
      </c>
      <c r="AL328">
        <v>0</v>
      </c>
      <c r="AM328">
        <v>0</v>
      </c>
      <c r="AN328">
        <v>10</v>
      </c>
      <c r="AO328">
        <v>0</v>
      </c>
      <c r="AP328">
        <v>0</v>
      </c>
      <c r="AQ328">
        <v>8</v>
      </c>
      <c r="AR328">
        <v>0</v>
      </c>
      <c r="AS328">
        <v>0</v>
      </c>
      <c r="AT328">
        <v>2</v>
      </c>
    </row>
    <row r="329" spans="1:46" hidden="1" x14ac:dyDescent="0.2">
      <c r="A329">
        <v>327</v>
      </c>
      <c r="B329" t="s">
        <v>281</v>
      </c>
      <c r="C329" t="s">
        <v>213</v>
      </c>
      <c r="D329" t="s">
        <v>242</v>
      </c>
      <c r="E329" t="s">
        <v>242</v>
      </c>
      <c r="F329" t="s">
        <v>213</v>
      </c>
      <c r="J329">
        <v>0</v>
      </c>
      <c r="K329">
        <v>5000000</v>
      </c>
      <c r="L329">
        <v>85.42</v>
      </c>
      <c r="N329" t="s">
        <v>1583</v>
      </c>
      <c r="O329">
        <v>83.68</v>
      </c>
      <c r="P329">
        <v>85.97</v>
      </c>
      <c r="Q329" t="s">
        <v>1277</v>
      </c>
      <c r="T329">
        <v>81.010000000000005</v>
      </c>
      <c r="U329">
        <v>6.38</v>
      </c>
      <c r="V329">
        <v>68</v>
      </c>
      <c r="W329">
        <v>95</v>
      </c>
      <c r="X329">
        <v>68</v>
      </c>
      <c r="Y329">
        <v>69.5</v>
      </c>
      <c r="Z329">
        <v>71</v>
      </c>
      <c r="AA329">
        <v>73</v>
      </c>
      <c r="AB329">
        <v>79</v>
      </c>
      <c r="AC329">
        <v>80</v>
      </c>
      <c r="AD329">
        <v>80</v>
      </c>
      <c r="AE329">
        <v>81</v>
      </c>
      <c r="AF329">
        <v>81</v>
      </c>
      <c r="AG329">
        <v>82</v>
      </c>
      <c r="AH329">
        <v>83</v>
      </c>
      <c r="AI329">
        <v>93.5</v>
      </c>
      <c r="AJ329">
        <v>95</v>
      </c>
      <c r="AK329">
        <v>3</v>
      </c>
      <c r="AL329">
        <v>4</v>
      </c>
      <c r="AM329">
        <v>0</v>
      </c>
      <c r="AN329">
        <v>2</v>
      </c>
      <c r="AO329">
        <v>13</v>
      </c>
      <c r="AP329">
        <v>6</v>
      </c>
      <c r="AQ329">
        <v>0</v>
      </c>
      <c r="AR329">
        <v>0</v>
      </c>
      <c r="AS329">
        <v>0</v>
      </c>
      <c r="AT329">
        <v>3</v>
      </c>
    </row>
    <row r="330" spans="1:46" hidden="1" x14ac:dyDescent="0.2">
      <c r="A330">
        <v>328</v>
      </c>
      <c r="B330" t="s">
        <v>281</v>
      </c>
      <c r="C330" t="s">
        <v>213</v>
      </c>
      <c r="D330" t="s">
        <v>244</v>
      </c>
      <c r="E330" t="s">
        <v>244</v>
      </c>
      <c r="F330" t="s">
        <v>213</v>
      </c>
      <c r="J330">
        <v>-5000000</v>
      </c>
      <c r="K330">
        <v>5000000</v>
      </c>
      <c r="L330">
        <v>77.58</v>
      </c>
      <c r="N330" t="s">
        <v>1584</v>
      </c>
      <c r="Q330" t="s">
        <v>1267</v>
      </c>
      <c r="T330">
        <v>72.599999999999994</v>
      </c>
      <c r="U330">
        <v>6</v>
      </c>
      <c r="V330">
        <v>62.13</v>
      </c>
      <c r="W330">
        <v>82.28</v>
      </c>
      <c r="X330">
        <v>60.74</v>
      </c>
      <c r="Y330">
        <v>63.53</v>
      </c>
      <c r="Z330">
        <v>66.319999999999993</v>
      </c>
      <c r="AA330">
        <v>71.08</v>
      </c>
      <c r="AB330">
        <v>72.150000000000006</v>
      </c>
      <c r="AC330">
        <v>72.34</v>
      </c>
      <c r="AD330">
        <v>72.989999999999995</v>
      </c>
      <c r="AE330">
        <v>73.66</v>
      </c>
      <c r="AF330">
        <v>74.09</v>
      </c>
      <c r="AG330">
        <v>74.75</v>
      </c>
      <c r="AH330">
        <v>76.14</v>
      </c>
      <c r="AI330">
        <v>80.23</v>
      </c>
      <c r="AJ330">
        <v>84.33</v>
      </c>
      <c r="AK330">
        <v>1</v>
      </c>
      <c r="AL330">
        <v>0</v>
      </c>
      <c r="AM330">
        <v>1</v>
      </c>
      <c r="AN330">
        <v>0</v>
      </c>
      <c r="AO330">
        <v>3</v>
      </c>
      <c r="AP330">
        <v>3</v>
      </c>
      <c r="AQ330">
        <v>1</v>
      </c>
      <c r="AR330">
        <v>0</v>
      </c>
      <c r="AS330">
        <v>0</v>
      </c>
      <c r="AT330">
        <v>1</v>
      </c>
    </row>
    <row r="331" spans="1:46" hidden="1" x14ac:dyDescent="0.2">
      <c r="A331">
        <v>329</v>
      </c>
      <c r="B331" t="s">
        <v>281</v>
      </c>
      <c r="C331" t="s">
        <v>88</v>
      </c>
      <c r="D331" t="s">
        <v>221</v>
      </c>
      <c r="E331" t="s">
        <v>221</v>
      </c>
      <c r="F331" t="s">
        <v>88</v>
      </c>
      <c r="J331">
        <v>0</v>
      </c>
      <c r="K331">
        <v>5000000</v>
      </c>
      <c r="L331">
        <v>1.17</v>
      </c>
      <c r="N331" t="s">
        <v>1585</v>
      </c>
      <c r="Q331" t="s">
        <v>1267</v>
      </c>
      <c r="T331">
        <v>1.1599999999999999</v>
      </c>
      <c r="U331">
        <v>0.09</v>
      </c>
      <c r="V331">
        <v>1.02</v>
      </c>
      <c r="W331">
        <v>1.28</v>
      </c>
      <c r="X331">
        <v>1</v>
      </c>
      <c r="Y331">
        <v>1.03</v>
      </c>
      <c r="Z331">
        <v>1.06</v>
      </c>
      <c r="AA331">
        <v>1.08</v>
      </c>
      <c r="AB331">
        <v>1.1299999999999999</v>
      </c>
      <c r="AC331">
        <v>1.1599999999999999</v>
      </c>
      <c r="AD331">
        <v>1.18</v>
      </c>
      <c r="AE331">
        <v>1.2</v>
      </c>
      <c r="AF331">
        <v>1.2</v>
      </c>
      <c r="AG331">
        <v>1.22</v>
      </c>
      <c r="AH331">
        <v>1.27</v>
      </c>
      <c r="AI331">
        <v>1.28</v>
      </c>
      <c r="AJ331">
        <v>1.29</v>
      </c>
      <c r="AK331">
        <v>1</v>
      </c>
      <c r="AL331">
        <v>0</v>
      </c>
      <c r="AM331">
        <v>2</v>
      </c>
      <c r="AN331">
        <v>0</v>
      </c>
      <c r="AO331">
        <v>0</v>
      </c>
      <c r="AP331">
        <v>2</v>
      </c>
      <c r="AQ331">
        <v>2</v>
      </c>
      <c r="AR331">
        <v>1</v>
      </c>
      <c r="AS331">
        <v>0</v>
      </c>
      <c r="AT331">
        <v>2</v>
      </c>
    </row>
    <row r="332" spans="1:46" hidden="1" x14ac:dyDescent="0.2">
      <c r="A332">
        <v>330</v>
      </c>
      <c r="B332" t="s">
        <v>281</v>
      </c>
      <c r="C332" t="s">
        <v>88</v>
      </c>
      <c r="D332" t="s">
        <v>78</v>
      </c>
      <c r="E332" t="s">
        <v>78</v>
      </c>
      <c r="F332" t="s">
        <v>88</v>
      </c>
      <c r="J332">
        <v>0</v>
      </c>
      <c r="K332">
        <v>5000000</v>
      </c>
      <c r="L332">
        <v>1.17</v>
      </c>
      <c r="N332" t="s">
        <v>1586</v>
      </c>
      <c r="Q332" t="s">
        <v>1254</v>
      </c>
      <c r="T332">
        <v>1.1599999999999999</v>
      </c>
      <c r="U332">
        <v>0.09</v>
      </c>
      <c r="V332">
        <v>1.02</v>
      </c>
      <c r="W332">
        <v>1.28</v>
      </c>
      <c r="X332">
        <v>1</v>
      </c>
      <c r="Y332">
        <v>1.03</v>
      </c>
      <c r="Z332">
        <v>1.06</v>
      </c>
      <c r="AA332">
        <v>1.08</v>
      </c>
      <c r="AB332">
        <v>1.1299999999999999</v>
      </c>
      <c r="AC332">
        <v>1.1599999999999999</v>
      </c>
      <c r="AD332">
        <v>1.18</v>
      </c>
      <c r="AE332">
        <v>1.2</v>
      </c>
      <c r="AF332">
        <v>1.2</v>
      </c>
      <c r="AG332">
        <v>1.22</v>
      </c>
      <c r="AH332">
        <v>1.27</v>
      </c>
      <c r="AI332">
        <v>1.28</v>
      </c>
      <c r="AJ332">
        <v>1.29</v>
      </c>
      <c r="AK332">
        <v>1</v>
      </c>
      <c r="AL332">
        <v>0</v>
      </c>
      <c r="AM332">
        <v>2</v>
      </c>
      <c r="AN332">
        <v>0</v>
      </c>
      <c r="AO332">
        <v>0</v>
      </c>
      <c r="AP332">
        <v>2</v>
      </c>
      <c r="AQ332">
        <v>2</v>
      </c>
      <c r="AR332">
        <v>1</v>
      </c>
      <c r="AS332">
        <v>0</v>
      </c>
      <c r="AT332">
        <v>2</v>
      </c>
    </row>
    <row r="333" spans="1:46" hidden="1" x14ac:dyDescent="0.2">
      <c r="A333">
        <v>331</v>
      </c>
      <c r="B333" t="s">
        <v>281</v>
      </c>
      <c r="C333" t="s">
        <v>88</v>
      </c>
      <c r="D333" t="s">
        <v>84</v>
      </c>
      <c r="E333" t="s">
        <v>84</v>
      </c>
      <c r="F333" t="s">
        <v>88</v>
      </c>
      <c r="J333">
        <v>0</v>
      </c>
      <c r="K333">
        <v>5000000</v>
      </c>
      <c r="L333">
        <v>-0.04</v>
      </c>
      <c r="N333" t="s">
        <v>1587</v>
      </c>
      <c r="Q333" t="s">
        <v>1254</v>
      </c>
      <c r="T333">
        <v>-0.04</v>
      </c>
      <c r="U333">
        <v>0.01</v>
      </c>
      <c r="V333">
        <v>-0.05</v>
      </c>
      <c r="W333">
        <v>-0.02</v>
      </c>
      <c r="X333">
        <v>-0.05</v>
      </c>
      <c r="Y333">
        <v>-0.05</v>
      </c>
      <c r="Z333">
        <v>-0.05</v>
      </c>
      <c r="AA333">
        <v>-0.04</v>
      </c>
      <c r="AB333">
        <v>-0.04</v>
      </c>
      <c r="AC333">
        <v>-0.04</v>
      </c>
      <c r="AD333">
        <v>-0.04</v>
      </c>
      <c r="AE333">
        <v>-0.04</v>
      </c>
      <c r="AF333">
        <v>-0.03</v>
      </c>
      <c r="AG333">
        <v>-0.03</v>
      </c>
      <c r="AH333">
        <v>-0.03</v>
      </c>
      <c r="AI333">
        <v>-0.02</v>
      </c>
      <c r="AJ333">
        <v>-0.01</v>
      </c>
      <c r="AK333">
        <v>1</v>
      </c>
      <c r="AL333">
        <v>1</v>
      </c>
      <c r="AM333">
        <v>2</v>
      </c>
      <c r="AN333">
        <v>2</v>
      </c>
      <c r="AO333">
        <v>3</v>
      </c>
      <c r="AP333">
        <v>0</v>
      </c>
      <c r="AQ333">
        <v>0</v>
      </c>
      <c r="AR333">
        <v>0</v>
      </c>
      <c r="AS333">
        <v>0</v>
      </c>
      <c r="AT333">
        <v>1</v>
      </c>
    </row>
    <row r="334" spans="1:46" hidden="1" x14ac:dyDescent="0.2">
      <c r="A334">
        <v>332</v>
      </c>
      <c r="B334" t="s">
        <v>281</v>
      </c>
      <c r="C334" t="s">
        <v>88</v>
      </c>
      <c r="D334" t="s">
        <v>122</v>
      </c>
      <c r="E334" t="s">
        <v>122</v>
      </c>
      <c r="F334" t="s">
        <v>88</v>
      </c>
      <c r="J334">
        <v>0</v>
      </c>
      <c r="K334">
        <v>5000000</v>
      </c>
      <c r="L334">
        <v>-0.03</v>
      </c>
      <c r="N334" t="s">
        <v>1588</v>
      </c>
      <c r="O334">
        <v>-0.17</v>
      </c>
      <c r="P334">
        <v>-7.0000000000000007E-2</v>
      </c>
      <c r="Q334" t="s">
        <v>1277</v>
      </c>
      <c r="T334">
        <v>-0.03</v>
      </c>
      <c r="U334">
        <v>0</v>
      </c>
      <c r="V334">
        <v>0</v>
      </c>
      <c r="W334">
        <v>0</v>
      </c>
      <c r="X334">
        <v>0</v>
      </c>
      <c r="Y334">
        <v>0</v>
      </c>
      <c r="Z334">
        <v>0</v>
      </c>
      <c r="AA334">
        <v>0</v>
      </c>
      <c r="AB334">
        <v>0</v>
      </c>
      <c r="AC334">
        <v>0</v>
      </c>
      <c r="AD334">
        <v>0</v>
      </c>
      <c r="AE334">
        <v>0</v>
      </c>
      <c r="AF334">
        <v>0</v>
      </c>
      <c r="AG334">
        <v>0</v>
      </c>
      <c r="AH334">
        <v>0</v>
      </c>
      <c r="AI334">
        <v>0</v>
      </c>
      <c r="AJ334">
        <v>0</v>
      </c>
      <c r="AK334">
        <v>0</v>
      </c>
      <c r="AL334">
        <v>0</v>
      </c>
      <c r="AM334">
        <v>0</v>
      </c>
      <c r="AN334">
        <v>0</v>
      </c>
      <c r="AO334">
        <v>0</v>
      </c>
      <c r="AP334">
        <v>1</v>
      </c>
      <c r="AQ334">
        <v>0</v>
      </c>
      <c r="AR334">
        <v>0</v>
      </c>
      <c r="AS334">
        <v>0</v>
      </c>
      <c r="AT334">
        <v>0</v>
      </c>
    </row>
    <row r="335" spans="1:46" hidden="1" x14ac:dyDescent="0.2">
      <c r="A335">
        <v>333</v>
      </c>
      <c r="B335" t="s">
        <v>281</v>
      </c>
      <c r="C335" t="s">
        <v>88</v>
      </c>
      <c r="D335" t="s">
        <v>89</v>
      </c>
      <c r="E335" t="s">
        <v>89</v>
      </c>
      <c r="F335" t="s">
        <v>88</v>
      </c>
      <c r="J335">
        <v>0</v>
      </c>
      <c r="K335">
        <v>5000000</v>
      </c>
      <c r="L335">
        <v>0.02</v>
      </c>
      <c r="N335" t="s">
        <v>1589</v>
      </c>
      <c r="Q335" t="s">
        <v>1254</v>
      </c>
      <c r="T335">
        <v>0.02</v>
      </c>
      <c r="U335">
        <v>0</v>
      </c>
      <c r="V335">
        <v>0.02</v>
      </c>
      <c r="W335">
        <v>0.02</v>
      </c>
      <c r="X335">
        <v>0.02</v>
      </c>
      <c r="Y335">
        <v>0.02</v>
      </c>
      <c r="Z335">
        <v>0.02</v>
      </c>
      <c r="AA335">
        <v>0.02</v>
      </c>
      <c r="AB335">
        <v>0.02</v>
      </c>
      <c r="AC335">
        <v>0.02</v>
      </c>
      <c r="AD335">
        <v>0.02</v>
      </c>
      <c r="AE335">
        <v>0.02</v>
      </c>
      <c r="AF335">
        <v>0.02</v>
      </c>
      <c r="AG335">
        <v>0.02</v>
      </c>
      <c r="AH335">
        <v>0.02</v>
      </c>
      <c r="AI335">
        <v>0.02</v>
      </c>
      <c r="AJ335">
        <v>0.02</v>
      </c>
      <c r="AK335">
        <v>1</v>
      </c>
      <c r="AL335">
        <v>0</v>
      </c>
      <c r="AM335">
        <v>0</v>
      </c>
      <c r="AN335">
        <v>0</v>
      </c>
      <c r="AO335">
        <v>0</v>
      </c>
      <c r="AP335">
        <v>3</v>
      </c>
      <c r="AQ335">
        <v>3</v>
      </c>
      <c r="AR335">
        <v>0</v>
      </c>
      <c r="AS335">
        <v>2</v>
      </c>
      <c r="AT335">
        <v>1</v>
      </c>
    </row>
    <row r="336" spans="1:46" hidden="1" x14ac:dyDescent="0.2">
      <c r="A336">
        <v>334</v>
      </c>
      <c r="B336" t="s">
        <v>281</v>
      </c>
      <c r="C336" t="s">
        <v>88</v>
      </c>
      <c r="D336" t="s">
        <v>67</v>
      </c>
      <c r="E336" t="s">
        <v>67</v>
      </c>
      <c r="F336" t="s">
        <v>88</v>
      </c>
      <c r="J336">
        <v>0</v>
      </c>
      <c r="K336">
        <v>5000000</v>
      </c>
      <c r="L336">
        <v>-0.04</v>
      </c>
      <c r="N336" t="s">
        <v>1590</v>
      </c>
      <c r="Q336" t="s">
        <v>1267</v>
      </c>
      <c r="T336">
        <v>-0.03</v>
      </c>
      <c r="U336">
        <v>0.01</v>
      </c>
      <c r="V336">
        <v>-0.04</v>
      </c>
      <c r="W336">
        <v>-0.01</v>
      </c>
      <c r="X336">
        <v>-0.04</v>
      </c>
      <c r="Y336">
        <v>-0.04</v>
      </c>
      <c r="Z336">
        <v>-0.03</v>
      </c>
      <c r="AA336">
        <v>-0.03</v>
      </c>
      <c r="AB336">
        <v>-0.03</v>
      </c>
      <c r="AC336">
        <v>-0.03</v>
      </c>
      <c r="AD336">
        <v>-0.03</v>
      </c>
      <c r="AE336">
        <v>-0.03</v>
      </c>
      <c r="AF336">
        <v>-0.03</v>
      </c>
      <c r="AG336">
        <v>-0.03</v>
      </c>
      <c r="AH336">
        <v>-0.02</v>
      </c>
      <c r="AI336">
        <v>-0.01</v>
      </c>
      <c r="AJ336">
        <v>0</v>
      </c>
      <c r="AK336">
        <v>1</v>
      </c>
      <c r="AL336">
        <v>0</v>
      </c>
      <c r="AM336">
        <v>3</v>
      </c>
      <c r="AN336">
        <v>2</v>
      </c>
      <c r="AO336">
        <v>2</v>
      </c>
      <c r="AP336">
        <v>1</v>
      </c>
      <c r="AQ336">
        <v>0</v>
      </c>
      <c r="AR336">
        <v>0</v>
      </c>
      <c r="AS336">
        <v>0</v>
      </c>
      <c r="AT336">
        <v>1</v>
      </c>
    </row>
    <row r="337" spans="1:46" hidden="1" x14ac:dyDescent="0.2">
      <c r="A337">
        <v>335</v>
      </c>
      <c r="B337" t="s">
        <v>281</v>
      </c>
      <c r="C337" t="s">
        <v>88</v>
      </c>
      <c r="D337" t="s">
        <v>90</v>
      </c>
      <c r="E337" t="s">
        <v>90</v>
      </c>
      <c r="F337" t="s">
        <v>88</v>
      </c>
      <c r="J337">
        <v>0</v>
      </c>
      <c r="K337">
        <v>5000000</v>
      </c>
      <c r="L337">
        <v>-0.02</v>
      </c>
      <c r="N337" t="s">
        <v>1591</v>
      </c>
      <c r="O337">
        <v>-0.02</v>
      </c>
      <c r="P337">
        <v>-0.02</v>
      </c>
      <c r="Q337" t="s">
        <v>1277</v>
      </c>
      <c r="T337">
        <v>-0.01</v>
      </c>
      <c r="U337">
        <v>0.01</v>
      </c>
      <c r="V337">
        <v>0</v>
      </c>
      <c r="W337">
        <v>0</v>
      </c>
      <c r="X337">
        <v>0</v>
      </c>
      <c r="Y337">
        <v>0</v>
      </c>
      <c r="Z337">
        <v>0</v>
      </c>
      <c r="AA337">
        <v>0</v>
      </c>
      <c r="AB337">
        <v>0</v>
      </c>
      <c r="AC337">
        <v>0</v>
      </c>
      <c r="AD337">
        <v>0</v>
      </c>
      <c r="AE337">
        <v>0</v>
      </c>
      <c r="AF337">
        <v>0</v>
      </c>
      <c r="AG337">
        <v>0</v>
      </c>
      <c r="AH337">
        <v>0</v>
      </c>
      <c r="AI337">
        <v>0</v>
      </c>
      <c r="AJ337">
        <v>0</v>
      </c>
      <c r="AK337">
        <v>0</v>
      </c>
      <c r="AL337">
        <v>0</v>
      </c>
      <c r="AM337">
        <v>0</v>
      </c>
      <c r="AN337">
        <v>0</v>
      </c>
      <c r="AO337">
        <v>0</v>
      </c>
      <c r="AP337">
        <v>1</v>
      </c>
      <c r="AQ337">
        <v>0</v>
      </c>
      <c r="AR337">
        <v>0</v>
      </c>
      <c r="AS337">
        <v>0</v>
      </c>
      <c r="AT337">
        <v>0</v>
      </c>
    </row>
    <row r="338" spans="1:46" hidden="1" x14ac:dyDescent="0.2">
      <c r="A338">
        <v>336</v>
      </c>
      <c r="B338" t="s">
        <v>281</v>
      </c>
      <c r="C338" t="s">
        <v>88</v>
      </c>
      <c r="D338" t="s">
        <v>92</v>
      </c>
      <c r="E338" t="s">
        <v>92</v>
      </c>
      <c r="F338" t="s">
        <v>88</v>
      </c>
      <c r="J338">
        <v>0</v>
      </c>
      <c r="K338">
        <v>5000000</v>
      </c>
      <c r="L338">
        <v>-0.02</v>
      </c>
      <c r="N338" t="s">
        <v>1592</v>
      </c>
      <c r="O338">
        <v>-0.02</v>
      </c>
      <c r="P338">
        <v>-0.02</v>
      </c>
      <c r="Q338" t="s">
        <v>1277</v>
      </c>
      <c r="T338">
        <v>-0.01</v>
      </c>
      <c r="U338">
        <v>0</v>
      </c>
      <c r="V338">
        <v>0</v>
      </c>
      <c r="W338">
        <v>0</v>
      </c>
      <c r="X338">
        <v>0</v>
      </c>
      <c r="Y338">
        <v>0</v>
      </c>
      <c r="Z338">
        <v>0</v>
      </c>
      <c r="AA338">
        <v>0</v>
      </c>
      <c r="AB338">
        <v>0</v>
      </c>
      <c r="AC338">
        <v>0</v>
      </c>
      <c r="AD338">
        <v>0</v>
      </c>
      <c r="AE338">
        <v>0</v>
      </c>
      <c r="AF338">
        <v>0</v>
      </c>
      <c r="AG338">
        <v>0</v>
      </c>
      <c r="AH338">
        <v>0</v>
      </c>
      <c r="AI338">
        <v>0</v>
      </c>
      <c r="AJ338">
        <v>0</v>
      </c>
      <c r="AK338">
        <v>0</v>
      </c>
      <c r="AL338">
        <v>0</v>
      </c>
      <c r="AM338">
        <v>0</v>
      </c>
      <c r="AN338">
        <v>0</v>
      </c>
      <c r="AO338">
        <v>0</v>
      </c>
      <c r="AP338">
        <v>1</v>
      </c>
      <c r="AQ338">
        <v>0</v>
      </c>
      <c r="AR338">
        <v>0</v>
      </c>
      <c r="AS338">
        <v>0</v>
      </c>
      <c r="AT338">
        <v>0</v>
      </c>
    </row>
    <row r="339" spans="1:46" hidden="1" x14ac:dyDescent="0.2">
      <c r="A339">
        <v>337</v>
      </c>
      <c r="B339" t="s">
        <v>281</v>
      </c>
      <c r="C339" t="s">
        <v>88</v>
      </c>
      <c r="D339" t="s">
        <v>26</v>
      </c>
      <c r="E339" t="s">
        <v>26</v>
      </c>
      <c r="F339" t="s">
        <v>88</v>
      </c>
      <c r="J339">
        <v>0</v>
      </c>
      <c r="K339">
        <v>5000000</v>
      </c>
      <c r="L339">
        <v>176.71</v>
      </c>
      <c r="N339" t="s">
        <v>1593</v>
      </c>
      <c r="O339">
        <v>109.86</v>
      </c>
      <c r="P339">
        <v>221.56</v>
      </c>
      <c r="Q339" t="s">
        <v>1327</v>
      </c>
      <c r="T339">
        <v>184.9</v>
      </c>
      <c r="U339">
        <v>10.75</v>
      </c>
      <c r="V339">
        <v>100</v>
      </c>
      <c r="W339">
        <v>274</v>
      </c>
      <c r="X339">
        <v>100</v>
      </c>
      <c r="Y339">
        <v>114</v>
      </c>
      <c r="Z339">
        <v>124</v>
      </c>
      <c r="AA339">
        <v>135</v>
      </c>
      <c r="AB339">
        <v>148</v>
      </c>
      <c r="AC339">
        <v>164</v>
      </c>
      <c r="AD339">
        <v>175</v>
      </c>
      <c r="AE339">
        <v>190</v>
      </c>
      <c r="AF339">
        <v>204</v>
      </c>
      <c r="AG339">
        <v>216</v>
      </c>
      <c r="AH339">
        <v>234</v>
      </c>
      <c r="AI339">
        <v>245.25</v>
      </c>
      <c r="AJ339">
        <v>274</v>
      </c>
      <c r="AK339">
        <v>11</v>
      </c>
      <c r="AL339">
        <v>16</v>
      </c>
      <c r="AM339">
        <v>16</v>
      </c>
      <c r="AN339">
        <v>18</v>
      </c>
      <c r="AO339">
        <v>20</v>
      </c>
      <c r="AP339">
        <v>16</v>
      </c>
      <c r="AQ339">
        <v>14</v>
      </c>
      <c r="AR339">
        <v>14</v>
      </c>
      <c r="AS339">
        <v>8</v>
      </c>
      <c r="AT339">
        <v>3</v>
      </c>
    </row>
    <row r="340" spans="1:46" hidden="1" x14ac:dyDescent="0.2">
      <c r="A340">
        <v>338</v>
      </c>
      <c r="B340" t="s">
        <v>281</v>
      </c>
      <c r="C340" t="s">
        <v>88</v>
      </c>
      <c r="D340" t="s">
        <v>241</v>
      </c>
      <c r="E340" t="s">
        <v>241</v>
      </c>
      <c r="F340" t="s">
        <v>88</v>
      </c>
      <c r="J340">
        <v>0</v>
      </c>
      <c r="K340">
        <v>5000000</v>
      </c>
      <c r="L340">
        <v>19.48</v>
      </c>
      <c r="N340" t="s">
        <v>1594</v>
      </c>
      <c r="O340">
        <v>0</v>
      </c>
      <c r="P340">
        <v>27.41</v>
      </c>
      <c r="Q340" t="s">
        <v>1277</v>
      </c>
      <c r="T340">
        <v>17.420000000000002</v>
      </c>
      <c r="U340">
        <v>4.75</v>
      </c>
      <c r="V340">
        <v>0</v>
      </c>
      <c r="W340">
        <v>32</v>
      </c>
      <c r="X340">
        <v>0</v>
      </c>
      <c r="Y340">
        <v>1</v>
      </c>
      <c r="Z340">
        <v>2</v>
      </c>
      <c r="AA340">
        <v>5</v>
      </c>
      <c r="AB340">
        <v>8</v>
      </c>
      <c r="AC340">
        <v>10</v>
      </c>
      <c r="AD340">
        <v>13</v>
      </c>
      <c r="AE340">
        <v>16</v>
      </c>
      <c r="AF340">
        <v>18.7</v>
      </c>
      <c r="AG340">
        <v>21</v>
      </c>
      <c r="AH340">
        <v>24</v>
      </c>
      <c r="AI340">
        <v>27</v>
      </c>
      <c r="AJ340">
        <v>32</v>
      </c>
      <c r="AK340">
        <v>40</v>
      </c>
      <c r="AL340">
        <v>30</v>
      </c>
      <c r="AM340">
        <v>30</v>
      </c>
      <c r="AN340">
        <v>30</v>
      </c>
      <c r="AO340">
        <v>30</v>
      </c>
      <c r="AP340">
        <v>40</v>
      </c>
      <c r="AQ340">
        <v>29</v>
      </c>
      <c r="AR340">
        <v>22</v>
      </c>
      <c r="AS340">
        <v>12</v>
      </c>
      <c r="AT340">
        <v>9</v>
      </c>
    </row>
    <row r="341" spans="1:46" hidden="1" x14ac:dyDescent="0.2">
      <c r="A341">
        <v>339</v>
      </c>
      <c r="B341" t="s">
        <v>281</v>
      </c>
      <c r="C341" t="s">
        <v>88</v>
      </c>
      <c r="D341" t="s">
        <v>242</v>
      </c>
      <c r="E341" t="s">
        <v>242</v>
      </c>
      <c r="F341" t="s">
        <v>88</v>
      </c>
      <c r="J341">
        <v>0</v>
      </c>
      <c r="K341">
        <v>5000000</v>
      </c>
      <c r="L341">
        <v>157.22999999999999</v>
      </c>
      <c r="N341" t="s">
        <v>1595</v>
      </c>
      <c r="O341">
        <v>82.75</v>
      </c>
      <c r="P341">
        <v>194.16</v>
      </c>
      <c r="Q341" t="s">
        <v>1277</v>
      </c>
      <c r="T341">
        <v>167.48</v>
      </c>
      <c r="U341">
        <v>12.8</v>
      </c>
      <c r="V341">
        <v>68</v>
      </c>
      <c r="W341">
        <v>247</v>
      </c>
      <c r="X341">
        <v>68</v>
      </c>
      <c r="Y341">
        <v>88</v>
      </c>
      <c r="Z341">
        <v>96.6</v>
      </c>
      <c r="AA341">
        <v>109.2</v>
      </c>
      <c r="AB341">
        <v>122.6</v>
      </c>
      <c r="AC341">
        <v>137.4</v>
      </c>
      <c r="AD341">
        <v>150</v>
      </c>
      <c r="AE341">
        <v>163</v>
      </c>
      <c r="AF341">
        <v>178</v>
      </c>
      <c r="AG341">
        <v>191</v>
      </c>
      <c r="AH341">
        <v>209.2</v>
      </c>
      <c r="AI341">
        <v>222.2</v>
      </c>
      <c r="AJ341">
        <v>247</v>
      </c>
      <c r="AK341">
        <v>4</v>
      </c>
      <c r="AL341">
        <v>19</v>
      </c>
      <c r="AM341">
        <v>18</v>
      </c>
      <c r="AN341">
        <v>17</v>
      </c>
      <c r="AO341">
        <v>17</v>
      </c>
      <c r="AP341">
        <v>18</v>
      </c>
      <c r="AQ341">
        <v>19</v>
      </c>
      <c r="AR341">
        <v>13</v>
      </c>
      <c r="AS341">
        <v>7</v>
      </c>
      <c r="AT341">
        <v>5</v>
      </c>
    </row>
    <row r="342" spans="1:46" hidden="1" x14ac:dyDescent="0.2">
      <c r="A342">
        <v>340</v>
      </c>
      <c r="B342" t="s">
        <v>281</v>
      </c>
      <c r="C342" t="s">
        <v>88</v>
      </c>
      <c r="D342" t="s">
        <v>244</v>
      </c>
      <c r="E342" t="s">
        <v>244</v>
      </c>
      <c r="F342" t="s">
        <v>88</v>
      </c>
      <c r="J342">
        <v>-5000000</v>
      </c>
      <c r="K342">
        <v>5000000</v>
      </c>
      <c r="L342">
        <v>143.29</v>
      </c>
      <c r="N342" t="s">
        <v>1596</v>
      </c>
      <c r="O342">
        <v>109.8</v>
      </c>
      <c r="P342">
        <v>143.28</v>
      </c>
      <c r="Q342" t="s">
        <v>1327</v>
      </c>
      <c r="T342">
        <v>146.54</v>
      </c>
      <c r="U342">
        <v>6.13</v>
      </c>
      <c r="V342">
        <v>100</v>
      </c>
      <c r="W342">
        <v>158</v>
      </c>
      <c r="X342">
        <v>100</v>
      </c>
      <c r="Y342">
        <v>112</v>
      </c>
      <c r="Z342">
        <v>115</v>
      </c>
      <c r="AA342">
        <v>119</v>
      </c>
      <c r="AB342">
        <v>122</v>
      </c>
      <c r="AC342">
        <v>126</v>
      </c>
      <c r="AD342">
        <v>129</v>
      </c>
      <c r="AE342">
        <v>133</v>
      </c>
      <c r="AF342">
        <v>136</v>
      </c>
      <c r="AG342">
        <v>140</v>
      </c>
      <c r="AH342">
        <v>144</v>
      </c>
      <c r="AI342">
        <v>147</v>
      </c>
      <c r="AJ342">
        <v>158</v>
      </c>
      <c r="AK342">
        <v>6</v>
      </c>
      <c r="AL342">
        <v>11</v>
      </c>
      <c r="AM342">
        <v>41</v>
      </c>
      <c r="AN342">
        <v>54</v>
      </c>
      <c r="AO342">
        <v>49</v>
      </c>
      <c r="AP342">
        <v>60</v>
      </c>
      <c r="AQ342">
        <v>54</v>
      </c>
      <c r="AR342">
        <v>47</v>
      </c>
      <c r="AS342">
        <v>13</v>
      </c>
      <c r="AT342">
        <v>6</v>
      </c>
    </row>
    <row r="343" spans="1:46" hidden="1" x14ac:dyDescent="0.2">
      <c r="A343">
        <v>341</v>
      </c>
      <c r="B343" t="s">
        <v>281</v>
      </c>
      <c r="C343" t="s">
        <v>87</v>
      </c>
      <c r="D343" t="s">
        <v>221</v>
      </c>
      <c r="E343" t="s">
        <v>221</v>
      </c>
      <c r="F343" t="s">
        <v>87</v>
      </c>
      <c r="J343">
        <v>0</v>
      </c>
      <c r="K343">
        <v>5000000</v>
      </c>
      <c r="L343">
        <v>0.93</v>
      </c>
      <c r="N343" t="s">
        <v>1597</v>
      </c>
      <c r="O343">
        <v>0.12</v>
      </c>
      <c r="P343">
        <v>0.32</v>
      </c>
      <c r="Q343" t="s">
        <v>1327</v>
      </c>
      <c r="T343">
        <v>0.93</v>
      </c>
      <c r="U343">
        <v>0.08</v>
      </c>
      <c r="V343">
        <v>0</v>
      </c>
      <c r="W343">
        <v>1</v>
      </c>
      <c r="X343">
        <v>0</v>
      </c>
      <c r="Y343">
        <v>0</v>
      </c>
      <c r="Z343">
        <v>0</v>
      </c>
      <c r="AA343">
        <v>0</v>
      </c>
      <c r="AB343">
        <v>0</v>
      </c>
      <c r="AC343">
        <v>0</v>
      </c>
      <c r="AD343">
        <v>0</v>
      </c>
      <c r="AE343">
        <v>0</v>
      </c>
      <c r="AF343">
        <v>0</v>
      </c>
      <c r="AG343">
        <v>0</v>
      </c>
      <c r="AH343">
        <v>0.9</v>
      </c>
      <c r="AI343">
        <v>1</v>
      </c>
      <c r="AJ343">
        <v>1</v>
      </c>
      <c r="AK343">
        <v>10</v>
      </c>
      <c r="AL343">
        <v>0</v>
      </c>
      <c r="AM343">
        <v>0</v>
      </c>
      <c r="AN343">
        <v>0</v>
      </c>
      <c r="AO343">
        <v>0</v>
      </c>
      <c r="AP343">
        <v>0</v>
      </c>
      <c r="AQ343">
        <v>0</v>
      </c>
      <c r="AR343">
        <v>0</v>
      </c>
      <c r="AS343">
        <v>0</v>
      </c>
      <c r="AT343">
        <v>2</v>
      </c>
    </row>
    <row r="344" spans="1:46" hidden="1" x14ac:dyDescent="0.2">
      <c r="A344">
        <v>342</v>
      </c>
      <c r="B344" t="s">
        <v>281</v>
      </c>
      <c r="C344" t="s">
        <v>87</v>
      </c>
      <c r="D344" t="s">
        <v>78</v>
      </c>
      <c r="E344" t="s">
        <v>78</v>
      </c>
      <c r="F344" t="s">
        <v>87</v>
      </c>
      <c r="J344">
        <v>0</v>
      </c>
      <c r="K344">
        <v>5000000</v>
      </c>
      <c r="L344">
        <v>0.93</v>
      </c>
      <c r="N344" t="s">
        <v>1598</v>
      </c>
      <c r="O344">
        <v>0.12</v>
      </c>
      <c r="P344">
        <v>0.32</v>
      </c>
      <c r="Q344" t="s">
        <v>1277</v>
      </c>
      <c r="T344">
        <v>0.93</v>
      </c>
      <c r="U344">
        <v>0.08</v>
      </c>
      <c r="V344">
        <v>0</v>
      </c>
      <c r="W344">
        <v>1</v>
      </c>
      <c r="X344">
        <v>0</v>
      </c>
      <c r="Y344">
        <v>0</v>
      </c>
      <c r="Z344">
        <v>0</v>
      </c>
      <c r="AA344">
        <v>0</v>
      </c>
      <c r="AB344">
        <v>0</v>
      </c>
      <c r="AC344">
        <v>0</v>
      </c>
      <c r="AD344">
        <v>0</v>
      </c>
      <c r="AE344">
        <v>0</v>
      </c>
      <c r="AF344">
        <v>0</v>
      </c>
      <c r="AG344">
        <v>0</v>
      </c>
      <c r="AH344">
        <v>0.9</v>
      </c>
      <c r="AI344">
        <v>1</v>
      </c>
      <c r="AJ344">
        <v>1</v>
      </c>
      <c r="AK344">
        <v>10</v>
      </c>
      <c r="AL344">
        <v>0</v>
      </c>
      <c r="AM344">
        <v>0</v>
      </c>
      <c r="AN344">
        <v>0</v>
      </c>
      <c r="AO344">
        <v>0</v>
      </c>
      <c r="AP344">
        <v>0</v>
      </c>
      <c r="AQ344">
        <v>0</v>
      </c>
      <c r="AR344">
        <v>0</v>
      </c>
      <c r="AS344">
        <v>0</v>
      </c>
      <c r="AT344">
        <v>2</v>
      </c>
    </row>
    <row r="345" spans="1:46" hidden="1" x14ac:dyDescent="0.2">
      <c r="A345">
        <v>343</v>
      </c>
      <c r="B345" t="s">
        <v>281</v>
      </c>
      <c r="C345" t="s">
        <v>87</v>
      </c>
      <c r="D345" t="s">
        <v>122</v>
      </c>
      <c r="E345" t="s">
        <v>122</v>
      </c>
      <c r="F345" t="s">
        <v>87</v>
      </c>
      <c r="J345">
        <v>0</v>
      </c>
      <c r="K345">
        <v>5000000</v>
      </c>
      <c r="L345">
        <v>0.02</v>
      </c>
      <c r="N345" t="s">
        <v>1599</v>
      </c>
      <c r="O345">
        <v>0.11</v>
      </c>
      <c r="P345">
        <v>0.1</v>
      </c>
      <c r="Q345" t="s">
        <v>1277</v>
      </c>
      <c r="T345">
        <v>0.02</v>
      </c>
      <c r="U345">
        <v>0</v>
      </c>
      <c r="V345">
        <v>0</v>
      </c>
      <c r="W345">
        <v>0</v>
      </c>
      <c r="X345">
        <v>0</v>
      </c>
      <c r="Y345">
        <v>0</v>
      </c>
      <c r="Z345">
        <v>0</v>
      </c>
      <c r="AA345">
        <v>0</v>
      </c>
      <c r="AB345">
        <v>0</v>
      </c>
      <c r="AC345">
        <v>0</v>
      </c>
      <c r="AD345">
        <v>0</v>
      </c>
      <c r="AE345">
        <v>0</v>
      </c>
      <c r="AF345">
        <v>0</v>
      </c>
      <c r="AG345">
        <v>0</v>
      </c>
      <c r="AH345">
        <v>0</v>
      </c>
      <c r="AI345">
        <v>0</v>
      </c>
      <c r="AJ345">
        <v>0</v>
      </c>
      <c r="AK345">
        <v>0</v>
      </c>
      <c r="AL345">
        <v>0</v>
      </c>
      <c r="AM345">
        <v>0</v>
      </c>
      <c r="AN345">
        <v>0</v>
      </c>
      <c r="AO345">
        <v>0</v>
      </c>
      <c r="AP345">
        <v>1</v>
      </c>
      <c r="AQ345">
        <v>0</v>
      </c>
      <c r="AR345">
        <v>0</v>
      </c>
      <c r="AS345">
        <v>0</v>
      </c>
      <c r="AT345">
        <v>0</v>
      </c>
    </row>
    <row r="346" spans="1:46" hidden="1" x14ac:dyDescent="0.2">
      <c r="A346">
        <v>344</v>
      </c>
      <c r="B346" t="s">
        <v>281</v>
      </c>
      <c r="C346" t="s">
        <v>87</v>
      </c>
      <c r="D346" t="s">
        <v>26</v>
      </c>
      <c r="E346" t="s">
        <v>26</v>
      </c>
      <c r="F346" t="s">
        <v>87</v>
      </c>
      <c r="J346">
        <v>0</v>
      </c>
      <c r="K346">
        <v>5000000</v>
      </c>
      <c r="L346">
        <v>176.71</v>
      </c>
      <c r="N346" t="s">
        <v>1600</v>
      </c>
      <c r="O346">
        <v>109.86</v>
      </c>
      <c r="P346">
        <v>221.56</v>
      </c>
      <c r="Q346" t="s">
        <v>1327</v>
      </c>
      <c r="T346">
        <v>184.9</v>
      </c>
      <c r="U346">
        <v>10.75</v>
      </c>
      <c r="V346">
        <v>100</v>
      </c>
      <c r="W346">
        <v>274</v>
      </c>
      <c r="X346">
        <v>100</v>
      </c>
      <c r="Y346">
        <v>114.75</v>
      </c>
      <c r="Z346">
        <v>124</v>
      </c>
      <c r="AA346">
        <v>135</v>
      </c>
      <c r="AB346">
        <v>148</v>
      </c>
      <c r="AC346">
        <v>164</v>
      </c>
      <c r="AD346">
        <v>175</v>
      </c>
      <c r="AE346">
        <v>190</v>
      </c>
      <c r="AF346">
        <v>204</v>
      </c>
      <c r="AG346">
        <v>215</v>
      </c>
      <c r="AH346">
        <v>234.5</v>
      </c>
      <c r="AI346">
        <v>245</v>
      </c>
      <c r="AJ346">
        <v>274</v>
      </c>
      <c r="AK346">
        <v>11</v>
      </c>
      <c r="AL346">
        <v>15</v>
      </c>
      <c r="AM346">
        <v>17</v>
      </c>
      <c r="AN346">
        <v>18</v>
      </c>
      <c r="AO346">
        <v>20</v>
      </c>
      <c r="AP346">
        <v>15</v>
      </c>
      <c r="AQ346">
        <v>15</v>
      </c>
      <c r="AR346">
        <v>14</v>
      </c>
      <c r="AS346">
        <v>8</v>
      </c>
      <c r="AT346">
        <v>3</v>
      </c>
    </row>
    <row r="347" spans="1:46" hidden="1" x14ac:dyDescent="0.2">
      <c r="A347">
        <v>345</v>
      </c>
      <c r="B347" t="s">
        <v>281</v>
      </c>
      <c r="C347" t="s">
        <v>87</v>
      </c>
      <c r="D347" t="s">
        <v>241</v>
      </c>
      <c r="E347" t="s">
        <v>241</v>
      </c>
      <c r="F347" t="s">
        <v>87</v>
      </c>
      <c r="J347">
        <v>0</v>
      </c>
      <c r="K347">
        <v>5000000</v>
      </c>
      <c r="L347">
        <v>19.48</v>
      </c>
      <c r="N347" t="s">
        <v>1601</v>
      </c>
      <c r="O347">
        <v>0</v>
      </c>
      <c r="P347">
        <v>27.41</v>
      </c>
      <c r="Q347" t="s">
        <v>1277</v>
      </c>
      <c r="T347">
        <v>17.420000000000002</v>
      </c>
      <c r="U347">
        <v>4.75</v>
      </c>
      <c r="V347">
        <v>0</v>
      </c>
      <c r="W347">
        <v>32</v>
      </c>
      <c r="X347">
        <v>0</v>
      </c>
      <c r="Y347">
        <v>1</v>
      </c>
      <c r="Z347">
        <v>2</v>
      </c>
      <c r="AA347">
        <v>5</v>
      </c>
      <c r="AB347">
        <v>8</v>
      </c>
      <c r="AC347">
        <v>10</v>
      </c>
      <c r="AD347">
        <v>13</v>
      </c>
      <c r="AE347">
        <v>16</v>
      </c>
      <c r="AF347">
        <v>18.7</v>
      </c>
      <c r="AG347">
        <v>21</v>
      </c>
      <c r="AH347">
        <v>24</v>
      </c>
      <c r="AI347">
        <v>27</v>
      </c>
      <c r="AJ347">
        <v>32</v>
      </c>
      <c r="AK347">
        <v>40</v>
      </c>
      <c r="AL347">
        <v>30</v>
      </c>
      <c r="AM347">
        <v>30</v>
      </c>
      <c r="AN347">
        <v>30</v>
      </c>
      <c r="AO347">
        <v>30</v>
      </c>
      <c r="AP347">
        <v>40</v>
      </c>
      <c r="AQ347">
        <v>29</v>
      </c>
      <c r="AR347">
        <v>22</v>
      </c>
      <c r="AS347">
        <v>12</v>
      </c>
      <c r="AT347">
        <v>9</v>
      </c>
    </row>
    <row r="348" spans="1:46" hidden="1" x14ac:dyDescent="0.2">
      <c r="A348">
        <v>346</v>
      </c>
      <c r="B348" t="s">
        <v>281</v>
      </c>
      <c r="C348" t="s">
        <v>87</v>
      </c>
      <c r="D348" t="s">
        <v>242</v>
      </c>
      <c r="E348" t="s">
        <v>242</v>
      </c>
      <c r="F348" t="s">
        <v>87</v>
      </c>
      <c r="J348">
        <v>0</v>
      </c>
      <c r="K348">
        <v>5000000</v>
      </c>
      <c r="L348">
        <v>157.22999999999999</v>
      </c>
      <c r="N348" t="s">
        <v>1602</v>
      </c>
      <c r="O348">
        <v>82.75</v>
      </c>
      <c r="P348">
        <v>194.16</v>
      </c>
      <c r="Q348" t="s">
        <v>1277</v>
      </c>
      <c r="T348">
        <v>167.48</v>
      </c>
      <c r="U348">
        <v>12.8</v>
      </c>
      <c r="V348">
        <v>68</v>
      </c>
      <c r="W348">
        <v>247</v>
      </c>
      <c r="X348">
        <v>68</v>
      </c>
      <c r="Y348">
        <v>88</v>
      </c>
      <c r="Z348">
        <v>96.6</v>
      </c>
      <c r="AA348">
        <v>109.2</v>
      </c>
      <c r="AB348">
        <v>122.6</v>
      </c>
      <c r="AC348">
        <v>137.4</v>
      </c>
      <c r="AD348">
        <v>150</v>
      </c>
      <c r="AE348">
        <v>163</v>
      </c>
      <c r="AF348">
        <v>178</v>
      </c>
      <c r="AG348">
        <v>191</v>
      </c>
      <c r="AH348">
        <v>209.2</v>
      </c>
      <c r="AI348">
        <v>222.2</v>
      </c>
      <c r="AJ348">
        <v>247</v>
      </c>
      <c r="AK348">
        <v>4</v>
      </c>
      <c r="AL348">
        <v>19</v>
      </c>
      <c r="AM348">
        <v>18</v>
      </c>
      <c r="AN348">
        <v>17</v>
      </c>
      <c r="AO348">
        <v>17</v>
      </c>
      <c r="AP348">
        <v>18</v>
      </c>
      <c r="AQ348">
        <v>19</v>
      </c>
      <c r="AR348">
        <v>13</v>
      </c>
      <c r="AS348">
        <v>7</v>
      </c>
      <c r="AT348">
        <v>5</v>
      </c>
    </row>
    <row r="349" spans="1:46" hidden="1" x14ac:dyDescent="0.2">
      <c r="A349">
        <v>347</v>
      </c>
      <c r="B349" t="s">
        <v>281</v>
      </c>
      <c r="C349" t="s">
        <v>87</v>
      </c>
      <c r="D349" t="s">
        <v>244</v>
      </c>
      <c r="E349" t="s">
        <v>244</v>
      </c>
      <c r="F349" t="s">
        <v>87</v>
      </c>
      <c r="J349">
        <v>-5000000</v>
      </c>
      <c r="K349">
        <v>5000000</v>
      </c>
      <c r="L349">
        <v>143.29</v>
      </c>
      <c r="N349" t="s">
        <v>1603</v>
      </c>
      <c r="O349">
        <v>109.8</v>
      </c>
      <c r="P349">
        <v>143.28</v>
      </c>
      <c r="Q349" t="s">
        <v>1327</v>
      </c>
      <c r="T349">
        <v>146.54</v>
      </c>
      <c r="U349">
        <v>6.13</v>
      </c>
      <c r="V349">
        <v>100</v>
      </c>
      <c r="W349">
        <v>158</v>
      </c>
      <c r="X349">
        <v>100</v>
      </c>
      <c r="Y349">
        <v>112</v>
      </c>
      <c r="Z349">
        <v>115</v>
      </c>
      <c r="AA349">
        <v>119</v>
      </c>
      <c r="AB349">
        <v>122</v>
      </c>
      <c r="AC349">
        <v>126</v>
      </c>
      <c r="AD349">
        <v>129</v>
      </c>
      <c r="AE349">
        <v>133</v>
      </c>
      <c r="AF349">
        <v>136</v>
      </c>
      <c r="AG349">
        <v>140</v>
      </c>
      <c r="AH349">
        <v>144</v>
      </c>
      <c r="AI349">
        <v>147</v>
      </c>
      <c r="AJ349">
        <v>158</v>
      </c>
      <c r="AK349">
        <v>6</v>
      </c>
      <c r="AL349">
        <v>11</v>
      </c>
      <c r="AM349">
        <v>41</v>
      </c>
      <c r="AN349">
        <v>54</v>
      </c>
      <c r="AO349">
        <v>49</v>
      </c>
      <c r="AP349">
        <v>60</v>
      </c>
      <c r="AQ349">
        <v>54</v>
      </c>
      <c r="AR349">
        <v>47</v>
      </c>
      <c r="AS349">
        <v>13</v>
      </c>
      <c r="AT349">
        <v>6</v>
      </c>
    </row>
    <row r="350" spans="1:46" hidden="1" x14ac:dyDescent="0.2">
      <c r="A350">
        <v>348</v>
      </c>
      <c r="B350" t="s">
        <v>281</v>
      </c>
      <c r="C350" t="s">
        <v>86</v>
      </c>
      <c r="D350" t="s">
        <v>221</v>
      </c>
      <c r="E350" t="s">
        <v>221</v>
      </c>
      <c r="F350" t="s">
        <v>86</v>
      </c>
      <c r="J350">
        <v>0</v>
      </c>
      <c r="K350">
        <v>5000000</v>
      </c>
      <c r="L350">
        <v>222.75</v>
      </c>
      <c r="N350" t="s">
        <v>1604</v>
      </c>
      <c r="Q350" t="s">
        <v>1267</v>
      </c>
      <c r="T350">
        <v>225.32</v>
      </c>
      <c r="U350">
        <v>7.73</v>
      </c>
      <c r="V350">
        <v>212.62</v>
      </c>
      <c r="W350">
        <v>236.44</v>
      </c>
      <c r="X350">
        <v>210</v>
      </c>
      <c r="Y350">
        <v>215.25</v>
      </c>
      <c r="Z350">
        <v>220.5</v>
      </c>
      <c r="AA350">
        <v>221.95</v>
      </c>
      <c r="AB350">
        <v>222.16</v>
      </c>
      <c r="AC350">
        <v>222.23</v>
      </c>
      <c r="AD350">
        <v>223.65</v>
      </c>
      <c r="AE350">
        <v>225.93</v>
      </c>
      <c r="AF350">
        <v>228.48</v>
      </c>
      <c r="AG350">
        <v>231.98</v>
      </c>
      <c r="AH350">
        <v>234.57</v>
      </c>
      <c r="AI350">
        <v>235.81</v>
      </c>
      <c r="AJ350">
        <v>237.06</v>
      </c>
      <c r="AK350">
        <v>1</v>
      </c>
      <c r="AL350">
        <v>0</v>
      </c>
      <c r="AM350">
        <v>0</v>
      </c>
      <c r="AN350">
        <v>0</v>
      </c>
      <c r="AO350">
        <v>4</v>
      </c>
      <c r="AP350">
        <v>1</v>
      </c>
      <c r="AQ350">
        <v>1</v>
      </c>
      <c r="AR350">
        <v>1</v>
      </c>
      <c r="AS350">
        <v>1</v>
      </c>
      <c r="AT350">
        <v>1</v>
      </c>
    </row>
    <row r="351" spans="1:46" hidden="1" x14ac:dyDescent="0.2">
      <c r="A351">
        <v>349</v>
      </c>
      <c r="B351" t="s">
        <v>281</v>
      </c>
      <c r="C351" t="s">
        <v>86</v>
      </c>
      <c r="D351" t="s">
        <v>75</v>
      </c>
      <c r="E351" t="s">
        <v>75</v>
      </c>
      <c r="F351" t="s">
        <v>86</v>
      </c>
      <c r="J351">
        <v>0</v>
      </c>
      <c r="K351">
        <v>5000000</v>
      </c>
      <c r="L351">
        <v>222.75</v>
      </c>
      <c r="N351" t="s">
        <v>1605</v>
      </c>
      <c r="Q351" t="s">
        <v>1254</v>
      </c>
      <c r="T351">
        <v>225.32</v>
      </c>
      <c r="U351">
        <v>7.73</v>
      </c>
      <c r="V351">
        <v>212.62</v>
      </c>
      <c r="W351">
        <v>236.44</v>
      </c>
      <c r="X351">
        <v>210</v>
      </c>
      <c r="Y351">
        <v>215.25</v>
      </c>
      <c r="Z351">
        <v>220.5</v>
      </c>
      <c r="AA351">
        <v>221.95</v>
      </c>
      <c r="AB351">
        <v>222.16</v>
      </c>
      <c r="AC351">
        <v>222.23</v>
      </c>
      <c r="AD351">
        <v>223.65</v>
      </c>
      <c r="AE351">
        <v>225.93</v>
      </c>
      <c r="AF351">
        <v>228.48</v>
      </c>
      <c r="AG351">
        <v>231.98</v>
      </c>
      <c r="AH351">
        <v>234.57</v>
      </c>
      <c r="AI351">
        <v>235.81</v>
      </c>
      <c r="AJ351">
        <v>237.06</v>
      </c>
      <c r="AK351">
        <v>1</v>
      </c>
      <c r="AL351">
        <v>0</v>
      </c>
      <c r="AM351">
        <v>0</v>
      </c>
      <c r="AN351">
        <v>0</v>
      </c>
      <c r="AO351">
        <v>4</v>
      </c>
      <c r="AP351">
        <v>1</v>
      </c>
      <c r="AQ351">
        <v>1</v>
      </c>
      <c r="AR351">
        <v>1</v>
      </c>
      <c r="AS351">
        <v>1</v>
      </c>
      <c r="AT351">
        <v>1</v>
      </c>
    </row>
    <row r="352" spans="1:46" hidden="1" x14ac:dyDescent="0.2">
      <c r="A352">
        <v>350</v>
      </c>
      <c r="B352" t="s">
        <v>281</v>
      </c>
      <c r="C352" t="s">
        <v>86</v>
      </c>
      <c r="D352" t="s">
        <v>84</v>
      </c>
      <c r="E352" t="s">
        <v>84</v>
      </c>
      <c r="F352" t="s">
        <v>86</v>
      </c>
      <c r="J352">
        <v>0</v>
      </c>
      <c r="K352">
        <v>5000000</v>
      </c>
      <c r="L352">
        <v>0.01</v>
      </c>
      <c r="N352" t="s">
        <v>1606</v>
      </c>
      <c r="Q352" t="s">
        <v>1254</v>
      </c>
      <c r="T352">
        <v>0</v>
      </c>
      <c r="U352">
        <v>0.01</v>
      </c>
      <c r="V352">
        <v>-0.01</v>
      </c>
      <c r="W352">
        <v>0.01</v>
      </c>
      <c r="X352">
        <v>-0.01</v>
      </c>
      <c r="Y352">
        <v>0</v>
      </c>
      <c r="Z352">
        <v>0</v>
      </c>
      <c r="AA352">
        <v>0</v>
      </c>
      <c r="AB352">
        <v>0</v>
      </c>
      <c r="AC352">
        <v>0</v>
      </c>
      <c r="AD352">
        <v>0</v>
      </c>
      <c r="AE352">
        <v>0.01</v>
      </c>
      <c r="AF352">
        <v>0.01</v>
      </c>
      <c r="AG352">
        <v>0.01</v>
      </c>
      <c r="AH352">
        <v>0.01</v>
      </c>
      <c r="AI352">
        <v>0.01</v>
      </c>
      <c r="AJ352">
        <v>0.01</v>
      </c>
      <c r="AK352">
        <v>1</v>
      </c>
      <c r="AL352">
        <v>1</v>
      </c>
      <c r="AM352">
        <v>1</v>
      </c>
      <c r="AN352">
        <v>2</v>
      </c>
      <c r="AO352">
        <v>0</v>
      </c>
      <c r="AP352">
        <v>1</v>
      </c>
      <c r="AQ352">
        <v>0</v>
      </c>
      <c r="AR352">
        <v>0</v>
      </c>
      <c r="AS352">
        <v>2</v>
      </c>
      <c r="AT352">
        <v>2</v>
      </c>
    </row>
    <row r="353" spans="1:46" hidden="1" x14ac:dyDescent="0.2">
      <c r="A353">
        <v>351</v>
      </c>
      <c r="B353" t="s">
        <v>281</v>
      </c>
      <c r="C353" t="s">
        <v>86</v>
      </c>
      <c r="D353" t="s">
        <v>122</v>
      </c>
      <c r="E353" t="s">
        <v>122</v>
      </c>
      <c r="F353" t="s">
        <v>86</v>
      </c>
      <c r="J353">
        <v>0</v>
      </c>
      <c r="K353">
        <v>5000000</v>
      </c>
      <c r="L353">
        <v>0.02</v>
      </c>
      <c r="N353" t="s">
        <v>1607</v>
      </c>
      <c r="O353">
        <v>0.08</v>
      </c>
      <c r="P353">
        <v>0.09</v>
      </c>
      <c r="Q353" t="s">
        <v>1277</v>
      </c>
      <c r="T353">
        <v>0.02</v>
      </c>
      <c r="U353">
        <v>0</v>
      </c>
      <c r="V353">
        <v>0</v>
      </c>
      <c r="W353">
        <v>0</v>
      </c>
      <c r="X353">
        <v>0</v>
      </c>
      <c r="Y353">
        <v>0</v>
      </c>
      <c r="Z353">
        <v>0</v>
      </c>
      <c r="AA353">
        <v>0</v>
      </c>
      <c r="AB353">
        <v>0</v>
      </c>
      <c r="AC353">
        <v>0</v>
      </c>
      <c r="AD353">
        <v>0</v>
      </c>
      <c r="AE353">
        <v>0</v>
      </c>
      <c r="AF353">
        <v>0</v>
      </c>
      <c r="AG353">
        <v>0</v>
      </c>
      <c r="AH353">
        <v>0</v>
      </c>
      <c r="AI353">
        <v>0</v>
      </c>
      <c r="AJ353">
        <v>0</v>
      </c>
      <c r="AK353">
        <v>0</v>
      </c>
      <c r="AL353">
        <v>0</v>
      </c>
      <c r="AM353">
        <v>0</v>
      </c>
      <c r="AN353">
        <v>0</v>
      </c>
      <c r="AO353">
        <v>0</v>
      </c>
      <c r="AP353">
        <v>1</v>
      </c>
      <c r="AQ353">
        <v>0</v>
      </c>
      <c r="AR353">
        <v>0</v>
      </c>
      <c r="AS353">
        <v>0</v>
      </c>
      <c r="AT353">
        <v>0</v>
      </c>
    </row>
    <row r="354" spans="1:46" hidden="1" x14ac:dyDescent="0.2">
      <c r="A354">
        <v>352</v>
      </c>
      <c r="B354" t="s">
        <v>281</v>
      </c>
      <c r="C354" t="s">
        <v>86</v>
      </c>
      <c r="D354" t="s">
        <v>89</v>
      </c>
      <c r="E354" t="s">
        <v>89</v>
      </c>
      <c r="F354" t="s">
        <v>86</v>
      </c>
      <c r="J354">
        <v>0</v>
      </c>
      <c r="K354">
        <v>5000000</v>
      </c>
      <c r="L354">
        <v>0.02</v>
      </c>
      <c r="N354" t="s">
        <v>1608</v>
      </c>
      <c r="Q354" t="s">
        <v>1254</v>
      </c>
      <c r="T354">
        <v>0.02</v>
      </c>
      <c r="U354">
        <v>0</v>
      </c>
      <c r="V354">
        <v>0.02</v>
      </c>
      <c r="W354">
        <v>0.02</v>
      </c>
      <c r="X354">
        <v>0.02</v>
      </c>
      <c r="Y354">
        <v>0.02</v>
      </c>
      <c r="Z354">
        <v>0.02</v>
      </c>
      <c r="AA354">
        <v>0.02</v>
      </c>
      <c r="AB354">
        <v>0.02</v>
      </c>
      <c r="AC354">
        <v>0.02</v>
      </c>
      <c r="AD354">
        <v>0.02</v>
      </c>
      <c r="AE354">
        <v>0.02</v>
      </c>
      <c r="AF354">
        <v>0.02</v>
      </c>
      <c r="AG354">
        <v>0.02</v>
      </c>
      <c r="AH354">
        <v>0.02</v>
      </c>
      <c r="AI354">
        <v>0.02</v>
      </c>
      <c r="AJ354">
        <v>0.02</v>
      </c>
      <c r="AK354">
        <v>1</v>
      </c>
      <c r="AL354">
        <v>0</v>
      </c>
      <c r="AM354">
        <v>1</v>
      </c>
      <c r="AN354">
        <v>0</v>
      </c>
      <c r="AO354">
        <v>2</v>
      </c>
      <c r="AP354">
        <v>2</v>
      </c>
      <c r="AQ354">
        <v>1</v>
      </c>
      <c r="AR354">
        <v>1</v>
      </c>
      <c r="AS354">
        <v>1</v>
      </c>
      <c r="AT354">
        <v>1</v>
      </c>
    </row>
    <row r="355" spans="1:46" hidden="1" x14ac:dyDescent="0.2">
      <c r="A355">
        <v>353</v>
      </c>
      <c r="B355" t="s">
        <v>281</v>
      </c>
      <c r="C355" t="s">
        <v>86</v>
      </c>
      <c r="D355" t="s">
        <v>67</v>
      </c>
      <c r="E355" t="s">
        <v>67</v>
      </c>
      <c r="F355" t="s">
        <v>86</v>
      </c>
      <c r="J355">
        <v>0</v>
      </c>
      <c r="K355">
        <v>5000000</v>
      </c>
      <c r="L355">
        <v>0</v>
      </c>
      <c r="N355" t="s">
        <v>1609</v>
      </c>
      <c r="Q355" t="s">
        <v>1267</v>
      </c>
      <c r="T355">
        <v>0</v>
      </c>
      <c r="U355">
        <v>0.01</v>
      </c>
      <c r="V355">
        <v>-0.01</v>
      </c>
      <c r="W355">
        <v>0</v>
      </c>
      <c r="X355">
        <v>-0.01</v>
      </c>
      <c r="Y355">
        <v>-0.01</v>
      </c>
      <c r="Z355">
        <v>0</v>
      </c>
      <c r="AA355">
        <v>0</v>
      </c>
      <c r="AB355">
        <v>0</v>
      </c>
      <c r="AC355">
        <v>0</v>
      </c>
      <c r="AD355">
        <v>0</v>
      </c>
      <c r="AE355">
        <v>0</v>
      </c>
      <c r="AF355">
        <v>0</v>
      </c>
      <c r="AG355">
        <v>0</v>
      </c>
      <c r="AH355">
        <v>0</v>
      </c>
      <c r="AI355">
        <v>0</v>
      </c>
      <c r="AJ355">
        <v>0.01</v>
      </c>
      <c r="AK355">
        <v>1</v>
      </c>
      <c r="AL355">
        <v>0</v>
      </c>
      <c r="AM355">
        <v>0</v>
      </c>
      <c r="AN355">
        <v>0</v>
      </c>
      <c r="AO355">
        <v>0</v>
      </c>
      <c r="AP355">
        <v>3</v>
      </c>
      <c r="AQ355">
        <v>2</v>
      </c>
      <c r="AR355">
        <v>0</v>
      </c>
      <c r="AS355">
        <v>2</v>
      </c>
      <c r="AT355">
        <v>2</v>
      </c>
    </row>
    <row r="356" spans="1:46" hidden="1" x14ac:dyDescent="0.2">
      <c r="A356">
        <v>354</v>
      </c>
      <c r="B356" t="s">
        <v>281</v>
      </c>
      <c r="C356" t="s">
        <v>86</v>
      </c>
      <c r="D356" t="s">
        <v>90</v>
      </c>
      <c r="E356" t="s">
        <v>90</v>
      </c>
      <c r="F356" t="s">
        <v>86</v>
      </c>
      <c r="J356">
        <v>0</v>
      </c>
      <c r="K356">
        <v>5000000</v>
      </c>
      <c r="L356">
        <v>0</v>
      </c>
      <c r="N356" t="s">
        <v>1610</v>
      </c>
      <c r="O356">
        <v>0</v>
      </c>
      <c r="P356">
        <v>0</v>
      </c>
      <c r="Q356" t="s">
        <v>1277</v>
      </c>
      <c r="T356">
        <v>0</v>
      </c>
      <c r="U356">
        <v>0</v>
      </c>
      <c r="V356">
        <v>0</v>
      </c>
      <c r="W356">
        <v>0</v>
      </c>
      <c r="X356">
        <v>0</v>
      </c>
      <c r="Y356">
        <v>0</v>
      </c>
      <c r="Z356">
        <v>0</v>
      </c>
      <c r="AA356">
        <v>0</v>
      </c>
      <c r="AB356">
        <v>0</v>
      </c>
      <c r="AC356">
        <v>0</v>
      </c>
      <c r="AD356">
        <v>0</v>
      </c>
      <c r="AE356">
        <v>0</v>
      </c>
      <c r="AF356">
        <v>0</v>
      </c>
      <c r="AG356">
        <v>0</v>
      </c>
      <c r="AH356">
        <v>0</v>
      </c>
      <c r="AI356">
        <v>0</v>
      </c>
      <c r="AJ356">
        <v>0</v>
      </c>
      <c r="AK356">
        <v>0</v>
      </c>
      <c r="AL356">
        <v>0</v>
      </c>
      <c r="AM356">
        <v>0</v>
      </c>
      <c r="AN356">
        <v>0</v>
      </c>
      <c r="AO356">
        <v>0</v>
      </c>
      <c r="AP356">
        <v>1</v>
      </c>
      <c r="AQ356">
        <v>0</v>
      </c>
      <c r="AR356">
        <v>0</v>
      </c>
      <c r="AS356">
        <v>0</v>
      </c>
      <c r="AT356">
        <v>0</v>
      </c>
    </row>
    <row r="357" spans="1:46" hidden="1" x14ac:dyDescent="0.2">
      <c r="A357">
        <v>355</v>
      </c>
      <c r="B357" t="s">
        <v>281</v>
      </c>
      <c r="C357" t="s">
        <v>86</v>
      </c>
      <c r="D357" t="s">
        <v>92</v>
      </c>
      <c r="E357" t="s">
        <v>92</v>
      </c>
      <c r="F357" t="s">
        <v>86</v>
      </c>
      <c r="J357">
        <v>0</v>
      </c>
      <c r="K357">
        <v>5000000</v>
      </c>
      <c r="L357">
        <v>0</v>
      </c>
      <c r="N357" t="s">
        <v>1611</v>
      </c>
      <c r="O357">
        <v>0</v>
      </c>
      <c r="P357">
        <v>0</v>
      </c>
      <c r="Q357" t="s">
        <v>1277</v>
      </c>
      <c r="T357">
        <v>0</v>
      </c>
      <c r="U357">
        <v>0</v>
      </c>
      <c r="V357">
        <v>0</v>
      </c>
      <c r="W357">
        <v>0</v>
      </c>
      <c r="X357">
        <v>0</v>
      </c>
      <c r="Y357">
        <v>0</v>
      </c>
      <c r="Z357">
        <v>0</v>
      </c>
      <c r="AA357">
        <v>0</v>
      </c>
      <c r="AB357">
        <v>0</v>
      </c>
      <c r="AC357">
        <v>0</v>
      </c>
      <c r="AD357">
        <v>0</v>
      </c>
      <c r="AE357">
        <v>0</v>
      </c>
      <c r="AF357">
        <v>0</v>
      </c>
      <c r="AG357">
        <v>0</v>
      </c>
      <c r="AH357">
        <v>0</v>
      </c>
      <c r="AI357">
        <v>0</v>
      </c>
      <c r="AJ357">
        <v>0</v>
      </c>
      <c r="AK357">
        <v>0</v>
      </c>
      <c r="AL357">
        <v>0</v>
      </c>
      <c r="AM357">
        <v>0</v>
      </c>
      <c r="AN357">
        <v>0</v>
      </c>
      <c r="AO357">
        <v>0</v>
      </c>
      <c r="AP357">
        <v>1</v>
      </c>
      <c r="AQ357">
        <v>0</v>
      </c>
      <c r="AR357">
        <v>0</v>
      </c>
      <c r="AS357">
        <v>0</v>
      </c>
      <c r="AT357">
        <v>0</v>
      </c>
    </row>
    <row r="358" spans="1:46" hidden="1" x14ac:dyDescent="0.2">
      <c r="A358">
        <v>356</v>
      </c>
      <c r="B358" t="s">
        <v>281</v>
      </c>
      <c r="C358" t="s">
        <v>86</v>
      </c>
      <c r="D358" t="s">
        <v>26</v>
      </c>
      <c r="E358" t="s">
        <v>26</v>
      </c>
      <c r="F358" t="s">
        <v>86</v>
      </c>
      <c r="J358">
        <v>0</v>
      </c>
      <c r="K358">
        <v>5000000</v>
      </c>
      <c r="L358">
        <v>44.85</v>
      </c>
      <c r="N358" t="s">
        <v>1612</v>
      </c>
      <c r="O358">
        <v>0</v>
      </c>
      <c r="P358">
        <v>78.27</v>
      </c>
      <c r="Q358" t="s">
        <v>1327</v>
      </c>
      <c r="T358">
        <v>59.11</v>
      </c>
      <c r="U358">
        <v>13.57</v>
      </c>
      <c r="V358">
        <v>0</v>
      </c>
      <c r="W358">
        <v>130</v>
      </c>
      <c r="X358">
        <v>0</v>
      </c>
      <c r="Y358">
        <v>0</v>
      </c>
      <c r="Z358">
        <v>10</v>
      </c>
      <c r="AA358">
        <v>20</v>
      </c>
      <c r="AB358">
        <v>30</v>
      </c>
      <c r="AC358">
        <v>40</v>
      </c>
      <c r="AD358">
        <v>50</v>
      </c>
      <c r="AE358">
        <v>60</v>
      </c>
      <c r="AF358">
        <v>70</v>
      </c>
      <c r="AG358">
        <v>80</v>
      </c>
      <c r="AH358">
        <v>90</v>
      </c>
      <c r="AI358">
        <v>100</v>
      </c>
      <c r="AJ358">
        <v>130</v>
      </c>
      <c r="AK358">
        <v>20</v>
      </c>
      <c r="AL358">
        <v>10</v>
      </c>
      <c r="AM358">
        <v>10</v>
      </c>
      <c r="AN358">
        <v>20</v>
      </c>
      <c r="AO358">
        <v>10</v>
      </c>
      <c r="AP358">
        <v>9</v>
      </c>
      <c r="AQ358">
        <v>15</v>
      </c>
      <c r="AR358">
        <v>4</v>
      </c>
      <c r="AS358">
        <v>2</v>
      </c>
      <c r="AT358">
        <v>3</v>
      </c>
    </row>
    <row r="359" spans="1:46" hidden="1" x14ac:dyDescent="0.2">
      <c r="A359">
        <v>357</v>
      </c>
      <c r="B359" t="s">
        <v>281</v>
      </c>
      <c r="C359" t="s">
        <v>86</v>
      </c>
      <c r="D359" t="s">
        <v>241</v>
      </c>
      <c r="E359" t="s">
        <v>241</v>
      </c>
      <c r="F359" t="s">
        <v>86</v>
      </c>
      <c r="J359">
        <v>0</v>
      </c>
      <c r="K359">
        <v>5000000</v>
      </c>
      <c r="L359">
        <v>7.94</v>
      </c>
      <c r="N359" t="s">
        <v>1613</v>
      </c>
      <c r="O359">
        <v>0</v>
      </c>
      <c r="P359">
        <v>27.42</v>
      </c>
      <c r="Q359" t="s">
        <v>1277</v>
      </c>
      <c r="T359">
        <v>9.24</v>
      </c>
      <c r="U359">
        <v>1.93</v>
      </c>
      <c r="V359">
        <v>0</v>
      </c>
      <c r="W359">
        <v>32</v>
      </c>
      <c r="X359">
        <v>0</v>
      </c>
      <c r="Y359">
        <v>1</v>
      </c>
      <c r="Z359">
        <v>2</v>
      </c>
      <c r="AA359">
        <v>5</v>
      </c>
      <c r="AB359">
        <v>8</v>
      </c>
      <c r="AC359">
        <v>10</v>
      </c>
      <c r="AD359">
        <v>13</v>
      </c>
      <c r="AE359">
        <v>16</v>
      </c>
      <c r="AF359">
        <v>18.7</v>
      </c>
      <c r="AG359">
        <v>21</v>
      </c>
      <c r="AH359">
        <v>24</v>
      </c>
      <c r="AI359">
        <v>27</v>
      </c>
      <c r="AJ359">
        <v>32</v>
      </c>
      <c r="AK359">
        <v>40</v>
      </c>
      <c r="AL359">
        <v>30</v>
      </c>
      <c r="AM359">
        <v>30</v>
      </c>
      <c r="AN359">
        <v>30</v>
      </c>
      <c r="AO359">
        <v>30</v>
      </c>
      <c r="AP359">
        <v>40</v>
      </c>
      <c r="AQ359">
        <v>29</v>
      </c>
      <c r="AR359">
        <v>22</v>
      </c>
      <c r="AS359">
        <v>12</v>
      </c>
      <c r="AT359">
        <v>9</v>
      </c>
    </row>
    <row r="360" spans="1:46" hidden="1" x14ac:dyDescent="0.2">
      <c r="A360">
        <v>358</v>
      </c>
      <c r="B360" t="s">
        <v>281</v>
      </c>
      <c r="C360" t="s">
        <v>86</v>
      </c>
      <c r="D360" t="s">
        <v>242</v>
      </c>
      <c r="E360" t="s">
        <v>242</v>
      </c>
      <c r="F360" t="s">
        <v>86</v>
      </c>
      <c r="J360">
        <v>0</v>
      </c>
      <c r="K360">
        <v>5000000</v>
      </c>
      <c r="L360">
        <v>36.92</v>
      </c>
      <c r="N360" t="s">
        <v>1614</v>
      </c>
      <c r="O360">
        <v>0</v>
      </c>
      <c r="P360">
        <v>78.260000000000005</v>
      </c>
      <c r="Q360" t="s">
        <v>1277</v>
      </c>
      <c r="T360">
        <v>49.87</v>
      </c>
      <c r="U360">
        <v>12.28</v>
      </c>
      <c r="V360">
        <v>0</v>
      </c>
      <c r="W360">
        <v>130</v>
      </c>
      <c r="X360">
        <v>0</v>
      </c>
      <c r="Y360">
        <v>0</v>
      </c>
      <c r="Z360">
        <v>10</v>
      </c>
      <c r="AA360">
        <v>20</v>
      </c>
      <c r="AB360">
        <v>30</v>
      </c>
      <c r="AC360">
        <v>40</v>
      </c>
      <c r="AD360">
        <v>50</v>
      </c>
      <c r="AE360">
        <v>60</v>
      </c>
      <c r="AF360">
        <v>70</v>
      </c>
      <c r="AG360">
        <v>80</v>
      </c>
      <c r="AH360">
        <v>90</v>
      </c>
      <c r="AI360">
        <v>100</v>
      </c>
      <c r="AJ360">
        <v>130</v>
      </c>
      <c r="AK360">
        <v>20</v>
      </c>
      <c r="AL360">
        <v>10</v>
      </c>
      <c r="AM360">
        <v>10</v>
      </c>
      <c r="AN360">
        <v>20</v>
      </c>
      <c r="AO360">
        <v>10</v>
      </c>
      <c r="AP360">
        <v>9</v>
      </c>
      <c r="AQ360">
        <v>15</v>
      </c>
      <c r="AR360">
        <v>4</v>
      </c>
      <c r="AS360">
        <v>2</v>
      </c>
      <c r="AT360">
        <v>3</v>
      </c>
    </row>
    <row r="361" spans="1:46" hidden="1" x14ac:dyDescent="0.2">
      <c r="A361">
        <v>359</v>
      </c>
      <c r="B361" t="s">
        <v>281</v>
      </c>
      <c r="C361" t="s">
        <v>86</v>
      </c>
      <c r="D361" t="s">
        <v>244</v>
      </c>
      <c r="E361" t="s">
        <v>244</v>
      </c>
      <c r="F361" t="s">
        <v>86</v>
      </c>
      <c r="J361">
        <v>-5000000</v>
      </c>
      <c r="K361">
        <v>5000000</v>
      </c>
      <c r="L361">
        <v>-26.8</v>
      </c>
      <c r="N361" t="s">
        <v>1615</v>
      </c>
      <c r="Q361" t="s">
        <v>1267</v>
      </c>
      <c r="T361">
        <v>-25.16</v>
      </c>
      <c r="U361">
        <v>8.81</v>
      </c>
      <c r="V361">
        <v>-37.76</v>
      </c>
      <c r="W361">
        <v>-13.56</v>
      </c>
      <c r="X361">
        <v>-38.47</v>
      </c>
      <c r="Y361">
        <v>-37.06</v>
      </c>
      <c r="Z361">
        <v>-35.659999999999997</v>
      </c>
      <c r="AA361">
        <v>-33.71</v>
      </c>
      <c r="AB361">
        <v>-31.36</v>
      </c>
      <c r="AC361">
        <v>-26.87</v>
      </c>
      <c r="AD361">
        <v>-23.84</v>
      </c>
      <c r="AE361">
        <v>-21.57</v>
      </c>
      <c r="AF361">
        <v>-18.829999999999998</v>
      </c>
      <c r="AG361">
        <v>-17.89</v>
      </c>
      <c r="AH361">
        <v>-15.74</v>
      </c>
      <c r="AI361">
        <v>-14.28</v>
      </c>
      <c r="AJ361">
        <v>-12.83</v>
      </c>
      <c r="AK361">
        <v>1</v>
      </c>
      <c r="AL361">
        <v>1</v>
      </c>
      <c r="AM361">
        <v>1</v>
      </c>
      <c r="AN361">
        <v>1</v>
      </c>
      <c r="AO361">
        <v>0</v>
      </c>
      <c r="AP361">
        <v>2</v>
      </c>
      <c r="AQ361">
        <v>0</v>
      </c>
      <c r="AR361">
        <v>2</v>
      </c>
      <c r="AS361">
        <v>1</v>
      </c>
      <c r="AT361">
        <v>1</v>
      </c>
    </row>
    <row r="362" spans="1:46" hidden="1" x14ac:dyDescent="0.2">
      <c r="A362">
        <v>360</v>
      </c>
      <c r="B362" t="s">
        <v>281</v>
      </c>
      <c r="C362" t="s">
        <v>81</v>
      </c>
      <c r="D362" t="s">
        <v>221</v>
      </c>
      <c r="E362" t="s">
        <v>221</v>
      </c>
      <c r="F362" t="s">
        <v>81</v>
      </c>
      <c r="J362">
        <v>0</v>
      </c>
      <c r="K362">
        <v>5000000</v>
      </c>
      <c r="L362">
        <v>162.36000000000001</v>
      </c>
      <c r="N362" t="s">
        <v>1616</v>
      </c>
      <c r="O362">
        <v>162.93</v>
      </c>
      <c r="P362">
        <v>222.76</v>
      </c>
      <c r="Q362" t="s">
        <v>1327</v>
      </c>
      <c r="T362">
        <v>164.24</v>
      </c>
      <c r="U362">
        <v>5.63</v>
      </c>
      <c r="V362">
        <v>152</v>
      </c>
      <c r="W362">
        <v>237</v>
      </c>
      <c r="X362">
        <v>152</v>
      </c>
      <c r="Y362">
        <v>165</v>
      </c>
      <c r="Z362">
        <v>170</v>
      </c>
      <c r="AA362">
        <v>176</v>
      </c>
      <c r="AB362">
        <v>182</v>
      </c>
      <c r="AC362">
        <v>188.4</v>
      </c>
      <c r="AD362">
        <v>195</v>
      </c>
      <c r="AE362">
        <v>201</v>
      </c>
      <c r="AF362">
        <v>207</v>
      </c>
      <c r="AG362">
        <v>213.8</v>
      </c>
      <c r="AH362">
        <v>220</v>
      </c>
      <c r="AI362">
        <v>225</v>
      </c>
      <c r="AJ362">
        <v>237</v>
      </c>
      <c r="AK362">
        <v>9</v>
      </c>
      <c r="AL362">
        <v>44</v>
      </c>
      <c r="AM362">
        <v>84</v>
      </c>
      <c r="AN362">
        <v>80</v>
      </c>
      <c r="AO362">
        <v>90</v>
      </c>
      <c r="AP362">
        <v>80</v>
      </c>
      <c r="AQ362">
        <v>88</v>
      </c>
      <c r="AR362">
        <v>72</v>
      </c>
      <c r="AS362">
        <v>52</v>
      </c>
      <c r="AT362">
        <v>18</v>
      </c>
    </row>
    <row r="363" spans="1:46" hidden="1" x14ac:dyDescent="0.2">
      <c r="A363">
        <v>361</v>
      </c>
      <c r="B363" t="s">
        <v>281</v>
      </c>
      <c r="C363" t="s">
        <v>81</v>
      </c>
      <c r="D363" t="s">
        <v>75</v>
      </c>
      <c r="E363" t="s">
        <v>75</v>
      </c>
      <c r="F363" t="s">
        <v>81</v>
      </c>
      <c r="J363">
        <v>0</v>
      </c>
      <c r="K363">
        <v>5000000</v>
      </c>
      <c r="L363">
        <v>162.36000000000001</v>
      </c>
      <c r="N363" t="s">
        <v>1617</v>
      </c>
      <c r="O363">
        <v>162.93</v>
      </c>
      <c r="P363">
        <v>222.76</v>
      </c>
      <c r="Q363" t="s">
        <v>1277</v>
      </c>
      <c r="T363">
        <v>164.24</v>
      </c>
      <c r="U363">
        <v>5.63</v>
      </c>
      <c r="V363">
        <v>152</v>
      </c>
      <c r="W363">
        <v>237</v>
      </c>
      <c r="X363">
        <v>152</v>
      </c>
      <c r="Y363">
        <v>165</v>
      </c>
      <c r="Z363">
        <v>170</v>
      </c>
      <c r="AA363">
        <v>176</v>
      </c>
      <c r="AB363">
        <v>182</v>
      </c>
      <c r="AC363">
        <v>188.4</v>
      </c>
      <c r="AD363">
        <v>195</v>
      </c>
      <c r="AE363">
        <v>201</v>
      </c>
      <c r="AF363">
        <v>207</v>
      </c>
      <c r="AG363">
        <v>213.8</v>
      </c>
      <c r="AH363">
        <v>220</v>
      </c>
      <c r="AI363">
        <v>225</v>
      </c>
      <c r="AJ363">
        <v>237</v>
      </c>
      <c r="AK363">
        <v>9</v>
      </c>
      <c r="AL363">
        <v>44</v>
      </c>
      <c r="AM363">
        <v>84</v>
      </c>
      <c r="AN363">
        <v>80</v>
      </c>
      <c r="AO363">
        <v>90</v>
      </c>
      <c r="AP363">
        <v>80</v>
      </c>
      <c r="AQ363">
        <v>88</v>
      </c>
      <c r="AR363">
        <v>72</v>
      </c>
      <c r="AS363">
        <v>52</v>
      </c>
      <c r="AT363">
        <v>18</v>
      </c>
    </row>
    <row r="364" spans="1:46" hidden="1" x14ac:dyDescent="0.2">
      <c r="A364">
        <v>362</v>
      </c>
      <c r="B364" t="s">
        <v>281</v>
      </c>
      <c r="C364" t="s">
        <v>81</v>
      </c>
      <c r="D364" t="s">
        <v>122</v>
      </c>
      <c r="E364" t="s">
        <v>122</v>
      </c>
      <c r="F364" t="s">
        <v>81</v>
      </c>
      <c r="J364">
        <v>0</v>
      </c>
      <c r="K364">
        <v>5000000</v>
      </c>
      <c r="L364">
        <v>-0.01</v>
      </c>
      <c r="N364" t="s">
        <v>1618</v>
      </c>
      <c r="O364">
        <v>-0.03</v>
      </c>
      <c r="P364">
        <v>-0.04</v>
      </c>
      <c r="Q364" t="s">
        <v>1277</v>
      </c>
      <c r="T364">
        <v>-0.01</v>
      </c>
      <c r="U364">
        <v>0</v>
      </c>
      <c r="V364">
        <v>0</v>
      </c>
      <c r="W364">
        <v>0</v>
      </c>
      <c r="X364">
        <v>0</v>
      </c>
      <c r="Y364">
        <v>0</v>
      </c>
      <c r="Z364">
        <v>0</v>
      </c>
      <c r="AA364">
        <v>0</v>
      </c>
      <c r="AB364">
        <v>0</v>
      </c>
      <c r="AC364">
        <v>0</v>
      </c>
      <c r="AD364">
        <v>0</v>
      </c>
      <c r="AE364">
        <v>0</v>
      </c>
      <c r="AF364">
        <v>0</v>
      </c>
      <c r="AG364">
        <v>0</v>
      </c>
      <c r="AH364">
        <v>0</v>
      </c>
      <c r="AI364">
        <v>0</v>
      </c>
      <c r="AJ364">
        <v>0</v>
      </c>
      <c r="AK364">
        <v>0</v>
      </c>
      <c r="AL364">
        <v>0</v>
      </c>
      <c r="AM364">
        <v>0</v>
      </c>
      <c r="AN364">
        <v>0</v>
      </c>
      <c r="AO364">
        <v>0</v>
      </c>
      <c r="AP364">
        <v>1</v>
      </c>
      <c r="AQ364">
        <v>0</v>
      </c>
      <c r="AR364">
        <v>0</v>
      </c>
      <c r="AS364">
        <v>0</v>
      </c>
      <c r="AT364">
        <v>0</v>
      </c>
    </row>
    <row r="365" spans="1:46" hidden="1" x14ac:dyDescent="0.2">
      <c r="A365">
        <v>363</v>
      </c>
      <c r="B365" t="s">
        <v>281</v>
      </c>
      <c r="C365" t="s">
        <v>81</v>
      </c>
      <c r="D365" t="s">
        <v>26</v>
      </c>
      <c r="E365" t="s">
        <v>26</v>
      </c>
      <c r="F365" t="s">
        <v>81</v>
      </c>
      <c r="J365">
        <v>0</v>
      </c>
      <c r="K365">
        <v>5000000</v>
      </c>
      <c r="L365">
        <v>44.85</v>
      </c>
      <c r="N365" t="s">
        <v>1619</v>
      </c>
      <c r="O365">
        <v>0</v>
      </c>
      <c r="P365">
        <v>78.27</v>
      </c>
      <c r="Q365" t="s">
        <v>1327</v>
      </c>
      <c r="T365">
        <v>59.11</v>
      </c>
      <c r="U365">
        <v>13.57</v>
      </c>
      <c r="V365">
        <v>0</v>
      </c>
      <c r="W365">
        <v>130</v>
      </c>
      <c r="X365">
        <v>0</v>
      </c>
      <c r="Y365">
        <v>0</v>
      </c>
      <c r="Z365">
        <v>10</v>
      </c>
      <c r="AA365">
        <v>20</v>
      </c>
      <c r="AB365">
        <v>30</v>
      </c>
      <c r="AC365">
        <v>40</v>
      </c>
      <c r="AD365">
        <v>50</v>
      </c>
      <c r="AE365">
        <v>60</v>
      </c>
      <c r="AF365">
        <v>70</v>
      </c>
      <c r="AG365">
        <v>80</v>
      </c>
      <c r="AH365">
        <v>90</v>
      </c>
      <c r="AI365">
        <v>100</v>
      </c>
      <c r="AJ365">
        <v>130</v>
      </c>
      <c r="AK365">
        <v>20</v>
      </c>
      <c r="AL365">
        <v>10</v>
      </c>
      <c r="AM365">
        <v>10</v>
      </c>
      <c r="AN365">
        <v>20</v>
      </c>
      <c r="AO365">
        <v>10</v>
      </c>
      <c r="AP365">
        <v>9</v>
      </c>
      <c r="AQ365">
        <v>15</v>
      </c>
      <c r="AR365">
        <v>4</v>
      </c>
      <c r="AS365">
        <v>2</v>
      </c>
      <c r="AT365">
        <v>3</v>
      </c>
    </row>
    <row r="366" spans="1:46" hidden="1" x14ac:dyDescent="0.2">
      <c r="A366">
        <v>364</v>
      </c>
      <c r="B366" t="s">
        <v>281</v>
      </c>
      <c r="C366" t="s">
        <v>81</v>
      </c>
      <c r="D366" t="s">
        <v>241</v>
      </c>
      <c r="E366" t="s">
        <v>241</v>
      </c>
      <c r="F366" t="s">
        <v>81</v>
      </c>
      <c r="J366">
        <v>0</v>
      </c>
      <c r="K366">
        <v>5000000</v>
      </c>
      <c r="L366">
        <v>7.94</v>
      </c>
      <c r="N366" t="s">
        <v>1620</v>
      </c>
      <c r="O366">
        <v>0</v>
      </c>
      <c r="P366">
        <v>27.42</v>
      </c>
      <c r="Q366" t="s">
        <v>1277</v>
      </c>
      <c r="T366">
        <v>9.24</v>
      </c>
      <c r="U366">
        <v>1.93</v>
      </c>
      <c r="V366">
        <v>0</v>
      </c>
      <c r="W366">
        <v>32</v>
      </c>
      <c r="X366">
        <v>0</v>
      </c>
      <c r="Y366">
        <v>1</v>
      </c>
      <c r="Z366">
        <v>2</v>
      </c>
      <c r="AA366">
        <v>5</v>
      </c>
      <c r="AB366">
        <v>8</v>
      </c>
      <c r="AC366">
        <v>10</v>
      </c>
      <c r="AD366">
        <v>13</v>
      </c>
      <c r="AE366">
        <v>16</v>
      </c>
      <c r="AF366">
        <v>18.7</v>
      </c>
      <c r="AG366">
        <v>21</v>
      </c>
      <c r="AH366">
        <v>24</v>
      </c>
      <c r="AI366">
        <v>27</v>
      </c>
      <c r="AJ366">
        <v>32</v>
      </c>
      <c r="AK366">
        <v>40</v>
      </c>
      <c r="AL366">
        <v>30</v>
      </c>
      <c r="AM366">
        <v>30</v>
      </c>
      <c r="AN366">
        <v>30</v>
      </c>
      <c r="AO366">
        <v>30</v>
      </c>
      <c r="AP366">
        <v>40</v>
      </c>
      <c r="AQ366">
        <v>29</v>
      </c>
      <c r="AR366">
        <v>22</v>
      </c>
      <c r="AS366">
        <v>12</v>
      </c>
      <c r="AT366">
        <v>9</v>
      </c>
    </row>
    <row r="367" spans="1:46" hidden="1" x14ac:dyDescent="0.2">
      <c r="A367">
        <v>365</v>
      </c>
      <c r="B367" t="s">
        <v>281</v>
      </c>
      <c r="C367" t="s">
        <v>81</v>
      </c>
      <c r="D367" t="s">
        <v>242</v>
      </c>
      <c r="E367" t="s">
        <v>242</v>
      </c>
      <c r="F367" t="s">
        <v>81</v>
      </c>
      <c r="J367">
        <v>0</v>
      </c>
      <c r="K367">
        <v>5000000</v>
      </c>
      <c r="L367">
        <v>36.92</v>
      </c>
      <c r="N367" t="s">
        <v>1621</v>
      </c>
      <c r="O367">
        <v>0</v>
      </c>
      <c r="P367">
        <v>78.3</v>
      </c>
      <c r="Q367" t="s">
        <v>1277</v>
      </c>
      <c r="T367">
        <v>49.87</v>
      </c>
      <c r="U367">
        <v>12.28</v>
      </c>
      <c r="V367">
        <v>0</v>
      </c>
      <c r="W367">
        <v>130</v>
      </c>
      <c r="X367">
        <v>0</v>
      </c>
      <c r="Y367">
        <v>0</v>
      </c>
      <c r="Z367">
        <v>10</v>
      </c>
      <c r="AA367">
        <v>20</v>
      </c>
      <c r="AB367">
        <v>30</v>
      </c>
      <c r="AC367">
        <v>40</v>
      </c>
      <c r="AD367">
        <v>50</v>
      </c>
      <c r="AE367">
        <v>60</v>
      </c>
      <c r="AF367">
        <v>70</v>
      </c>
      <c r="AG367">
        <v>80</v>
      </c>
      <c r="AH367">
        <v>90</v>
      </c>
      <c r="AI367">
        <v>100</v>
      </c>
      <c r="AJ367">
        <v>130</v>
      </c>
      <c r="AK367">
        <v>20</v>
      </c>
      <c r="AL367">
        <v>10</v>
      </c>
      <c r="AM367">
        <v>10</v>
      </c>
      <c r="AN367">
        <v>20</v>
      </c>
      <c r="AO367">
        <v>10</v>
      </c>
      <c r="AP367">
        <v>9</v>
      </c>
      <c r="AQ367">
        <v>15</v>
      </c>
      <c r="AR367">
        <v>4</v>
      </c>
      <c r="AS367">
        <v>2</v>
      </c>
      <c r="AT367">
        <v>3</v>
      </c>
    </row>
    <row r="368" spans="1:46" hidden="1" x14ac:dyDescent="0.2">
      <c r="A368">
        <v>366</v>
      </c>
      <c r="B368" t="s">
        <v>281</v>
      </c>
      <c r="C368" t="s">
        <v>81</v>
      </c>
      <c r="D368" t="s">
        <v>244</v>
      </c>
      <c r="E368" t="s">
        <v>244</v>
      </c>
      <c r="F368" t="s">
        <v>81</v>
      </c>
      <c r="J368">
        <v>-5000000</v>
      </c>
      <c r="K368">
        <v>5000000</v>
      </c>
      <c r="L368">
        <v>-26.8</v>
      </c>
      <c r="N368" t="s">
        <v>1622</v>
      </c>
      <c r="Q368" t="s">
        <v>1267</v>
      </c>
      <c r="T368">
        <v>-25.16</v>
      </c>
      <c r="U368">
        <v>8.81</v>
      </c>
      <c r="V368">
        <v>-37.76</v>
      </c>
      <c r="W368">
        <v>-13.56</v>
      </c>
      <c r="X368">
        <v>-38.47</v>
      </c>
      <c r="Y368">
        <v>-37.06</v>
      </c>
      <c r="Z368">
        <v>-35.659999999999997</v>
      </c>
      <c r="AA368">
        <v>-33.71</v>
      </c>
      <c r="AB368">
        <v>-31.36</v>
      </c>
      <c r="AC368">
        <v>-26.87</v>
      </c>
      <c r="AD368">
        <v>-23.84</v>
      </c>
      <c r="AE368">
        <v>-21.57</v>
      </c>
      <c r="AF368">
        <v>-18.829999999999998</v>
      </c>
      <c r="AG368">
        <v>-17.89</v>
      </c>
      <c r="AH368">
        <v>-15.74</v>
      </c>
      <c r="AI368">
        <v>-14.28</v>
      </c>
      <c r="AJ368">
        <v>-12.83</v>
      </c>
      <c r="AK368">
        <v>1</v>
      </c>
      <c r="AL368">
        <v>1</v>
      </c>
      <c r="AM368">
        <v>1</v>
      </c>
      <c r="AN368">
        <v>1</v>
      </c>
      <c r="AO368">
        <v>0</v>
      </c>
      <c r="AP368">
        <v>2</v>
      </c>
      <c r="AQ368">
        <v>0</v>
      </c>
      <c r="AR368">
        <v>2</v>
      </c>
      <c r="AS368">
        <v>1</v>
      </c>
      <c r="AT368">
        <v>1</v>
      </c>
    </row>
    <row r="369" spans="1:46" hidden="1" x14ac:dyDescent="0.2">
      <c r="A369">
        <v>367</v>
      </c>
      <c r="B369" t="s">
        <v>282</v>
      </c>
      <c r="C369" t="s">
        <v>120</v>
      </c>
      <c r="D369" t="s">
        <v>218</v>
      </c>
      <c r="E369" t="s">
        <v>120</v>
      </c>
      <c r="F369" t="s">
        <v>218</v>
      </c>
      <c r="J369">
        <v>0</v>
      </c>
      <c r="K369">
        <v>5000000</v>
      </c>
      <c r="L369">
        <v>138298.17000000001</v>
      </c>
      <c r="N369" t="s">
        <v>1623</v>
      </c>
      <c r="Q369" t="s">
        <v>1254</v>
      </c>
      <c r="T369">
        <v>141551.29999999999</v>
      </c>
      <c r="U369">
        <v>5614.16</v>
      </c>
      <c r="V369">
        <v>134680.45000000001</v>
      </c>
      <c r="W369">
        <v>150092.04</v>
      </c>
      <c r="X369">
        <v>134507.19</v>
      </c>
      <c r="Y369">
        <v>134853.71</v>
      </c>
      <c r="Z369">
        <v>135200.23000000001</v>
      </c>
      <c r="AA369">
        <v>135971.29</v>
      </c>
      <c r="AB369">
        <v>138720.39000000001</v>
      </c>
      <c r="AC369">
        <v>139857.85999999999</v>
      </c>
      <c r="AD369">
        <v>140595.81</v>
      </c>
      <c r="AE369">
        <v>141813.18</v>
      </c>
      <c r="AF369">
        <v>144039.94</v>
      </c>
      <c r="AG369">
        <v>147533.6</v>
      </c>
      <c r="AH369">
        <v>148053.17000000001</v>
      </c>
      <c r="AI369">
        <v>149412.41</v>
      </c>
      <c r="AJ369">
        <v>150771.66</v>
      </c>
      <c r="AK369">
        <v>2</v>
      </c>
      <c r="AL369">
        <v>1</v>
      </c>
      <c r="AM369">
        <v>0</v>
      </c>
      <c r="AN369">
        <v>2</v>
      </c>
      <c r="AO369">
        <v>2</v>
      </c>
      <c r="AP369">
        <v>0</v>
      </c>
      <c r="AQ369">
        <v>0</v>
      </c>
      <c r="AR369">
        <v>1</v>
      </c>
      <c r="AS369">
        <v>1</v>
      </c>
      <c r="AT369">
        <v>1</v>
      </c>
    </row>
    <row r="370" spans="1:46" hidden="1" x14ac:dyDescent="0.2">
      <c r="A370">
        <v>368</v>
      </c>
      <c r="B370" t="s">
        <v>282</v>
      </c>
      <c r="C370" t="s">
        <v>120</v>
      </c>
      <c r="D370" t="s">
        <v>25</v>
      </c>
      <c r="E370" t="s">
        <v>120</v>
      </c>
      <c r="F370" t="s">
        <v>25</v>
      </c>
      <c r="J370">
        <v>0</v>
      </c>
      <c r="K370">
        <v>5000000</v>
      </c>
      <c r="L370">
        <v>751.83</v>
      </c>
      <c r="N370" t="s">
        <v>1624</v>
      </c>
      <c r="Q370" t="s">
        <v>1254</v>
      </c>
      <c r="T370">
        <v>758.46</v>
      </c>
      <c r="U370">
        <v>110.29</v>
      </c>
      <c r="V370">
        <v>611.38</v>
      </c>
      <c r="W370">
        <v>932.99</v>
      </c>
      <c r="X370">
        <v>601.96</v>
      </c>
      <c r="Y370">
        <v>620.80999999999995</v>
      </c>
      <c r="Z370">
        <v>639.66999999999996</v>
      </c>
      <c r="AA370">
        <v>667.14</v>
      </c>
      <c r="AB370">
        <v>698.99</v>
      </c>
      <c r="AC370">
        <v>717.13</v>
      </c>
      <c r="AD370">
        <v>741.93</v>
      </c>
      <c r="AE370">
        <v>777.47</v>
      </c>
      <c r="AF370">
        <v>808.48</v>
      </c>
      <c r="AG370">
        <v>842.04</v>
      </c>
      <c r="AH370">
        <v>906.48</v>
      </c>
      <c r="AI370">
        <v>924.15</v>
      </c>
      <c r="AJ370">
        <v>941.82</v>
      </c>
      <c r="AK370">
        <v>1</v>
      </c>
      <c r="AL370">
        <v>1</v>
      </c>
      <c r="AM370">
        <v>1</v>
      </c>
      <c r="AN370">
        <v>2</v>
      </c>
      <c r="AO370">
        <v>1</v>
      </c>
      <c r="AP370">
        <v>1</v>
      </c>
      <c r="AQ370">
        <v>1</v>
      </c>
      <c r="AR370">
        <v>0</v>
      </c>
      <c r="AS370">
        <v>1</v>
      </c>
      <c r="AT370">
        <v>1</v>
      </c>
    </row>
    <row r="371" spans="1:46" hidden="1" x14ac:dyDescent="0.2">
      <c r="A371">
        <v>369</v>
      </c>
      <c r="B371" t="s">
        <v>282</v>
      </c>
      <c r="C371" t="s">
        <v>120</v>
      </c>
      <c r="D371" t="s">
        <v>219</v>
      </c>
      <c r="E371" t="s">
        <v>120</v>
      </c>
      <c r="F371" t="s">
        <v>219</v>
      </c>
      <c r="J371">
        <v>0</v>
      </c>
      <c r="K371">
        <v>5000000</v>
      </c>
      <c r="L371">
        <v>57.96</v>
      </c>
      <c r="N371" t="s">
        <v>1625</v>
      </c>
      <c r="Q371" t="s">
        <v>1254</v>
      </c>
      <c r="T371">
        <v>60.15</v>
      </c>
      <c r="U371">
        <v>2.91</v>
      </c>
      <c r="V371">
        <v>54.26</v>
      </c>
      <c r="W371">
        <v>63.69</v>
      </c>
      <c r="X371">
        <v>53.23</v>
      </c>
      <c r="Y371">
        <v>55.29</v>
      </c>
      <c r="Z371">
        <v>57.36</v>
      </c>
      <c r="AA371">
        <v>59.47</v>
      </c>
      <c r="AB371">
        <v>60.25</v>
      </c>
      <c r="AC371">
        <v>60.55</v>
      </c>
      <c r="AD371">
        <v>60.77</v>
      </c>
      <c r="AE371">
        <v>60.97</v>
      </c>
      <c r="AF371">
        <v>61.13</v>
      </c>
      <c r="AG371">
        <v>61.42</v>
      </c>
      <c r="AH371">
        <v>62.46</v>
      </c>
      <c r="AI371">
        <v>63.28</v>
      </c>
      <c r="AJ371">
        <v>64.09</v>
      </c>
      <c r="AK371">
        <v>1</v>
      </c>
      <c r="AL371">
        <v>0</v>
      </c>
      <c r="AM371">
        <v>0</v>
      </c>
      <c r="AN371">
        <v>0</v>
      </c>
      <c r="AO371">
        <v>1</v>
      </c>
      <c r="AP371">
        <v>0</v>
      </c>
      <c r="AQ371">
        <v>3</v>
      </c>
      <c r="AR371">
        <v>3</v>
      </c>
      <c r="AS371">
        <v>1</v>
      </c>
      <c r="AT371">
        <v>1</v>
      </c>
    </row>
    <row r="372" spans="1:46" hidden="1" x14ac:dyDescent="0.2">
      <c r="A372">
        <v>370</v>
      </c>
      <c r="B372" t="s">
        <v>282</v>
      </c>
      <c r="C372" t="s">
        <v>120</v>
      </c>
      <c r="D372" t="s">
        <v>73</v>
      </c>
      <c r="E372" t="s">
        <v>120</v>
      </c>
      <c r="F372" t="s">
        <v>73</v>
      </c>
      <c r="J372">
        <v>0</v>
      </c>
      <c r="K372">
        <v>5000000</v>
      </c>
      <c r="L372">
        <v>724.49</v>
      </c>
      <c r="N372" t="s">
        <v>1626</v>
      </c>
      <c r="Q372" t="s">
        <v>1254</v>
      </c>
      <c r="T372">
        <v>751.93</v>
      </c>
      <c r="U372">
        <v>36.4</v>
      </c>
      <c r="V372">
        <v>678.28</v>
      </c>
      <c r="W372">
        <v>796.07</v>
      </c>
      <c r="X372">
        <v>665.38</v>
      </c>
      <c r="Y372">
        <v>691.18</v>
      </c>
      <c r="Z372">
        <v>716.97</v>
      </c>
      <c r="AA372">
        <v>743.42</v>
      </c>
      <c r="AB372">
        <v>753.16</v>
      </c>
      <c r="AC372">
        <v>756.88</v>
      </c>
      <c r="AD372">
        <v>759.56</v>
      </c>
      <c r="AE372">
        <v>762.14</v>
      </c>
      <c r="AF372">
        <v>764.12</v>
      </c>
      <c r="AG372">
        <v>767.71</v>
      </c>
      <c r="AH372">
        <v>780.74</v>
      </c>
      <c r="AI372">
        <v>790.96</v>
      </c>
      <c r="AJ372">
        <v>801.18</v>
      </c>
      <c r="AK372">
        <v>1</v>
      </c>
      <c r="AL372">
        <v>0</v>
      </c>
      <c r="AM372">
        <v>0</v>
      </c>
      <c r="AN372">
        <v>0</v>
      </c>
      <c r="AO372">
        <v>1</v>
      </c>
      <c r="AP372">
        <v>0</v>
      </c>
      <c r="AQ372">
        <v>3</v>
      </c>
      <c r="AR372">
        <v>3</v>
      </c>
      <c r="AS372">
        <v>1</v>
      </c>
      <c r="AT372">
        <v>1</v>
      </c>
    </row>
    <row r="373" spans="1:46" hidden="1" x14ac:dyDescent="0.2">
      <c r="A373">
        <v>371</v>
      </c>
      <c r="B373" t="s">
        <v>282</v>
      </c>
      <c r="C373" t="s">
        <v>120</v>
      </c>
      <c r="D373" t="s">
        <v>226</v>
      </c>
      <c r="E373" t="s">
        <v>120</v>
      </c>
      <c r="F373" t="s">
        <v>226</v>
      </c>
      <c r="J373">
        <v>0</v>
      </c>
      <c r="K373">
        <v>5000000</v>
      </c>
      <c r="L373">
        <v>287.61</v>
      </c>
      <c r="N373" t="s">
        <v>1627</v>
      </c>
      <c r="Q373" t="s">
        <v>1267</v>
      </c>
      <c r="T373">
        <v>297.02999999999997</v>
      </c>
      <c r="U373">
        <v>13.84</v>
      </c>
      <c r="V373">
        <v>275</v>
      </c>
      <c r="W373">
        <v>316.58999999999997</v>
      </c>
      <c r="X373">
        <v>273.02</v>
      </c>
      <c r="Y373">
        <v>276.97000000000003</v>
      </c>
      <c r="Z373">
        <v>280.91000000000003</v>
      </c>
      <c r="AA373">
        <v>286.68</v>
      </c>
      <c r="AB373">
        <v>291.58</v>
      </c>
      <c r="AC373">
        <v>294.26</v>
      </c>
      <c r="AD373">
        <v>296.81</v>
      </c>
      <c r="AE373">
        <v>300.51</v>
      </c>
      <c r="AF373">
        <v>304.56</v>
      </c>
      <c r="AG373">
        <v>308.37</v>
      </c>
      <c r="AH373">
        <v>312.73</v>
      </c>
      <c r="AI373">
        <v>315.3</v>
      </c>
      <c r="AJ373">
        <v>317.87</v>
      </c>
      <c r="AK373">
        <v>1</v>
      </c>
      <c r="AL373">
        <v>1</v>
      </c>
      <c r="AM373">
        <v>0</v>
      </c>
      <c r="AN373">
        <v>1</v>
      </c>
      <c r="AO373">
        <v>2</v>
      </c>
      <c r="AP373">
        <v>1</v>
      </c>
      <c r="AQ373">
        <v>1</v>
      </c>
      <c r="AR373">
        <v>1</v>
      </c>
      <c r="AS373">
        <v>1</v>
      </c>
      <c r="AT373">
        <v>1</v>
      </c>
    </row>
    <row r="374" spans="1:46" hidden="1" x14ac:dyDescent="0.2">
      <c r="A374">
        <v>372</v>
      </c>
      <c r="B374" t="s">
        <v>282</v>
      </c>
      <c r="C374" t="s">
        <v>120</v>
      </c>
      <c r="D374" t="s">
        <v>227</v>
      </c>
      <c r="E374" t="s">
        <v>120</v>
      </c>
      <c r="F374" t="s">
        <v>227</v>
      </c>
      <c r="J374">
        <v>0</v>
      </c>
      <c r="K374">
        <v>5000000</v>
      </c>
      <c r="L374">
        <v>287.61</v>
      </c>
      <c r="N374" t="s">
        <v>1628</v>
      </c>
      <c r="Q374" t="s">
        <v>1267</v>
      </c>
      <c r="T374">
        <v>297.02999999999997</v>
      </c>
      <c r="U374">
        <v>13.84</v>
      </c>
      <c r="V374">
        <v>275</v>
      </c>
      <c r="W374">
        <v>316.58999999999997</v>
      </c>
      <c r="X374">
        <v>273.02</v>
      </c>
      <c r="Y374">
        <v>276.97000000000003</v>
      </c>
      <c r="Z374">
        <v>280.91000000000003</v>
      </c>
      <c r="AA374">
        <v>286.68</v>
      </c>
      <c r="AB374">
        <v>291.58</v>
      </c>
      <c r="AC374">
        <v>294.26</v>
      </c>
      <c r="AD374">
        <v>296.81</v>
      </c>
      <c r="AE374">
        <v>300.51</v>
      </c>
      <c r="AF374">
        <v>304.56</v>
      </c>
      <c r="AG374">
        <v>308.37</v>
      </c>
      <c r="AH374">
        <v>312.73</v>
      </c>
      <c r="AI374">
        <v>315.3</v>
      </c>
      <c r="AJ374">
        <v>317.87</v>
      </c>
      <c r="AK374">
        <v>1</v>
      </c>
      <c r="AL374">
        <v>1</v>
      </c>
      <c r="AM374">
        <v>0</v>
      </c>
      <c r="AN374">
        <v>1</v>
      </c>
      <c r="AO374">
        <v>2</v>
      </c>
      <c r="AP374">
        <v>1</v>
      </c>
      <c r="AQ374">
        <v>1</v>
      </c>
      <c r="AR374">
        <v>1</v>
      </c>
      <c r="AS374">
        <v>1</v>
      </c>
      <c r="AT374">
        <v>1</v>
      </c>
    </row>
    <row r="375" spans="1:46" hidden="1" x14ac:dyDescent="0.2">
      <c r="A375">
        <v>373</v>
      </c>
      <c r="B375" t="s">
        <v>282</v>
      </c>
      <c r="C375" t="s">
        <v>120</v>
      </c>
      <c r="D375" t="s">
        <v>121</v>
      </c>
      <c r="E375" t="s">
        <v>120</v>
      </c>
      <c r="F375" t="s">
        <v>121</v>
      </c>
      <c r="G375">
        <v>273.45600000000002</v>
      </c>
      <c r="H375">
        <v>13.672800000000001</v>
      </c>
      <c r="I375">
        <v>0.1</v>
      </c>
      <c r="J375">
        <v>0</v>
      </c>
      <c r="K375">
        <v>5000000</v>
      </c>
      <c r="L375">
        <v>287.61</v>
      </c>
      <c r="M375">
        <v>1.04</v>
      </c>
      <c r="N375" t="s">
        <v>1629</v>
      </c>
      <c r="Q375" t="s">
        <v>1270</v>
      </c>
      <c r="R375">
        <v>275.87</v>
      </c>
      <c r="S375">
        <v>14.85</v>
      </c>
      <c r="T375">
        <v>297.02999999999997</v>
      </c>
      <c r="U375">
        <v>13.84</v>
      </c>
      <c r="V375">
        <v>275</v>
      </c>
      <c r="W375">
        <v>316.58999999999997</v>
      </c>
      <c r="X375">
        <v>273.02</v>
      </c>
      <c r="Y375">
        <v>276.97000000000003</v>
      </c>
      <c r="Z375">
        <v>280.91000000000003</v>
      </c>
      <c r="AA375">
        <v>286.68</v>
      </c>
      <c r="AB375">
        <v>291.58</v>
      </c>
      <c r="AC375">
        <v>294.26</v>
      </c>
      <c r="AD375">
        <v>296.81</v>
      </c>
      <c r="AE375">
        <v>300.51</v>
      </c>
      <c r="AF375">
        <v>304.56</v>
      </c>
      <c r="AG375">
        <v>308.37</v>
      </c>
      <c r="AH375">
        <v>312.73</v>
      </c>
      <c r="AI375">
        <v>315.3</v>
      </c>
      <c r="AJ375">
        <v>317.87</v>
      </c>
      <c r="AK375">
        <v>1</v>
      </c>
      <c r="AL375">
        <v>1</v>
      </c>
      <c r="AM375">
        <v>0</v>
      </c>
      <c r="AN375">
        <v>1</v>
      </c>
      <c r="AO375">
        <v>2</v>
      </c>
      <c r="AP375">
        <v>1</v>
      </c>
      <c r="AQ375">
        <v>1</v>
      </c>
      <c r="AR375">
        <v>1</v>
      </c>
      <c r="AS375">
        <v>1</v>
      </c>
      <c r="AT375">
        <v>1</v>
      </c>
    </row>
    <row r="376" spans="1:46" hidden="1" x14ac:dyDescent="0.2">
      <c r="A376">
        <v>374</v>
      </c>
      <c r="B376" t="s">
        <v>282</v>
      </c>
      <c r="C376" t="s">
        <v>120</v>
      </c>
      <c r="D376" t="s">
        <v>23</v>
      </c>
      <c r="E376" t="s">
        <v>120</v>
      </c>
      <c r="F376" t="s">
        <v>23</v>
      </c>
      <c r="J376">
        <v>0</v>
      </c>
      <c r="K376">
        <v>5000000</v>
      </c>
      <c r="L376">
        <v>1012.1</v>
      </c>
      <c r="N376" t="s">
        <v>1630</v>
      </c>
      <c r="Q376" t="s">
        <v>1267</v>
      </c>
      <c r="T376">
        <v>1048.96</v>
      </c>
      <c r="U376">
        <v>41.5</v>
      </c>
      <c r="V376">
        <v>968.6</v>
      </c>
      <c r="W376">
        <v>1098.08</v>
      </c>
      <c r="X376">
        <v>953.29</v>
      </c>
      <c r="Y376">
        <v>983.91</v>
      </c>
      <c r="Z376">
        <v>1014.52</v>
      </c>
      <c r="AA376">
        <v>1031.54</v>
      </c>
      <c r="AB376">
        <v>1039.46</v>
      </c>
      <c r="AC376">
        <v>1044.02</v>
      </c>
      <c r="AD376">
        <v>1056.4000000000001</v>
      </c>
      <c r="AE376">
        <v>1069.3399999999999</v>
      </c>
      <c r="AF376">
        <v>1072.75</v>
      </c>
      <c r="AG376">
        <v>1073.96</v>
      </c>
      <c r="AH376">
        <v>1078.78</v>
      </c>
      <c r="AI376">
        <v>1091.6500000000001</v>
      </c>
      <c r="AJ376">
        <v>1104.51</v>
      </c>
      <c r="AK376">
        <v>1</v>
      </c>
      <c r="AL376">
        <v>0</v>
      </c>
      <c r="AM376">
        <v>0</v>
      </c>
      <c r="AN376">
        <v>0</v>
      </c>
      <c r="AO376">
        <v>1</v>
      </c>
      <c r="AP376">
        <v>2</v>
      </c>
      <c r="AQ376">
        <v>1</v>
      </c>
      <c r="AR376">
        <v>3</v>
      </c>
      <c r="AS376">
        <v>1</v>
      </c>
      <c r="AT376">
        <v>1</v>
      </c>
    </row>
    <row r="377" spans="1:46" hidden="1" x14ac:dyDescent="0.2">
      <c r="A377">
        <v>375</v>
      </c>
      <c r="B377" t="s">
        <v>282</v>
      </c>
      <c r="C377" t="s">
        <v>120</v>
      </c>
      <c r="D377" t="s">
        <v>238</v>
      </c>
      <c r="E377" t="s">
        <v>120</v>
      </c>
      <c r="F377" t="s">
        <v>238</v>
      </c>
      <c r="J377">
        <v>-5000000</v>
      </c>
      <c r="K377">
        <v>5000000</v>
      </c>
      <c r="L377">
        <v>1562.62</v>
      </c>
      <c r="N377" t="s">
        <v>1631</v>
      </c>
      <c r="Q377" t="s">
        <v>1267</v>
      </c>
      <c r="T377">
        <v>1607.06</v>
      </c>
      <c r="U377">
        <v>240.75</v>
      </c>
      <c r="V377">
        <v>1202.6600000000001</v>
      </c>
      <c r="W377">
        <v>1949.21</v>
      </c>
      <c r="X377">
        <v>1137.1199999999999</v>
      </c>
      <c r="Y377">
        <v>1268.19</v>
      </c>
      <c r="Z377">
        <v>1399.26</v>
      </c>
      <c r="AA377">
        <v>1487.38</v>
      </c>
      <c r="AB377">
        <v>1506.05</v>
      </c>
      <c r="AC377">
        <v>1508.84</v>
      </c>
      <c r="AD377">
        <v>1592.22</v>
      </c>
      <c r="AE377">
        <v>1690.86</v>
      </c>
      <c r="AF377">
        <v>1732.06</v>
      </c>
      <c r="AG377">
        <v>1786.56</v>
      </c>
      <c r="AH377">
        <v>1857.49</v>
      </c>
      <c r="AI377">
        <v>1918.64</v>
      </c>
      <c r="AJ377">
        <v>1979.79</v>
      </c>
      <c r="AK377">
        <v>1</v>
      </c>
      <c r="AL377">
        <v>0</v>
      </c>
      <c r="AM377">
        <v>0</v>
      </c>
      <c r="AN377">
        <v>1</v>
      </c>
      <c r="AO377">
        <v>3</v>
      </c>
      <c r="AP377">
        <v>0</v>
      </c>
      <c r="AQ377">
        <v>2</v>
      </c>
      <c r="AR377">
        <v>1</v>
      </c>
      <c r="AS377">
        <v>1</v>
      </c>
      <c r="AT377">
        <v>1</v>
      </c>
    </row>
    <row r="378" spans="1:46" hidden="1" x14ac:dyDescent="0.2">
      <c r="A378">
        <v>376</v>
      </c>
      <c r="B378" t="s">
        <v>282</v>
      </c>
      <c r="C378" t="s">
        <v>184</v>
      </c>
      <c r="D378" t="s">
        <v>218</v>
      </c>
      <c r="E378" t="s">
        <v>184</v>
      </c>
      <c r="F378" t="s">
        <v>218</v>
      </c>
      <c r="J378">
        <v>0</v>
      </c>
      <c r="K378">
        <v>5000000</v>
      </c>
      <c r="L378">
        <v>60337.62</v>
      </c>
      <c r="N378" t="s">
        <v>1632</v>
      </c>
      <c r="O378">
        <v>60335.25</v>
      </c>
      <c r="P378">
        <v>60353.06</v>
      </c>
      <c r="Q378" t="s">
        <v>1277</v>
      </c>
      <c r="T378">
        <v>62956.87</v>
      </c>
      <c r="U378">
        <v>3211.55</v>
      </c>
      <c r="V378">
        <v>58493</v>
      </c>
      <c r="W378">
        <v>69787</v>
      </c>
      <c r="X378">
        <v>58493</v>
      </c>
      <c r="Y378">
        <v>59162.15</v>
      </c>
      <c r="Z378">
        <v>59831.3</v>
      </c>
      <c r="AA378">
        <v>60864.800000000003</v>
      </c>
      <c r="AB378">
        <v>61224.6</v>
      </c>
      <c r="AC378">
        <v>61581</v>
      </c>
      <c r="AD378">
        <v>62585</v>
      </c>
      <c r="AE378">
        <v>63438.6</v>
      </c>
      <c r="AF378">
        <v>63879.9</v>
      </c>
      <c r="AG378">
        <v>64879</v>
      </c>
      <c r="AH378">
        <v>65859.399999999994</v>
      </c>
      <c r="AI378">
        <v>67823.199999999997</v>
      </c>
      <c r="AJ378">
        <v>69787</v>
      </c>
      <c r="AK378">
        <v>1</v>
      </c>
      <c r="AL378">
        <v>1</v>
      </c>
      <c r="AM378">
        <v>3</v>
      </c>
      <c r="AN378">
        <v>0</v>
      </c>
      <c r="AO378">
        <v>2</v>
      </c>
      <c r="AP378">
        <v>1</v>
      </c>
      <c r="AQ378">
        <v>1</v>
      </c>
      <c r="AR378">
        <v>0</v>
      </c>
      <c r="AS378">
        <v>0</v>
      </c>
      <c r="AT378">
        <v>1</v>
      </c>
    </row>
    <row r="379" spans="1:46" hidden="1" x14ac:dyDescent="0.2">
      <c r="A379">
        <v>377</v>
      </c>
      <c r="B379" t="s">
        <v>282</v>
      </c>
      <c r="C379" t="s">
        <v>184</v>
      </c>
      <c r="D379" t="s">
        <v>25</v>
      </c>
      <c r="E379" t="s">
        <v>184</v>
      </c>
      <c r="F379" t="s">
        <v>25</v>
      </c>
      <c r="J379">
        <v>0</v>
      </c>
      <c r="K379">
        <v>5000000</v>
      </c>
      <c r="L379">
        <v>326.43</v>
      </c>
      <c r="N379" t="s">
        <v>1633</v>
      </c>
      <c r="Q379" t="s">
        <v>1254</v>
      </c>
      <c r="T379">
        <v>345.64</v>
      </c>
      <c r="U379">
        <v>57.68</v>
      </c>
      <c r="V379">
        <v>248.06</v>
      </c>
      <c r="W379">
        <v>421.27</v>
      </c>
      <c r="X379">
        <v>233.62</v>
      </c>
      <c r="Y379">
        <v>262.49</v>
      </c>
      <c r="Z379">
        <v>291.37</v>
      </c>
      <c r="AA379">
        <v>299.39999999999998</v>
      </c>
      <c r="AB379">
        <v>327.41000000000003</v>
      </c>
      <c r="AC379">
        <v>342.07</v>
      </c>
      <c r="AD379">
        <v>348.22</v>
      </c>
      <c r="AE379">
        <v>360.29</v>
      </c>
      <c r="AF379">
        <v>373.18</v>
      </c>
      <c r="AG379">
        <v>384.75</v>
      </c>
      <c r="AH379">
        <v>420.11</v>
      </c>
      <c r="AI379">
        <v>420.89</v>
      </c>
      <c r="AJ379">
        <v>421.66</v>
      </c>
      <c r="AK379">
        <v>1</v>
      </c>
      <c r="AL379">
        <v>0</v>
      </c>
      <c r="AM379">
        <v>0</v>
      </c>
      <c r="AN379">
        <v>2</v>
      </c>
      <c r="AO379">
        <v>0</v>
      </c>
      <c r="AP379">
        <v>2</v>
      </c>
      <c r="AQ379">
        <v>1</v>
      </c>
      <c r="AR379">
        <v>2</v>
      </c>
      <c r="AS379">
        <v>0</v>
      </c>
      <c r="AT379">
        <v>2</v>
      </c>
    </row>
    <row r="380" spans="1:46" hidden="1" x14ac:dyDescent="0.2">
      <c r="A380">
        <v>378</v>
      </c>
      <c r="B380" t="s">
        <v>282</v>
      </c>
      <c r="C380" t="s">
        <v>184</v>
      </c>
      <c r="D380" t="s">
        <v>219</v>
      </c>
      <c r="E380" t="s">
        <v>184</v>
      </c>
      <c r="F380" t="s">
        <v>219</v>
      </c>
      <c r="J380">
        <v>0</v>
      </c>
      <c r="K380">
        <v>5000000</v>
      </c>
      <c r="L380">
        <v>15.44</v>
      </c>
      <c r="N380" t="s">
        <v>1634</v>
      </c>
      <c r="O380">
        <v>0</v>
      </c>
      <c r="P380">
        <v>17.809999999999999</v>
      </c>
      <c r="Q380" t="s">
        <v>1277</v>
      </c>
      <c r="T380">
        <v>8.7899999999999991</v>
      </c>
      <c r="U380">
        <v>4.91</v>
      </c>
      <c r="V380">
        <v>0</v>
      </c>
      <c r="W380">
        <v>42</v>
      </c>
      <c r="X380">
        <v>0</v>
      </c>
      <c r="Y380">
        <v>1</v>
      </c>
      <c r="Z380">
        <v>2</v>
      </c>
      <c r="AA380">
        <v>4</v>
      </c>
      <c r="AB380">
        <v>6</v>
      </c>
      <c r="AC380">
        <v>8</v>
      </c>
      <c r="AD380">
        <v>10</v>
      </c>
      <c r="AE380">
        <v>12</v>
      </c>
      <c r="AF380">
        <v>17.399999999999999</v>
      </c>
      <c r="AG380">
        <v>23</v>
      </c>
      <c r="AH380">
        <v>28.8</v>
      </c>
      <c r="AI380">
        <v>34.4</v>
      </c>
      <c r="AJ380">
        <v>42</v>
      </c>
      <c r="AK380">
        <v>35</v>
      </c>
      <c r="AL380">
        <v>31</v>
      </c>
      <c r="AM380">
        <v>28</v>
      </c>
      <c r="AN380">
        <v>11</v>
      </c>
      <c r="AO380">
        <v>10</v>
      </c>
      <c r="AP380">
        <v>15</v>
      </c>
      <c r="AQ380">
        <v>9</v>
      </c>
      <c r="AR380">
        <v>5</v>
      </c>
      <c r="AS380">
        <v>4</v>
      </c>
      <c r="AT380">
        <v>5</v>
      </c>
    </row>
    <row r="381" spans="1:46" hidden="1" x14ac:dyDescent="0.2">
      <c r="A381">
        <v>379</v>
      </c>
      <c r="B381" t="s">
        <v>282</v>
      </c>
      <c r="C381" t="s">
        <v>184</v>
      </c>
      <c r="D381" t="s">
        <v>73</v>
      </c>
      <c r="E381" t="s">
        <v>184</v>
      </c>
      <c r="F381" t="s">
        <v>73</v>
      </c>
      <c r="J381">
        <v>0</v>
      </c>
      <c r="K381">
        <v>5000000</v>
      </c>
      <c r="L381">
        <v>193.03</v>
      </c>
      <c r="N381" t="s">
        <v>1635</v>
      </c>
      <c r="O381">
        <v>0</v>
      </c>
      <c r="P381">
        <v>222.64</v>
      </c>
      <c r="Q381" t="s">
        <v>1277</v>
      </c>
      <c r="T381">
        <v>109.82</v>
      </c>
      <c r="U381">
        <v>61.41</v>
      </c>
      <c r="V381">
        <v>0</v>
      </c>
      <c r="W381">
        <v>528</v>
      </c>
      <c r="X381">
        <v>0</v>
      </c>
      <c r="Y381">
        <v>10</v>
      </c>
      <c r="Z381">
        <v>20</v>
      </c>
      <c r="AA381">
        <v>50</v>
      </c>
      <c r="AB381">
        <v>70.099999999999994</v>
      </c>
      <c r="AC381">
        <v>100</v>
      </c>
      <c r="AD381">
        <v>120</v>
      </c>
      <c r="AE381">
        <v>150.19999999999999</v>
      </c>
      <c r="AF381">
        <v>220.7</v>
      </c>
      <c r="AG381">
        <v>288</v>
      </c>
      <c r="AH381">
        <v>358.9</v>
      </c>
      <c r="AI381">
        <v>434.5</v>
      </c>
      <c r="AJ381">
        <v>528</v>
      </c>
      <c r="AK381">
        <v>42</v>
      </c>
      <c r="AL381">
        <v>39</v>
      </c>
      <c r="AM381">
        <v>34</v>
      </c>
      <c r="AN381">
        <v>15</v>
      </c>
      <c r="AO381">
        <v>13</v>
      </c>
      <c r="AP381">
        <v>15</v>
      </c>
      <c r="AQ381">
        <v>13</v>
      </c>
      <c r="AR381">
        <v>6</v>
      </c>
      <c r="AS381">
        <v>5</v>
      </c>
      <c r="AT381">
        <v>6</v>
      </c>
    </row>
    <row r="382" spans="1:46" hidden="1" x14ac:dyDescent="0.2">
      <c r="A382">
        <v>380</v>
      </c>
      <c r="B382" t="s">
        <v>282</v>
      </c>
      <c r="C382" t="s">
        <v>184</v>
      </c>
      <c r="D382" t="s">
        <v>226</v>
      </c>
      <c r="E382" t="s">
        <v>184</v>
      </c>
      <c r="F382" t="s">
        <v>226</v>
      </c>
      <c r="J382">
        <v>0</v>
      </c>
      <c r="K382">
        <v>5000000</v>
      </c>
      <c r="L382">
        <v>29.62</v>
      </c>
      <c r="N382" t="s">
        <v>1636</v>
      </c>
      <c r="O382">
        <v>0</v>
      </c>
      <c r="P382">
        <v>222.64</v>
      </c>
      <c r="Q382" t="s">
        <v>1327</v>
      </c>
      <c r="T382">
        <v>124.73</v>
      </c>
      <c r="U382">
        <v>96.9</v>
      </c>
      <c r="V382">
        <v>0</v>
      </c>
      <c r="W382">
        <v>310</v>
      </c>
      <c r="X382">
        <v>0</v>
      </c>
      <c r="Y382">
        <v>10</v>
      </c>
      <c r="Z382">
        <v>20</v>
      </c>
      <c r="AA382">
        <v>40</v>
      </c>
      <c r="AB382">
        <v>60</v>
      </c>
      <c r="AC382">
        <v>80</v>
      </c>
      <c r="AD382">
        <v>100</v>
      </c>
      <c r="AE382">
        <v>120</v>
      </c>
      <c r="AF382">
        <v>140</v>
      </c>
      <c r="AG382">
        <v>180</v>
      </c>
      <c r="AH382">
        <v>240</v>
      </c>
      <c r="AI382">
        <v>270</v>
      </c>
      <c r="AJ382">
        <v>310</v>
      </c>
      <c r="AK382">
        <v>36</v>
      </c>
      <c r="AL382">
        <v>27</v>
      </c>
      <c r="AM382">
        <v>28</v>
      </c>
      <c r="AN382">
        <v>27</v>
      </c>
      <c r="AO382">
        <v>22</v>
      </c>
      <c r="AP382">
        <v>13</v>
      </c>
      <c r="AQ382">
        <v>9</v>
      </c>
      <c r="AR382">
        <v>9</v>
      </c>
      <c r="AS382">
        <v>9</v>
      </c>
      <c r="AT382">
        <v>8</v>
      </c>
    </row>
    <row r="383" spans="1:46" hidden="1" x14ac:dyDescent="0.2">
      <c r="A383">
        <v>381</v>
      </c>
      <c r="B383" t="s">
        <v>282</v>
      </c>
      <c r="C383" t="s">
        <v>184</v>
      </c>
      <c r="D383" t="s">
        <v>227</v>
      </c>
      <c r="E383" t="s">
        <v>184</v>
      </c>
      <c r="F383" t="s">
        <v>227</v>
      </c>
      <c r="J383">
        <v>0</v>
      </c>
      <c r="K383">
        <v>5000000</v>
      </c>
      <c r="L383">
        <v>29.62</v>
      </c>
      <c r="N383" t="s">
        <v>1637</v>
      </c>
      <c r="O383">
        <v>0</v>
      </c>
      <c r="P383">
        <v>222.64</v>
      </c>
      <c r="Q383" t="s">
        <v>1327</v>
      </c>
      <c r="T383">
        <v>124.73</v>
      </c>
      <c r="U383">
        <v>96.9</v>
      </c>
      <c r="V383">
        <v>0</v>
      </c>
      <c r="W383">
        <v>310</v>
      </c>
      <c r="X383">
        <v>0</v>
      </c>
      <c r="Y383">
        <v>10</v>
      </c>
      <c r="Z383">
        <v>20</v>
      </c>
      <c r="AA383">
        <v>40</v>
      </c>
      <c r="AB383">
        <v>60</v>
      </c>
      <c r="AC383">
        <v>80</v>
      </c>
      <c r="AD383">
        <v>100</v>
      </c>
      <c r="AE383">
        <v>120</v>
      </c>
      <c r="AF383">
        <v>140</v>
      </c>
      <c r="AG383">
        <v>180</v>
      </c>
      <c r="AH383">
        <v>240</v>
      </c>
      <c r="AI383">
        <v>270</v>
      </c>
      <c r="AJ383">
        <v>310</v>
      </c>
      <c r="AK383">
        <v>36</v>
      </c>
      <c r="AL383">
        <v>27</v>
      </c>
      <c r="AM383">
        <v>28</v>
      </c>
      <c r="AN383">
        <v>27</v>
      </c>
      <c r="AO383">
        <v>23</v>
      </c>
      <c r="AP383">
        <v>13</v>
      </c>
      <c r="AQ383">
        <v>9</v>
      </c>
      <c r="AR383">
        <v>9</v>
      </c>
      <c r="AS383">
        <v>9</v>
      </c>
      <c r="AT383">
        <v>8</v>
      </c>
    </row>
    <row r="384" spans="1:46" hidden="1" x14ac:dyDescent="0.2">
      <c r="A384">
        <v>382</v>
      </c>
      <c r="B384" t="s">
        <v>282</v>
      </c>
      <c r="C384" t="s">
        <v>184</v>
      </c>
      <c r="D384" t="s">
        <v>121</v>
      </c>
      <c r="E384" t="s">
        <v>184</v>
      </c>
      <c r="F384" t="s">
        <v>121</v>
      </c>
      <c r="J384">
        <v>0</v>
      </c>
      <c r="K384">
        <v>5000000</v>
      </c>
      <c r="L384">
        <v>29.62</v>
      </c>
      <c r="N384" t="s">
        <v>1638</v>
      </c>
      <c r="O384">
        <v>0</v>
      </c>
      <c r="P384">
        <v>222.64</v>
      </c>
      <c r="Q384" t="s">
        <v>1277</v>
      </c>
      <c r="T384">
        <v>124.73</v>
      </c>
      <c r="U384">
        <v>96.9</v>
      </c>
      <c r="V384">
        <v>0</v>
      </c>
      <c r="W384">
        <v>310</v>
      </c>
      <c r="X384">
        <v>0</v>
      </c>
      <c r="Y384">
        <v>10</v>
      </c>
      <c r="Z384">
        <v>20</v>
      </c>
      <c r="AA384">
        <v>40</v>
      </c>
      <c r="AB384">
        <v>60</v>
      </c>
      <c r="AC384">
        <v>80</v>
      </c>
      <c r="AD384">
        <v>100</v>
      </c>
      <c r="AE384">
        <v>120</v>
      </c>
      <c r="AF384">
        <v>140</v>
      </c>
      <c r="AG384">
        <v>180</v>
      </c>
      <c r="AH384">
        <v>240</v>
      </c>
      <c r="AI384">
        <v>270</v>
      </c>
      <c r="AJ384">
        <v>310</v>
      </c>
      <c r="AK384">
        <v>36</v>
      </c>
      <c r="AL384">
        <v>27</v>
      </c>
      <c r="AM384">
        <v>28</v>
      </c>
      <c r="AN384">
        <v>27</v>
      </c>
      <c r="AO384">
        <v>23</v>
      </c>
      <c r="AP384">
        <v>13</v>
      </c>
      <c r="AQ384">
        <v>9</v>
      </c>
      <c r="AR384">
        <v>9</v>
      </c>
      <c r="AS384">
        <v>9</v>
      </c>
      <c r="AT384">
        <v>8</v>
      </c>
    </row>
    <row r="385" spans="1:46" hidden="1" x14ac:dyDescent="0.2">
      <c r="A385">
        <v>383</v>
      </c>
      <c r="B385" t="s">
        <v>282</v>
      </c>
      <c r="C385" t="s">
        <v>184</v>
      </c>
      <c r="D385" t="s">
        <v>23</v>
      </c>
      <c r="E385" t="s">
        <v>184</v>
      </c>
      <c r="F385" t="s">
        <v>23</v>
      </c>
      <c r="J385">
        <v>0</v>
      </c>
      <c r="K385">
        <v>5000000</v>
      </c>
      <c r="L385">
        <v>222.64</v>
      </c>
      <c r="N385" t="s">
        <v>1639</v>
      </c>
      <c r="Q385" t="s">
        <v>1267</v>
      </c>
      <c r="T385">
        <v>234.54</v>
      </c>
      <c r="U385">
        <v>149.47999999999999</v>
      </c>
      <c r="V385">
        <v>100.21</v>
      </c>
      <c r="W385">
        <v>504.51</v>
      </c>
      <c r="X385">
        <v>92.1</v>
      </c>
      <c r="Y385">
        <v>108.32</v>
      </c>
      <c r="Z385">
        <v>124.54</v>
      </c>
      <c r="AA385">
        <v>137.01</v>
      </c>
      <c r="AB385">
        <v>145.58000000000001</v>
      </c>
      <c r="AC385">
        <v>154.76</v>
      </c>
      <c r="AD385">
        <v>164.05</v>
      </c>
      <c r="AE385">
        <v>175.99</v>
      </c>
      <c r="AF385">
        <v>244.23</v>
      </c>
      <c r="AG385">
        <v>385.88</v>
      </c>
      <c r="AH385">
        <v>424.7</v>
      </c>
      <c r="AI385">
        <v>477.91</v>
      </c>
      <c r="AJ385">
        <v>531.12</v>
      </c>
      <c r="AK385">
        <v>2</v>
      </c>
      <c r="AL385">
        <v>4</v>
      </c>
      <c r="AM385">
        <v>1</v>
      </c>
      <c r="AN385">
        <v>0</v>
      </c>
      <c r="AO385">
        <v>0</v>
      </c>
      <c r="AP385">
        <v>0</v>
      </c>
      <c r="AQ385">
        <v>1</v>
      </c>
      <c r="AR385">
        <v>1</v>
      </c>
      <c r="AS385">
        <v>0</v>
      </c>
      <c r="AT385">
        <v>1</v>
      </c>
    </row>
    <row r="386" spans="1:46" hidden="1" x14ac:dyDescent="0.2">
      <c r="A386">
        <v>384</v>
      </c>
      <c r="B386" t="s">
        <v>282</v>
      </c>
      <c r="C386" t="s">
        <v>184</v>
      </c>
      <c r="D386" t="s">
        <v>238</v>
      </c>
      <c r="E386" t="s">
        <v>184</v>
      </c>
      <c r="F386" t="s">
        <v>238</v>
      </c>
      <c r="J386">
        <v>-5000000</v>
      </c>
      <c r="K386">
        <v>5000000</v>
      </c>
      <c r="L386">
        <v>1028.3</v>
      </c>
      <c r="N386" t="s">
        <v>1640</v>
      </c>
      <c r="O386">
        <v>1025.93</v>
      </c>
      <c r="P386">
        <v>1043.74</v>
      </c>
      <c r="Q386" t="s">
        <v>1327</v>
      </c>
      <c r="T386">
        <v>1075.08</v>
      </c>
      <c r="U386">
        <v>158.62</v>
      </c>
      <c r="V386">
        <v>806</v>
      </c>
      <c r="W386">
        <v>1395</v>
      </c>
      <c r="X386">
        <v>806</v>
      </c>
      <c r="Y386">
        <v>815.5</v>
      </c>
      <c r="Z386">
        <v>825</v>
      </c>
      <c r="AA386">
        <v>887</v>
      </c>
      <c r="AB386">
        <v>1013.2</v>
      </c>
      <c r="AC386">
        <v>1022.6</v>
      </c>
      <c r="AD386">
        <v>1063.5</v>
      </c>
      <c r="AE386">
        <v>1080.2</v>
      </c>
      <c r="AF386">
        <v>1144</v>
      </c>
      <c r="AG386">
        <v>1170</v>
      </c>
      <c r="AH386">
        <v>1232.9000000000001</v>
      </c>
      <c r="AI386">
        <v>1385.5</v>
      </c>
      <c r="AJ386">
        <v>1395</v>
      </c>
      <c r="AK386">
        <v>3</v>
      </c>
      <c r="AL386">
        <v>2</v>
      </c>
      <c r="AM386">
        <v>0</v>
      </c>
      <c r="AN386">
        <v>4</v>
      </c>
      <c r="AO386">
        <v>4</v>
      </c>
      <c r="AP386">
        <v>2</v>
      </c>
      <c r="AQ386">
        <v>3</v>
      </c>
      <c r="AR386">
        <v>0</v>
      </c>
      <c r="AS386">
        <v>0</v>
      </c>
      <c r="AT386">
        <v>2</v>
      </c>
    </row>
    <row r="387" spans="1:46" hidden="1" x14ac:dyDescent="0.2">
      <c r="A387">
        <v>385</v>
      </c>
      <c r="B387" t="s">
        <v>282</v>
      </c>
      <c r="C387" t="s">
        <v>19</v>
      </c>
      <c r="D387" t="s">
        <v>218</v>
      </c>
      <c r="E387" t="s">
        <v>19</v>
      </c>
      <c r="F387" t="s">
        <v>218</v>
      </c>
      <c r="J387">
        <v>0</v>
      </c>
      <c r="K387">
        <v>5000000</v>
      </c>
      <c r="L387">
        <v>60200.98</v>
      </c>
      <c r="N387" t="s">
        <v>1641</v>
      </c>
      <c r="O387">
        <v>60198.61</v>
      </c>
      <c r="P387">
        <v>60216.42</v>
      </c>
      <c r="Q387" t="s">
        <v>1277</v>
      </c>
      <c r="T387">
        <v>62612.97</v>
      </c>
      <c r="U387">
        <v>3148.93</v>
      </c>
      <c r="V387">
        <v>58346</v>
      </c>
      <c r="W387">
        <v>69127</v>
      </c>
      <c r="X387">
        <v>58346</v>
      </c>
      <c r="Y387">
        <v>58895.45</v>
      </c>
      <c r="Z387">
        <v>59444.9</v>
      </c>
      <c r="AA387">
        <v>60725.4</v>
      </c>
      <c r="AB387">
        <v>61019.199999999997</v>
      </c>
      <c r="AC387">
        <v>61038.400000000001</v>
      </c>
      <c r="AD387">
        <v>61931.5</v>
      </c>
      <c r="AE387">
        <v>62924.6</v>
      </c>
      <c r="AF387">
        <v>63587.3</v>
      </c>
      <c r="AG387">
        <v>64847.4</v>
      </c>
      <c r="AH387">
        <v>65651.199999999997</v>
      </c>
      <c r="AI387">
        <v>67389.100000000006</v>
      </c>
      <c r="AJ387">
        <v>69127</v>
      </c>
      <c r="AK387">
        <v>1</v>
      </c>
      <c r="AL387">
        <v>1</v>
      </c>
      <c r="AM387">
        <v>3</v>
      </c>
      <c r="AN387">
        <v>0</v>
      </c>
      <c r="AO387">
        <v>2</v>
      </c>
      <c r="AP387">
        <v>1</v>
      </c>
      <c r="AQ387">
        <v>1</v>
      </c>
      <c r="AR387">
        <v>0</v>
      </c>
      <c r="AS387">
        <v>0</v>
      </c>
      <c r="AT387">
        <v>1</v>
      </c>
    </row>
    <row r="388" spans="1:46" hidden="1" x14ac:dyDescent="0.2">
      <c r="A388">
        <v>386</v>
      </c>
      <c r="B388" t="s">
        <v>282</v>
      </c>
      <c r="C388" t="s">
        <v>19</v>
      </c>
      <c r="D388" t="s">
        <v>25</v>
      </c>
      <c r="E388" t="s">
        <v>19</v>
      </c>
      <c r="F388" t="s">
        <v>25</v>
      </c>
      <c r="G388">
        <v>326.32954489975617</v>
      </c>
      <c r="H388">
        <v>53.800971449946822</v>
      </c>
      <c r="I388">
        <v>0.32973399001597431</v>
      </c>
      <c r="J388">
        <v>0</v>
      </c>
      <c r="K388">
        <v>5000000</v>
      </c>
      <c r="L388">
        <v>326.33</v>
      </c>
      <c r="M388">
        <v>0</v>
      </c>
      <c r="N388" t="s">
        <v>1642</v>
      </c>
      <c r="Q388" t="s">
        <v>1259</v>
      </c>
      <c r="R388">
        <v>345.54</v>
      </c>
      <c r="S388">
        <v>57.68</v>
      </c>
      <c r="T388">
        <v>345.54</v>
      </c>
      <c r="U388">
        <v>57.68</v>
      </c>
      <c r="V388">
        <v>247.96</v>
      </c>
      <c r="W388">
        <v>421.17</v>
      </c>
      <c r="X388">
        <v>233.52</v>
      </c>
      <c r="Y388">
        <v>262.39</v>
      </c>
      <c r="Z388">
        <v>291.27</v>
      </c>
      <c r="AA388">
        <v>299.3</v>
      </c>
      <c r="AB388">
        <v>327.31</v>
      </c>
      <c r="AC388">
        <v>341.97</v>
      </c>
      <c r="AD388">
        <v>348.12</v>
      </c>
      <c r="AE388">
        <v>360.19</v>
      </c>
      <c r="AF388">
        <v>373.08</v>
      </c>
      <c r="AG388">
        <v>384.65</v>
      </c>
      <c r="AH388">
        <v>420.01</v>
      </c>
      <c r="AI388">
        <v>420.79</v>
      </c>
      <c r="AJ388">
        <v>421.56</v>
      </c>
      <c r="AK388">
        <v>1</v>
      </c>
      <c r="AL388">
        <v>0</v>
      </c>
      <c r="AM388">
        <v>0</v>
      </c>
      <c r="AN388">
        <v>2</v>
      </c>
      <c r="AO388">
        <v>0</v>
      </c>
      <c r="AP388">
        <v>2</v>
      </c>
      <c r="AQ388">
        <v>1</v>
      </c>
      <c r="AR388">
        <v>2</v>
      </c>
      <c r="AS388">
        <v>0</v>
      </c>
      <c r="AT388">
        <v>2</v>
      </c>
    </row>
    <row r="389" spans="1:46" hidden="1" x14ac:dyDescent="0.2">
      <c r="A389">
        <v>387</v>
      </c>
      <c r="B389" t="s">
        <v>282</v>
      </c>
      <c r="C389" t="s">
        <v>19</v>
      </c>
      <c r="D389" t="s">
        <v>219</v>
      </c>
      <c r="E389" t="s">
        <v>19</v>
      </c>
      <c r="F389" t="s">
        <v>219</v>
      </c>
      <c r="J389">
        <v>0</v>
      </c>
      <c r="K389">
        <v>5000000</v>
      </c>
      <c r="L389">
        <v>15.44</v>
      </c>
      <c r="N389" t="s">
        <v>1643</v>
      </c>
      <c r="O389">
        <v>0</v>
      </c>
      <c r="P389">
        <v>17.809999999999999</v>
      </c>
      <c r="Q389" t="s">
        <v>1277</v>
      </c>
      <c r="T389">
        <v>7.88</v>
      </c>
      <c r="U389">
        <v>3.68</v>
      </c>
      <c r="V389">
        <v>0</v>
      </c>
      <c r="W389">
        <v>33</v>
      </c>
      <c r="X389">
        <v>0</v>
      </c>
      <c r="Y389">
        <v>1</v>
      </c>
      <c r="Z389">
        <v>2</v>
      </c>
      <c r="AA389">
        <v>4</v>
      </c>
      <c r="AB389">
        <v>6</v>
      </c>
      <c r="AC389">
        <v>8</v>
      </c>
      <c r="AD389">
        <v>10</v>
      </c>
      <c r="AE389">
        <v>12</v>
      </c>
      <c r="AF389">
        <v>15</v>
      </c>
      <c r="AG389">
        <v>20</v>
      </c>
      <c r="AH389">
        <v>25</v>
      </c>
      <c r="AI389">
        <v>28</v>
      </c>
      <c r="AJ389">
        <v>33</v>
      </c>
      <c r="AK389">
        <v>28</v>
      </c>
      <c r="AL389">
        <v>23</v>
      </c>
      <c r="AM389">
        <v>22</v>
      </c>
      <c r="AN389">
        <v>26</v>
      </c>
      <c r="AO389">
        <v>10</v>
      </c>
      <c r="AP389">
        <v>9</v>
      </c>
      <c r="AQ389">
        <v>12</v>
      </c>
      <c r="AR389">
        <v>9</v>
      </c>
      <c r="AS389">
        <v>6</v>
      </c>
      <c r="AT389">
        <v>5</v>
      </c>
    </row>
    <row r="390" spans="1:46" hidden="1" x14ac:dyDescent="0.2">
      <c r="A390">
        <v>388</v>
      </c>
      <c r="B390" t="s">
        <v>282</v>
      </c>
      <c r="C390" t="s">
        <v>19</v>
      </c>
      <c r="D390" t="s">
        <v>73</v>
      </c>
      <c r="E390" t="s">
        <v>19</v>
      </c>
      <c r="F390" t="s">
        <v>73</v>
      </c>
      <c r="J390">
        <v>0</v>
      </c>
      <c r="K390">
        <v>5000000</v>
      </c>
      <c r="L390">
        <v>193.03</v>
      </c>
      <c r="N390" t="s">
        <v>1644</v>
      </c>
      <c r="O390">
        <v>0</v>
      </c>
      <c r="P390">
        <v>222.64</v>
      </c>
      <c r="Q390" t="s">
        <v>1277</v>
      </c>
      <c r="T390">
        <v>98.46</v>
      </c>
      <c r="U390">
        <v>46</v>
      </c>
      <c r="V390">
        <v>0</v>
      </c>
      <c r="W390">
        <v>409</v>
      </c>
      <c r="X390">
        <v>0</v>
      </c>
      <c r="Y390">
        <v>10</v>
      </c>
      <c r="Z390">
        <v>20</v>
      </c>
      <c r="AA390">
        <v>50</v>
      </c>
      <c r="AB390">
        <v>70</v>
      </c>
      <c r="AC390">
        <v>100</v>
      </c>
      <c r="AD390">
        <v>120</v>
      </c>
      <c r="AE390">
        <v>143.80000000000001</v>
      </c>
      <c r="AF390">
        <v>188.8</v>
      </c>
      <c r="AG390">
        <v>249.4</v>
      </c>
      <c r="AH390">
        <v>310.2</v>
      </c>
      <c r="AI390">
        <v>347.4</v>
      </c>
      <c r="AJ390">
        <v>409</v>
      </c>
      <c r="AK390">
        <v>35</v>
      </c>
      <c r="AL390">
        <v>31</v>
      </c>
      <c r="AM390">
        <v>30</v>
      </c>
      <c r="AN390">
        <v>25</v>
      </c>
      <c r="AO390">
        <v>13</v>
      </c>
      <c r="AP390">
        <v>12</v>
      </c>
      <c r="AQ390">
        <v>12</v>
      </c>
      <c r="AR390">
        <v>12</v>
      </c>
      <c r="AS390">
        <v>9</v>
      </c>
      <c r="AT390">
        <v>6</v>
      </c>
    </row>
    <row r="391" spans="1:46" hidden="1" x14ac:dyDescent="0.2">
      <c r="A391">
        <v>389</v>
      </c>
      <c r="B391" t="s">
        <v>282</v>
      </c>
      <c r="C391" t="s">
        <v>19</v>
      </c>
      <c r="D391" t="s">
        <v>226</v>
      </c>
      <c r="E391" t="s">
        <v>19</v>
      </c>
      <c r="F391" t="s">
        <v>226</v>
      </c>
      <c r="J391">
        <v>0</v>
      </c>
      <c r="K391">
        <v>5000000</v>
      </c>
      <c r="L391">
        <v>29.62</v>
      </c>
      <c r="N391" t="s">
        <v>1645</v>
      </c>
      <c r="O391">
        <v>0</v>
      </c>
      <c r="P391">
        <v>222.64</v>
      </c>
      <c r="Q391" t="s">
        <v>1277</v>
      </c>
      <c r="T391">
        <v>111.45</v>
      </c>
      <c r="U391">
        <v>83.03</v>
      </c>
      <c r="V391">
        <v>0</v>
      </c>
      <c r="W391">
        <v>310</v>
      </c>
      <c r="X391">
        <v>0</v>
      </c>
      <c r="Y391">
        <v>2</v>
      </c>
      <c r="Z391">
        <v>10</v>
      </c>
      <c r="AA391">
        <v>30</v>
      </c>
      <c r="AB391">
        <v>50</v>
      </c>
      <c r="AC391">
        <v>70</v>
      </c>
      <c r="AD391">
        <v>90</v>
      </c>
      <c r="AE391">
        <v>110</v>
      </c>
      <c r="AF391">
        <v>130</v>
      </c>
      <c r="AG391">
        <v>160</v>
      </c>
      <c r="AH391">
        <v>210</v>
      </c>
      <c r="AI391">
        <v>258</v>
      </c>
      <c r="AJ391">
        <v>310</v>
      </c>
      <c r="AK391">
        <v>40</v>
      </c>
      <c r="AL391">
        <v>30</v>
      </c>
      <c r="AM391">
        <v>29</v>
      </c>
      <c r="AN391">
        <v>27</v>
      </c>
      <c r="AO391">
        <v>21</v>
      </c>
      <c r="AP391">
        <v>11</v>
      </c>
      <c r="AQ391">
        <v>9</v>
      </c>
      <c r="AR391">
        <v>6</v>
      </c>
      <c r="AS391">
        <v>6</v>
      </c>
      <c r="AT391">
        <v>6</v>
      </c>
    </row>
    <row r="392" spans="1:46" hidden="1" x14ac:dyDescent="0.2">
      <c r="A392">
        <v>390</v>
      </c>
      <c r="B392" t="s">
        <v>282</v>
      </c>
      <c r="C392" t="s">
        <v>19</v>
      </c>
      <c r="D392" t="s">
        <v>227</v>
      </c>
      <c r="E392" t="s">
        <v>19</v>
      </c>
      <c r="F392" t="s">
        <v>227</v>
      </c>
      <c r="J392">
        <v>0</v>
      </c>
      <c r="K392">
        <v>5000000</v>
      </c>
      <c r="L392">
        <v>29.62</v>
      </c>
      <c r="N392" t="s">
        <v>1646</v>
      </c>
      <c r="O392">
        <v>0</v>
      </c>
      <c r="P392">
        <v>222.64</v>
      </c>
      <c r="Q392" t="s">
        <v>1277</v>
      </c>
      <c r="T392">
        <v>111.45</v>
      </c>
      <c r="U392">
        <v>83.03</v>
      </c>
      <c r="V392">
        <v>0</v>
      </c>
      <c r="W392">
        <v>310</v>
      </c>
      <c r="X392">
        <v>0</v>
      </c>
      <c r="Y392">
        <v>2</v>
      </c>
      <c r="Z392">
        <v>10</v>
      </c>
      <c r="AA392">
        <v>30</v>
      </c>
      <c r="AB392">
        <v>50</v>
      </c>
      <c r="AC392">
        <v>70</v>
      </c>
      <c r="AD392">
        <v>90</v>
      </c>
      <c r="AE392">
        <v>110</v>
      </c>
      <c r="AF392">
        <v>130</v>
      </c>
      <c r="AG392">
        <v>160</v>
      </c>
      <c r="AH392">
        <v>210</v>
      </c>
      <c r="AI392">
        <v>258</v>
      </c>
      <c r="AJ392">
        <v>310</v>
      </c>
      <c r="AK392">
        <v>40</v>
      </c>
      <c r="AL392">
        <v>30</v>
      </c>
      <c r="AM392">
        <v>29</v>
      </c>
      <c r="AN392">
        <v>27</v>
      </c>
      <c r="AO392">
        <v>21</v>
      </c>
      <c r="AP392">
        <v>11</v>
      </c>
      <c r="AQ392">
        <v>9</v>
      </c>
      <c r="AR392">
        <v>6</v>
      </c>
      <c r="AS392">
        <v>6</v>
      </c>
      <c r="AT392">
        <v>6</v>
      </c>
    </row>
    <row r="393" spans="1:46" hidden="1" x14ac:dyDescent="0.2">
      <c r="A393">
        <v>391</v>
      </c>
      <c r="B393" t="s">
        <v>282</v>
      </c>
      <c r="C393" t="s">
        <v>19</v>
      </c>
      <c r="D393" t="s">
        <v>121</v>
      </c>
      <c r="E393" t="s">
        <v>19</v>
      </c>
      <c r="F393" t="s">
        <v>121</v>
      </c>
      <c r="J393">
        <v>0</v>
      </c>
      <c r="K393">
        <v>5000000</v>
      </c>
      <c r="L393">
        <v>29.62</v>
      </c>
      <c r="N393" t="s">
        <v>1647</v>
      </c>
      <c r="O393">
        <v>0</v>
      </c>
      <c r="P393">
        <v>222.64</v>
      </c>
      <c r="Q393" t="s">
        <v>1277</v>
      </c>
      <c r="T393">
        <v>111.45</v>
      </c>
      <c r="U393">
        <v>83.03</v>
      </c>
      <c r="V393">
        <v>0</v>
      </c>
      <c r="W393">
        <v>310</v>
      </c>
      <c r="X393">
        <v>0</v>
      </c>
      <c r="Y393">
        <v>2</v>
      </c>
      <c r="Z393">
        <v>10</v>
      </c>
      <c r="AA393">
        <v>30</v>
      </c>
      <c r="AB393">
        <v>50</v>
      </c>
      <c r="AC393">
        <v>70</v>
      </c>
      <c r="AD393">
        <v>90</v>
      </c>
      <c r="AE393">
        <v>110</v>
      </c>
      <c r="AF393">
        <v>130</v>
      </c>
      <c r="AG393">
        <v>160</v>
      </c>
      <c r="AH393">
        <v>210</v>
      </c>
      <c r="AI393">
        <v>258</v>
      </c>
      <c r="AJ393">
        <v>310</v>
      </c>
      <c r="AK393">
        <v>40</v>
      </c>
      <c r="AL393">
        <v>30</v>
      </c>
      <c r="AM393">
        <v>29</v>
      </c>
      <c r="AN393">
        <v>27</v>
      </c>
      <c r="AO393">
        <v>21</v>
      </c>
      <c r="AP393">
        <v>11</v>
      </c>
      <c r="AQ393">
        <v>9</v>
      </c>
      <c r="AR393">
        <v>6</v>
      </c>
      <c r="AS393">
        <v>6</v>
      </c>
      <c r="AT393">
        <v>6</v>
      </c>
    </row>
    <row r="394" spans="1:46" hidden="1" x14ac:dyDescent="0.2">
      <c r="A394">
        <v>392</v>
      </c>
      <c r="B394" t="s">
        <v>282</v>
      </c>
      <c r="C394" t="s">
        <v>19</v>
      </c>
      <c r="D394" t="s">
        <v>23</v>
      </c>
      <c r="E394" t="s">
        <v>19</v>
      </c>
      <c r="F394" t="s">
        <v>23</v>
      </c>
      <c r="G394">
        <v>318.77800000000002</v>
      </c>
      <c r="H394">
        <v>92.851730702771505</v>
      </c>
      <c r="I394">
        <v>0.58254792176857562</v>
      </c>
      <c r="J394">
        <v>0</v>
      </c>
      <c r="K394">
        <v>5000000</v>
      </c>
      <c r="L394">
        <v>222.64</v>
      </c>
      <c r="M394">
        <v>-1.04</v>
      </c>
      <c r="N394" t="s">
        <v>1648</v>
      </c>
      <c r="Q394" t="s">
        <v>1270</v>
      </c>
      <c r="R394">
        <v>353.62</v>
      </c>
      <c r="S394">
        <v>103.64</v>
      </c>
      <c r="T394">
        <v>209.92</v>
      </c>
      <c r="U394">
        <v>117.12</v>
      </c>
      <c r="V394">
        <v>93.58</v>
      </c>
      <c r="W394">
        <v>405.09</v>
      </c>
      <c r="X394">
        <v>83.54</v>
      </c>
      <c r="Y394">
        <v>103.61</v>
      </c>
      <c r="Z394">
        <v>123.68</v>
      </c>
      <c r="AA394">
        <v>130.24</v>
      </c>
      <c r="AB394">
        <v>143.04</v>
      </c>
      <c r="AC394">
        <v>151.15</v>
      </c>
      <c r="AD394">
        <v>156.05000000000001</v>
      </c>
      <c r="AE394">
        <v>165.89</v>
      </c>
      <c r="AF394">
        <v>221.82</v>
      </c>
      <c r="AG394">
        <v>338.55</v>
      </c>
      <c r="AH394">
        <v>382.48</v>
      </c>
      <c r="AI394">
        <v>397.56</v>
      </c>
      <c r="AJ394">
        <v>412.63</v>
      </c>
      <c r="AK394">
        <v>1</v>
      </c>
      <c r="AL394">
        <v>3</v>
      </c>
      <c r="AM394">
        <v>3</v>
      </c>
      <c r="AN394">
        <v>0</v>
      </c>
      <c r="AO394">
        <v>0</v>
      </c>
      <c r="AP394">
        <v>0</v>
      </c>
      <c r="AQ394">
        <v>0</v>
      </c>
      <c r="AR394">
        <v>1</v>
      </c>
      <c r="AS394">
        <v>1</v>
      </c>
      <c r="AT394">
        <v>1</v>
      </c>
    </row>
    <row r="395" spans="1:46" hidden="1" x14ac:dyDescent="0.2">
      <c r="A395">
        <v>393</v>
      </c>
      <c r="B395" t="s">
        <v>282</v>
      </c>
      <c r="C395" t="s">
        <v>19</v>
      </c>
      <c r="D395" t="s">
        <v>238</v>
      </c>
      <c r="E395" t="s">
        <v>19</v>
      </c>
      <c r="F395" t="s">
        <v>238</v>
      </c>
      <c r="J395">
        <v>-5000000</v>
      </c>
      <c r="K395">
        <v>5000000</v>
      </c>
      <c r="L395">
        <v>1017.4</v>
      </c>
      <c r="N395" t="s">
        <v>1649</v>
      </c>
      <c r="O395">
        <v>1015.03</v>
      </c>
      <c r="P395">
        <v>1032.8399999999999</v>
      </c>
      <c r="Q395" t="s">
        <v>1277</v>
      </c>
      <c r="T395">
        <v>1056.96</v>
      </c>
      <c r="U395">
        <v>134.51</v>
      </c>
      <c r="V395">
        <v>878</v>
      </c>
      <c r="W395">
        <v>1364</v>
      </c>
      <c r="X395">
        <v>878</v>
      </c>
      <c r="Y395">
        <v>887.5</v>
      </c>
      <c r="Z395">
        <v>897</v>
      </c>
      <c r="AA395">
        <v>949.6</v>
      </c>
      <c r="AB395">
        <v>958.9</v>
      </c>
      <c r="AC395">
        <v>986</v>
      </c>
      <c r="AD395">
        <v>1024</v>
      </c>
      <c r="AE395">
        <v>1056</v>
      </c>
      <c r="AF395">
        <v>1106</v>
      </c>
      <c r="AG395">
        <v>1132.5999999999999</v>
      </c>
      <c r="AH395">
        <v>1198.3</v>
      </c>
      <c r="AI395">
        <v>1354.5</v>
      </c>
      <c r="AJ395">
        <v>1364</v>
      </c>
      <c r="AK395">
        <v>3</v>
      </c>
      <c r="AL395">
        <v>4</v>
      </c>
      <c r="AM395">
        <v>3</v>
      </c>
      <c r="AN395">
        <v>3</v>
      </c>
      <c r="AO395">
        <v>2</v>
      </c>
      <c r="AP395">
        <v>1</v>
      </c>
      <c r="AQ395">
        <v>2</v>
      </c>
      <c r="AR395">
        <v>0</v>
      </c>
      <c r="AS395">
        <v>0</v>
      </c>
      <c r="AT395">
        <v>2</v>
      </c>
    </row>
    <row r="396" spans="1:46" hidden="1" x14ac:dyDescent="0.2">
      <c r="A396">
        <v>394</v>
      </c>
      <c r="B396" t="s">
        <v>282</v>
      </c>
      <c r="C396" t="s">
        <v>16</v>
      </c>
      <c r="D396" t="s">
        <v>218</v>
      </c>
      <c r="E396" t="s">
        <v>16</v>
      </c>
      <c r="F396" t="s">
        <v>218</v>
      </c>
      <c r="J396">
        <v>0</v>
      </c>
      <c r="K396">
        <v>5000000</v>
      </c>
      <c r="L396">
        <v>136.63999999999999</v>
      </c>
      <c r="N396" t="s">
        <v>1650</v>
      </c>
      <c r="O396">
        <v>136.63999999999999</v>
      </c>
      <c r="P396">
        <v>136.63999999999999</v>
      </c>
      <c r="Q396" t="s">
        <v>1277</v>
      </c>
      <c r="T396">
        <v>343.9</v>
      </c>
      <c r="U396">
        <v>274.97000000000003</v>
      </c>
      <c r="V396">
        <v>71</v>
      </c>
      <c r="W396">
        <v>758</v>
      </c>
      <c r="X396">
        <v>71</v>
      </c>
      <c r="Y396">
        <v>93.5</v>
      </c>
      <c r="Z396">
        <v>116</v>
      </c>
      <c r="AA396">
        <v>148.6</v>
      </c>
      <c r="AB396">
        <v>156.4</v>
      </c>
      <c r="AC396">
        <v>188.6</v>
      </c>
      <c r="AD396">
        <v>233</v>
      </c>
      <c r="AE396">
        <v>340.4</v>
      </c>
      <c r="AF396">
        <v>469</v>
      </c>
      <c r="AG396">
        <v>640</v>
      </c>
      <c r="AH396">
        <v>721.4</v>
      </c>
      <c r="AI396">
        <v>739.7</v>
      </c>
      <c r="AJ396">
        <v>758</v>
      </c>
      <c r="AK396">
        <v>1</v>
      </c>
      <c r="AL396">
        <v>2</v>
      </c>
      <c r="AM396">
        <v>1</v>
      </c>
      <c r="AN396">
        <v>0</v>
      </c>
      <c r="AO396">
        <v>1</v>
      </c>
      <c r="AP396">
        <v>0</v>
      </c>
      <c r="AQ396">
        <v>0</v>
      </c>
      <c r="AR396">
        <v>0</v>
      </c>
      <c r="AS396">
        <v>0</v>
      </c>
      <c r="AT396">
        <v>2</v>
      </c>
    </row>
    <row r="397" spans="1:46" hidden="1" x14ac:dyDescent="0.2">
      <c r="A397">
        <v>395</v>
      </c>
      <c r="B397" t="s">
        <v>282</v>
      </c>
      <c r="C397" t="s">
        <v>16</v>
      </c>
      <c r="D397" t="s">
        <v>25</v>
      </c>
      <c r="E397" t="s">
        <v>16</v>
      </c>
      <c r="F397" t="s">
        <v>25</v>
      </c>
      <c r="G397">
        <v>0.1</v>
      </c>
      <c r="H397">
        <v>0</v>
      </c>
      <c r="I397">
        <v>0</v>
      </c>
      <c r="J397">
        <v>0</v>
      </c>
      <c r="K397">
        <v>5000000</v>
      </c>
      <c r="L397">
        <v>0.1</v>
      </c>
      <c r="M397" t="s">
        <v>1338</v>
      </c>
      <c r="N397" t="s">
        <v>1651</v>
      </c>
      <c r="Q397" t="s">
        <v>1259</v>
      </c>
      <c r="R397">
        <v>0.1</v>
      </c>
      <c r="S397">
        <v>0</v>
      </c>
      <c r="T397">
        <v>0.1</v>
      </c>
      <c r="U397">
        <v>0</v>
      </c>
      <c r="V397">
        <v>0.1</v>
      </c>
      <c r="W397">
        <v>0.1</v>
      </c>
      <c r="X397">
        <v>0.1</v>
      </c>
      <c r="Y397">
        <v>0.1</v>
      </c>
      <c r="Z397">
        <v>0.1</v>
      </c>
      <c r="AA397">
        <v>0.1</v>
      </c>
      <c r="AB397">
        <v>0.1</v>
      </c>
      <c r="AC397">
        <v>0.1</v>
      </c>
      <c r="AD397">
        <v>0.1</v>
      </c>
      <c r="AE397">
        <v>0.1</v>
      </c>
      <c r="AF397">
        <v>0.1</v>
      </c>
      <c r="AG397">
        <v>0.1</v>
      </c>
      <c r="AH397">
        <v>0.1</v>
      </c>
      <c r="AI397">
        <v>0.1</v>
      </c>
      <c r="AJ397">
        <v>0.1</v>
      </c>
      <c r="AK397">
        <v>1</v>
      </c>
      <c r="AL397">
        <v>2</v>
      </c>
      <c r="AM397">
        <v>2</v>
      </c>
      <c r="AN397">
        <v>3</v>
      </c>
      <c r="AO397">
        <v>1</v>
      </c>
      <c r="AP397">
        <v>0</v>
      </c>
      <c r="AQ397">
        <v>0</v>
      </c>
      <c r="AR397">
        <v>0</v>
      </c>
      <c r="AS397">
        <v>0</v>
      </c>
      <c r="AT397">
        <v>1</v>
      </c>
    </row>
    <row r="398" spans="1:46" hidden="1" x14ac:dyDescent="0.2">
      <c r="A398">
        <v>396</v>
      </c>
      <c r="B398" t="s">
        <v>282</v>
      </c>
      <c r="C398" t="s">
        <v>16</v>
      </c>
      <c r="D398" t="s">
        <v>219</v>
      </c>
      <c r="E398" t="s">
        <v>16</v>
      </c>
      <c r="F398" t="s">
        <v>219</v>
      </c>
      <c r="J398">
        <v>0</v>
      </c>
      <c r="K398">
        <v>5000000</v>
      </c>
      <c r="L398">
        <v>0</v>
      </c>
      <c r="N398" t="s">
        <v>1652</v>
      </c>
      <c r="O398">
        <v>0</v>
      </c>
      <c r="P398">
        <v>0</v>
      </c>
      <c r="Q398" t="s">
        <v>1277</v>
      </c>
      <c r="T398">
        <v>0.91</v>
      </c>
      <c r="U398">
        <v>2.13</v>
      </c>
      <c r="V398">
        <v>0</v>
      </c>
      <c r="W398">
        <v>9</v>
      </c>
      <c r="X398">
        <v>0</v>
      </c>
      <c r="Y398">
        <v>0</v>
      </c>
      <c r="Z398">
        <v>0</v>
      </c>
      <c r="AA398">
        <v>0</v>
      </c>
      <c r="AB398">
        <v>0</v>
      </c>
      <c r="AC398">
        <v>0</v>
      </c>
      <c r="AD398">
        <v>1</v>
      </c>
      <c r="AE398">
        <v>1.8</v>
      </c>
      <c r="AF398">
        <v>3.6</v>
      </c>
      <c r="AG398">
        <v>5.4</v>
      </c>
      <c r="AH398">
        <v>7.2</v>
      </c>
      <c r="AI398">
        <v>8.1</v>
      </c>
      <c r="AJ398">
        <v>9</v>
      </c>
      <c r="AK398">
        <v>9</v>
      </c>
      <c r="AL398">
        <v>2</v>
      </c>
      <c r="AM398">
        <v>1</v>
      </c>
      <c r="AN398">
        <v>1</v>
      </c>
      <c r="AO398">
        <v>1</v>
      </c>
      <c r="AP398">
        <v>1</v>
      </c>
      <c r="AQ398">
        <v>1</v>
      </c>
      <c r="AR398">
        <v>1</v>
      </c>
      <c r="AS398">
        <v>1</v>
      </c>
      <c r="AT398">
        <v>1</v>
      </c>
    </row>
    <row r="399" spans="1:46" hidden="1" x14ac:dyDescent="0.2">
      <c r="A399">
        <v>397</v>
      </c>
      <c r="B399" t="s">
        <v>282</v>
      </c>
      <c r="C399" t="s">
        <v>16</v>
      </c>
      <c r="D399" t="s">
        <v>73</v>
      </c>
      <c r="E399" t="s">
        <v>16</v>
      </c>
      <c r="F399" t="s">
        <v>73</v>
      </c>
      <c r="J399">
        <v>0</v>
      </c>
      <c r="K399">
        <v>5000000</v>
      </c>
      <c r="L399">
        <v>0</v>
      </c>
      <c r="N399" t="s">
        <v>1653</v>
      </c>
      <c r="O399">
        <v>0</v>
      </c>
      <c r="P399">
        <v>0</v>
      </c>
      <c r="Q399" t="s">
        <v>1277</v>
      </c>
      <c r="T399">
        <v>11.35</v>
      </c>
      <c r="U399">
        <v>26.58</v>
      </c>
      <c r="V399">
        <v>-1</v>
      </c>
      <c r="W399">
        <v>110</v>
      </c>
      <c r="X399">
        <v>-1</v>
      </c>
      <c r="Y399">
        <v>0</v>
      </c>
      <c r="Z399">
        <v>0</v>
      </c>
      <c r="AA399">
        <v>0</v>
      </c>
      <c r="AB399">
        <v>0</v>
      </c>
      <c r="AC399">
        <v>0</v>
      </c>
      <c r="AD399">
        <v>10</v>
      </c>
      <c r="AE399">
        <v>30</v>
      </c>
      <c r="AF399">
        <v>50</v>
      </c>
      <c r="AG399">
        <v>70</v>
      </c>
      <c r="AH399">
        <v>90</v>
      </c>
      <c r="AI399">
        <v>100</v>
      </c>
      <c r="AJ399">
        <v>110</v>
      </c>
      <c r="AK399">
        <v>11</v>
      </c>
      <c r="AL399">
        <v>1</v>
      </c>
      <c r="AM399">
        <v>1</v>
      </c>
      <c r="AN399">
        <v>1</v>
      </c>
      <c r="AO399">
        <v>1</v>
      </c>
      <c r="AP399">
        <v>1</v>
      </c>
      <c r="AQ399">
        <v>1</v>
      </c>
      <c r="AR399">
        <v>1</v>
      </c>
      <c r="AS399">
        <v>1</v>
      </c>
      <c r="AT399">
        <v>2</v>
      </c>
    </row>
    <row r="400" spans="1:46" hidden="1" x14ac:dyDescent="0.2">
      <c r="A400">
        <v>398</v>
      </c>
      <c r="B400" t="s">
        <v>282</v>
      </c>
      <c r="C400" t="s">
        <v>16</v>
      </c>
      <c r="D400" t="s">
        <v>226</v>
      </c>
      <c r="E400" t="s">
        <v>16</v>
      </c>
      <c r="F400" t="s">
        <v>226</v>
      </c>
      <c r="J400">
        <v>0</v>
      </c>
      <c r="K400">
        <v>5000000</v>
      </c>
      <c r="L400">
        <v>0</v>
      </c>
      <c r="N400" t="s">
        <v>1654</v>
      </c>
      <c r="O400">
        <v>0</v>
      </c>
      <c r="P400">
        <v>0</v>
      </c>
      <c r="Q400" t="s">
        <v>1277</v>
      </c>
      <c r="T400">
        <v>13.27</v>
      </c>
      <c r="U400">
        <v>26.86</v>
      </c>
      <c r="V400">
        <v>0</v>
      </c>
      <c r="W400">
        <v>110</v>
      </c>
      <c r="X400">
        <v>0</v>
      </c>
      <c r="Y400">
        <v>0</v>
      </c>
      <c r="Z400">
        <v>0</v>
      </c>
      <c r="AA400">
        <v>0</v>
      </c>
      <c r="AB400">
        <v>0</v>
      </c>
      <c r="AC400">
        <v>8</v>
      </c>
      <c r="AD400">
        <v>10</v>
      </c>
      <c r="AE400">
        <v>32</v>
      </c>
      <c r="AF400">
        <v>54</v>
      </c>
      <c r="AG400">
        <v>76</v>
      </c>
      <c r="AH400">
        <v>88.8</v>
      </c>
      <c r="AI400">
        <v>99</v>
      </c>
      <c r="AJ400">
        <v>110</v>
      </c>
      <c r="AK400">
        <v>12</v>
      </c>
      <c r="AL400">
        <v>1</v>
      </c>
      <c r="AM400">
        <v>1</v>
      </c>
      <c r="AN400">
        <v>1</v>
      </c>
      <c r="AO400">
        <v>1</v>
      </c>
      <c r="AP400">
        <v>1</v>
      </c>
      <c r="AQ400">
        <v>1</v>
      </c>
      <c r="AR400">
        <v>2</v>
      </c>
      <c r="AS400">
        <v>1</v>
      </c>
      <c r="AT400">
        <v>2</v>
      </c>
    </row>
    <row r="401" spans="1:46" hidden="1" x14ac:dyDescent="0.2">
      <c r="A401">
        <v>399</v>
      </c>
      <c r="B401" t="s">
        <v>282</v>
      </c>
      <c r="C401" t="s">
        <v>16</v>
      </c>
      <c r="D401" t="s">
        <v>227</v>
      </c>
      <c r="E401" t="s">
        <v>16</v>
      </c>
      <c r="F401" t="s">
        <v>227</v>
      </c>
      <c r="J401">
        <v>0</v>
      </c>
      <c r="K401">
        <v>5000000</v>
      </c>
      <c r="L401">
        <v>0</v>
      </c>
      <c r="N401" t="s">
        <v>1655</v>
      </c>
      <c r="O401">
        <v>0</v>
      </c>
      <c r="P401">
        <v>0</v>
      </c>
      <c r="Q401" t="s">
        <v>1277</v>
      </c>
      <c r="T401">
        <v>13.27</v>
      </c>
      <c r="U401">
        <v>26.86</v>
      </c>
      <c r="V401">
        <v>0</v>
      </c>
      <c r="W401">
        <v>110</v>
      </c>
      <c r="X401">
        <v>0</v>
      </c>
      <c r="Y401">
        <v>0</v>
      </c>
      <c r="Z401">
        <v>0</v>
      </c>
      <c r="AA401">
        <v>0</v>
      </c>
      <c r="AB401">
        <v>0</v>
      </c>
      <c r="AC401">
        <v>8</v>
      </c>
      <c r="AD401">
        <v>10</v>
      </c>
      <c r="AE401">
        <v>32</v>
      </c>
      <c r="AF401">
        <v>54</v>
      </c>
      <c r="AG401">
        <v>76</v>
      </c>
      <c r="AH401">
        <v>88.8</v>
      </c>
      <c r="AI401">
        <v>99</v>
      </c>
      <c r="AJ401">
        <v>110</v>
      </c>
      <c r="AK401">
        <v>12</v>
      </c>
      <c r="AL401">
        <v>1</v>
      </c>
      <c r="AM401">
        <v>1</v>
      </c>
      <c r="AN401">
        <v>1</v>
      </c>
      <c r="AO401">
        <v>1</v>
      </c>
      <c r="AP401">
        <v>1</v>
      </c>
      <c r="AQ401">
        <v>1</v>
      </c>
      <c r="AR401">
        <v>2</v>
      </c>
      <c r="AS401">
        <v>1</v>
      </c>
      <c r="AT401">
        <v>2</v>
      </c>
    </row>
    <row r="402" spans="1:46" hidden="1" x14ac:dyDescent="0.2">
      <c r="A402">
        <v>400</v>
      </c>
      <c r="B402" t="s">
        <v>282</v>
      </c>
      <c r="C402" t="s">
        <v>16</v>
      </c>
      <c r="D402" t="s">
        <v>121</v>
      </c>
      <c r="E402" t="s">
        <v>16</v>
      </c>
      <c r="F402" t="s">
        <v>121</v>
      </c>
      <c r="J402">
        <v>0</v>
      </c>
      <c r="K402">
        <v>5000000</v>
      </c>
      <c r="L402">
        <v>0</v>
      </c>
      <c r="N402" t="s">
        <v>1656</v>
      </c>
      <c r="O402">
        <v>0</v>
      </c>
      <c r="P402">
        <v>0</v>
      </c>
      <c r="Q402" t="s">
        <v>1277</v>
      </c>
      <c r="T402">
        <v>13.27</v>
      </c>
      <c r="U402">
        <v>26.86</v>
      </c>
      <c r="V402">
        <v>0</v>
      </c>
      <c r="W402">
        <v>110</v>
      </c>
      <c r="X402">
        <v>0</v>
      </c>
      <c r="Y402">
        <v>0</v>
      </c>
      <c r="Z402">
        <v>0</v>
      </c>
      <c r="AA402">
        <v>0</v>
      </c>
      <c r="AB402">
        <v>0</v>
      </c>
      <c r="AC402">
        <v>8</v>
      </c>
      <c r="AD402">
        <v>10</v>
      </c>
      <c r="AE402">
        <v>32</v>
      </c>
      <c r="AF402">
        <v>54</v>
      </c>
      <c r="AG402">
        <v>76</v>
      </c>
      <c r="AH402">
        <v>88.8</v>
      </c>
      <c r="AI402">
        <v>99</v>
      </c>
      <c r="AJ402">
        <v>110</v>
      </c>
      <c r="AK402">
        <v>12</v>
      </c>
      <c r="AL402">
        <v>1</v>
      </c>
      <c r="AM402">
        <v>1</v>
      </c>
      <c r="AN402">
        <v>1</v>
      </c>
      <c r="AO402">
        <v>1</v>
      </c>
      <c r="AP402">
        <v>1</v>
      </c>
      <c r="AQ402">
        <v>1</v>
      </c>
      <c r="AR402">
        <v>2</v>
      </c>
      <c r="AS402">
        <v>1</v>
      </c>
      <c r="AT402">
        <v>2</v>
      </c>
    </row>
    <row r="403" spans="1:46" hidden="1" x14ac:dyDescent="0.2">
      <c r="A403">
        <v>401</v>
      </c>
      <c r="B403" t="s">
        <v>282</v>
      </c>
      <c r="C403" t="s">
        <v>16</v>
      </c>
      <c r="D403" t="s">
        <v>23</v>
      </c>
      <c r="E403" t="s">
        <v>16</v>
      </c>
      <c r="F403" t="s">
        <v>23</v>
      </c>
      <c r="G403">
        <v>38.569000000000003</v>
      </c>
      <c r="H403">
        <v>66.815636081683763</v>
      </c>
      <c r="I403">
        <v>3.4647326133259231</v>
      </c>
      <c r="J403">
        <v>0</v>
      </c>
      <c r="K403">
        <v>5000000</v>
      </c>
      <c r="L403">
        <v>0</v>
      </c>
      <c r="M403">
        <v>-0.57999999999999996</v>
      </c>
      <c r="N403" t="s">
        <v>1657</v>
      </c>
      <c r="Q403" t="s">
        <v>1270</v>
      </c>
      <c r="R403">
        <v>117.26</v>
      </c>
      <c r="S403">
        <v>48.75</v>
      </c>
      <c r="T403">
        <v>24.63</v>
      </c>
      <c r="U403">
        <v>41.66</v>
      </c>
      <c r="V403">
        <v>0</v>
      </c>
      <c r="W403">
        <v>110.83</v>
      </c>
      <c r="X403">
        <v>0</v>
      </c>
      <c r="Y403">
        <v>0</v>
      </c>
      <c r="Z403">
        <v>0</v>
      </c>
      <c r="AA403">
        <v>0</v>
      </c>
      <c r="AB403">
        <v>0</v>
      </c>
      <c r="AC403">
        <v>5.07</v>
      </c>
      <c r="AD403">
        <v>8.51</v>
      </c>
      <c r="AE403">
        <v>9.25</v>
      </c>
      <c r="AF403">
        <v>12</v>
      </c>
      <c r="AG403">
        <v>29.69</v>
      </c>
      <c r="AH403">
        <v>87.87</v>
      </c>
      <c r="AI403">
        <v>103.18</v>
      </c>
      <c r="AJ403">
        <v>118.49</v>
      </c>
      <c r="AK403">
        <v>7</v>
      </c>
      <c r="AL403">
        <v>1</v>
      </c>
      <c r="AM403">
        <v>0</v>
      </c>
      <c r="AN403">
        <v>0</v>
      </c>
      <c r="AO403">
        <v>0</v>
      </c>
      <c r="AP403">
        <v>0</v>
      </c>
      <c r="AQ403">
        <v>0</v>
      </c>
      <c r="AR403">
        <v>1</v>
      </c>
      <c r="AS403">
        <v>0</v>
      </c>
      <c r="AT403">
        <v>1</v>
      </c>
    </row>
    <row r="404" spans="1:46" hidden="1" x14ac:dyDescent="0.2">
      <c r="A404">
        <v>402</v>
      </c>
      <c r="B404" t="s">
        <v>282</v>
      </c>
      <c r="C404" t="s">
        <v>16</v>
      </c>
      <c r="D404" t="s">
        <v>238</v>
      </c>
      <c r="E404" t="s">
        <v>16</v>
      </c>
      <c r="F404" t="s">
        <v>238</v>
      </c>
      <c r="J404">
        <v>-5000000</v>
      </c>
      <c r="K404">
        <v>5000000</v>
      </c>
      <c r="L404">
        <v>10.9</v>
      </c>
      <c r="N404" t="s">
        <v>1658</v>
      </c>
      <c r="O404">
        <v>10.9</v>
      </c>
      <c r="P404">
        <v>10.9</v>
      </c>
      <c r="Q404" t="s">
        <v>1277</v>
      </c>
      <c r="T404">
        <v>18.12</v>
      </c>
      <c r="U404">
        <v>49.65</v>
      </c>
      <c r="V404">
        <v>-73</v>
      </c>
      <c r="W404">
        <v>71</v>
      </c>
      <c r="X404">
        <v>-73</v>
      </c>
      <c r="Y404">
        <v>-72.3</v>
      </c>
      <c r="Z404">
        <v>-71.599999999999994</v>
      </c>
      <c r="AA404">
        <v>-38.200000000000003</v>
      </c>
      <c r="AB404">
        <v>12.8</v>
      </c>
      <c r="AC404">
        <v>25.4</v>
      </c>
      <c r="AD404">
        <v>29.5</v>
      </c>
      <c r="AE404">
        <v>31</v>
      </c>
      <c r="AF404">
        <v>34.5</v>
      </c>
      <c r="AG404">
        <v>47.6</v>
      </c>
      <c r="AH404">
        <v>60.5</v>
      </c>
      <c r="AI404">
        <v>65.75</v>
      </c>
      <c r="AJ404">
        <v>71</v>
      </c>
      <c r="AK404">
        <v>2</v>
      </c>
      <c r="AL404">
        <v>0</v>
      </c>
      <c r="AM404">
        <v>0</v>
      </c>
      <c r="AN404">
        <v>0</v>
      </c>
      <c r="AO404">
        <v>0</v>
      </c>
      <c r="AP404">
        <v>1</v>
      </c>
      <c r="AQ404">
        <v>0</v>
      </c>
      <c r="AR404">
        <v>3</v>
      </c>
      <c r="AS404">
        <v>1</v>
      </c>
      <c r="AT404">
        <v>1</v>
      </c>
    </row>
    <row r="405" spans="1:46" hidden="1" x14ac:dyDescent="0.2">
      <c r="A405">
        <v>403</v>
      </c>
      <c r="B405" t="s">
        <v>282</v>
      </c>
      <c r="C405" t="s">
        <v>20</v>
      </c>
      <c r="D405" t="s">
        <v>218</v>
      </c>
      <c r="E405" t="s">
        <v>20</v>
      </c>
      <c r="F405" t="s">
        <v>218</v>
      </c>
      <c r="J405">
        <v>0</v>
      </c>
      <c r="K405">
        <v>5000000</v>
      </c>
      <c r="L405">
        <v>77960.55</v>
      </c>
      <c r="N405" t="s">
        <v>1659</v>
      </c>
      <c r="O405">
        <v>77945.11</v>
      </c>
      <c r="P405">
        <v>77962.92</v>
      </c>
      <c r="Q405" t="s">
        <v>1277</v>
      </c>
      <c r="T405">
        <v>78594.429999999993</v>
      </c>
      <c r="U405">
        <v>3915.66</v>
      </c>
      <c r="V405">
        <v>73483</v>
      </c>
      <c r="W405">
        <v>85337</v>
      </c>
      <c r="X405">
        <v>73483</v>
      </c>
      <c r="Y405">
        <v>74092.75</v>
      </c>
      <c r="Z405">
        <v>74702.5</v>
      </c>
      <c r="AA405">
        <v>75769.2</v>
      </c>
      <c r="AB405">
        <v>76254.7</v>
      </c>
      <c r="AC405">
        <v>76390</v>
      </c>
      <c r="AD405">
        <v>77045</v>
      </c>
      <c r="AE405">
        <v>79137.2</v>
      </c>
      <c r="AF405">
        <v>81364.100000000006</v>
      </c>
      <c r="AG405">
        <v>81771.8</v>
      </c>
      <c r="AH405">
        <v>83225.600000000006</v>
      </c>
      <c r="AI405">
        <v>84281.3</v>
      </c>
      <c r="AJ405">
        <v>85337</v>
      </c>
      <c r="AK405">
        <v>1</v>
      </c>
      <c r="AL405">
        <v>1</v>
      </c>
      <c r="AM405">
        <v>3</v>
      </c>
      <c r="AN405">
        <v>1</v>
      </c>
      <c r="AO405">
        <v>0</v>
      </c>
      <c r="AP405">
        <v>0</v>
      </c>
      <c r="AQ405">
        <v>2</v>
      </c>
      <c r="AR405">
        <v>0</v>
      </c>
      <c r="AS405">
        <v>1</v>
      </c>
      <c r="AT405">
        <v>1</v>
      </c>
    </row>
    <row r="406" spans="1:46" hidden="1" x14ac:dyDescent="0.2">
      <c r="A406">
        <v>404</v>
      </c>
      <c r="B406" t="s">
        <v>282</v>
      </c>
      <c r="C406" t="s">
        <v>20</v>
      </c>
      <c r="D406" t="s">
        <v>25</v>
      </c>
      <c r="E406" t="s">
        <v>20</v>
      </c>
      <c r="F406" t="s">
        <v>25</v>
      </c>
      <c r="G406">
        <v>425.41785219968921</v>
      </c>
      <c r="H406">
        <v>106.2599848468324</v>
      </c>
      <c r="I406">
        <v>0.49955583338780257</v>
      </c>
      <c r="J406">
        <v>0</v>
      </c>
      <c r="K406">
        <v>5000000</v>
      </c>
      <c r="L406">
        <v>425.4</v>
      </c>
      <c r="M406">
        <v>0</v>
      </c>
      <c r="N406" t="s">
        <v>1660</v>
      </c>
      <c r="Q406" t="s">
        <v>1259</v>
      </c>
      <c r="R406">
        <v>412.86</v>
      </c>
      <c r="S406">
        <v>126.05</v>
      </c>
      <c r="T406">
        <v>412.82</v>
      </c>
      <c r="U406">
        <v>126.05</v>
      </c>
      <c r="V406">
        <v>234.76</v>
      </c>
      <c r="W406">
        <v>584.55999999999995</v>
      </c>
      <c r="X406">
        <v>229.96</v>
      </c>
      <c r="Y406">
        <v>239.56</v>
      </c>
      <c r="Z406">
        <v>249.16</v>
      </c>
      <c r="AA406">
        <v>293.95</v>
      </c>
      <c r="AB406">
        <v>325.32</v>
      </c>
      <c r="AC406">
        <v>384.53</v>
      </c>
      <c r="AD406">
        <v>446.26</v>
      </c>
      <c r="AE406">
        <v>479.92</v>
      </c>
      <c r="AF406">
        <v>492.56</v>
      </c>
      <c r="AG406">
        <v>506.62</v>
      </c>
      <c r="AH406">
        <v>529.97</v>
      </c>
      <c r="AI406">
        <v>566.36</v>
      </c>
      <c r="AJ406">
        <v>602.76</v>
      </c>
      <c r="AK406">
        <v>2</v>
      </c>
      <c r="AL406">
        <v>0</v>
      </c>
      <c r="AM406">
        <v>2</v>
      </c>
      <c r="AN406">
        <v>0</v>
      </c>
      <c r="AO406">
        <v>0</v>
      </c>
      <c r="AP406">
        <v>1</v>
      </c>
      <c r="AQ406">
        <v>2</v>
      </c>
      <c r="AR406">
        <v>2</v>
      </c>
      <c r="AS406">
        <v>0</v>
      </c>
      <c r="AT406">
        <v>1</v>
      </c>
    </row>
    <row r="407" spans="1:46" hidden="1" x14ac:dyDescent="0.2">
      <c r="A407">
        <v>405</v>
      </c>
      <c r="B407" t="s">
        <v>282</v>
      </c>
      <c r="C407" t="s">
        <v>20</v>
      </c>
      <c r="D407" t="s">
        <v>219</v>
      </c>
      <c r="E407" t="s">
        <v>20</v>
      </c>
      <c r="F407" t="s">
        <v>219</v>
      </c>
      <c r="J407">
        <v>0</v>
      </c>
      <c r="K407">
        <v>5000000</v>
      </c>
      <c r="L407">
        <v>42.52</v>
      </c>
      <c r="N407" t="s">
        <v>1661</v>
      </c>
      <c r="O407">
        <v>40.15</v>
      </c>
      <c r="P407">
        <v>57.96</v>
      </c>
      <c r="Q407" t="s">
        <v>1277</v>
      </c>
      <c r="T407">
        <v>51.37</v>
      </c>
      <c r="U407">
        <v>5.17</v>
      </c>
      <c r="V407">
        <v>17</v>
      </c>
      <c r="W407">
        <v>64</v>
      </c>
      <c r="X407">
        <v>17</v>
      </c>
      <c r="Y407">
        <v>24.55</v>
      </c>
      <c r="Z407">
        <v>31</v>
      </c>
      <c r="AA407">
        <v>37.200000000000003</v>
      </c>
      <c r="AB407">
        <v>43</v>
      </c>
      <c r="AC407">
        <v>46.4</v>
      </c>
      <c r="AD407">
        <v>49</v>
      </c>
      <c r="AE407">
        <v>51</v>
      </c>
      <c r="AF407">
        <v>53</v>
      </c>
      <c r="AG407">
        <v>56</v>
      </c>
      <c r="AH407">
        <v>58.9</v>
      </c>
      <c r="AI407">
        <v>60</v>
      </c>
      <c r="AJ407">
        <v>64</v>
      </c>
      <c r="AK407">
        <v>5</v>
      </c>
      <c r="AL407">
        <v>5</v>
      </c>
      <c r="AM407">
        <v>7</v>
      </c>
      <c r="AN407">
        <v>8</v>
      </c>
      <c r="AO407">
        <v>15</v>
      </c>
      <c r="AP407">
        <v>17</v>
      </c>
      <c r="AQ407">
        <v>21</v>
      </c>
      <c r="AR407">
        <v>36</v>
      </c>
      <c r="AS407">
        <v>27</v>
      </c>
      <c r="AT407">
        <v>11</v>
      </c>
    </row>
    <row r="408" spans="1:46" hidden="1" x14ac:dyDescent="0.2">
      <c r="A408">
        <v>406</v>
      </c>
      <c r="B408" t="s">
        <v>282</v>
      </c>
      <c r="C408" t="s">
        <v>20</v>
      </c>
      <c r="D408" t="s">
        <v>73</v>
      </c>
      <c r="E408" t="s">
        <v>20</v>
      </c>
      <c r="F408" t="s">
        <v>73</v>
      </c>
      <c r="J408">
        <v>0</v>
      </c>
      <c r="K408">
        <v>5000000</v>
      </c>
      <c r="L408">
        <v>531.46</v>
      </c>
      <c r="N408" t="s">
        <v>1662</v>
      </c>
      <c r="O408">
        <v>501.84</v>
      </c>
      <c r="P408">
        <v>724.49</v>
      </c>
      <c r="Q408" t="s">
        <v>1277</v>
      </c>
      <c r="T408">
        <v>642.12</v>
      </c>
      <c r="U408">
        <v>64.650000000000006</v>
      </c>
      <c r="V408">
        <v>217</v>
      </c>
      <c r="W408">
        <v>799</v>
      </c>
      <c r="X408">
        <v>217</v>
      </c>
      <c r="Y408">
        <v>310.5</v>
      </c>
      <c r="Z408">
        <v>388.4</v>
      </c>
      <c r="AA408">
        <v>469.4</v>
      </c>
      <c r="AB408">
        <v>536.1</v>
      </c>
      <c r="AC408">
        <v>579.79999999999995</v>
      </c>
      <c r="AD408">
        <v>616</v>
      </c>
      <c r="AE408">
        <v>639.20000000000005</v>
      </c>
      <c r="AF408">
        <v>664.8</v>
      </c>
      <c r="AG408">
        <v>695.6</v>
      </c>
      <c r="AH408">
        <v>726.9</v>
      </c>
      <c r="AI408">
        <v>746</v>
      </c>
      <c r="AJ408">
        <v>799</v>
      </c>
      <c r="AK408">
        <v>6</v>
      </c>
      <c r="AL408">
        <v>6</v>
      </c>
      <c r="AM408">
        <v>8</v>
      </c>
      <c r="AN408">
        <v>12</v>
      </c>
      <c r="AO408">
        <v>17</v>
      </c>
      <c r="AP408">
        <v>20</v>
      </c>
      <c r="AQ408">
        <v>30</v>
      </c>
      <c r="AR408">
        <v>43</v>
      </c>
      <c r="AS408">
        <v>33</v>
      </c>
      <c r="AT408">
        <v>13</v>
      </c>
    </row>
    <row r="409" spans="1:46" hidden="1" x14ac:dyDescent="0.2">
      <c r="A409">
        <v>407</v>
      </c>
      <c r="B409" t="s">
        <v>282</v>
      </c>
      <c r="C409" t="s">
        <v>20</v>
      </c>
      <c r="D409" t="s">
        <v>226</v>
      </c>
      <c r="E409" t="s">
        <v>20</v>
      </c>
      <c r="F409" t="s">
        <v>226</v>
      </c>
      <c r="J409">
        <v>0</v>
      </c>
      <c r="K409">
        <v>5000000</v>
      </c>
      <c r="L409">
        <v>258</v>
      </c>
      <c r="N409" t="s">
        <v>1663</v>
      </c>
      <c r="O409">
        <v>64.97</v>
      </c>
      <c r="P409">
        <v>287.61</v>
      </c>
      <c r="Q409" t="s">
        <v>1277</v>
      </c>
      <c r="T409">
        <v>172.3</v>
      </c>
      <c r="U409">
        <v>93.68</v>
      </c>
      <c r="V409">
        <v>0</v>
      </c>
      <c r="W409">
        <v>310</v>
      </c>
      <c r="X409">
        <v>0</v>
      </c>
      <c r="Y409">
        <v>30</v>
      </c>
      <c r="Z409">
        <v>60</v>
      </c>
      <c r="AA409">
        <v>120</v>
      </c>
      <c r="AB409">
        <v>150</v>
      </c>
      <c r="AC409">
        <v>170</v>
      </c>
      <c r="AD409">
        <v>191</v>
      </c>
      <c r="AE409">
        <v>212</v>
      </c>
      <c r="AF409">
        <v>232</v>
      </c>
      <c r="AG409">
        <v>252.6</v>
      </c>
      <c r="AH409">
        <v>273</v>
      </c>
      <c r="AI409">
        <v>289.64999999999998</v>
      </c>
      <c r="AJ409">
        <v>310</v>
      </c>
      <c r="AK409">
        <v>12</v>
      </c>
      <c r="AL409">
        <v>9</v>
      </c>
      <c r="AM409">
        <v>9</v>
      </c>
      <c r="AN409">
        <v>11</v>
      </c>
      <c r="AO409">
        <v>20</v>
      </c>
      <c r="AP409">
        <v>28</v>
      </c>
      <c r="AQ409">
        <v>28</v>
      </c>
      <c r="AR409">
        <v>27</v>
      </c>
      <c r="AS409">
        <v>26</v>
      </c>
      <c r="AT409">
        <v>18</v>
      </c>
    </row>
    <row r="410" spans="1:46" hidden="1" x14ac:dyDescent="0.2">
      <c r="A410">
        <v>408</v>
      </c>
      <c r="B410" t="s">
        <v>282</v>
      </c>
      <c r="C410" t="s">
        <v>20</v>
      </c>
      <c r="D410" t="s">
        <v>227</v>
      </c>
      <c r="E410" t="s">
        <v>20</v>
      </c>
      <c r="F410" t="s">
        <v>227</v>
      </c>
      <c r="J410">
        <v>0</v>
      </c>
      <c r="K410">
        <v>5000000</v>
      </c>
      <c r="L410">
        <v>258</v>
      </c>
      <c r="N410" t="s">
        <v>1664</v>
      </c>
      <c r="O410">
        <v>64.97</v>
      </c>
      <c r="P410">
        <v>287.61</v>
      </c>
      <c r="Q410" t="s">
        <v>1277</v>
      </c>
      <c r="T410">
        <v>172.3</v>
      </c>
      <c r="U410">
        <v>93.68</v>
      </c>
      <c r="V410">
        <v>0</v>
      </c>
      <c r="W410">
        <v>310</v>
      </c>
      <c r="X410">
        <v>0</v>
      </c>
      <c r="Y410">
        <v>30</v>
      </c>
      <c r="Z410">
        <v>60</v>
      </c>
      <c r="AA410">
        <v>120</v>
      </c>
      <c r="AB410">
        <v>150</v>
      </c>
      <c r="AC410">
        <v>170</v>
      </c>
      <c r="AD410">
        <v>191</v>
      </c>
      <c r="AE410">
        <v>212</v>
      </c>
      <c r="AF410">
        <v>232</v>
      </c>
      <c r="AG410">
        <v>252.6</v>
      </c>
      <c r="AH410">
        <v>273</v>
      </c>
      <c r="AI410">
        <v>289.64999999999998</v>
      </c>
      <c r="AJ410">
        <v>310</v>
      </c>
      <c r="AK410">
        <v>12</v>
      </c>
      <c r="AL410">
        <v>9</v>
      </c>
      <c r="AM410">
        <v>9</v>
      </c>
      <c r="AN410">
        <v>11</v>
      </c>
      <c r="AO410">
        <v>20</v>
      </c>
      <c r="AP410">
        <v>28</v>
      </c>
      <c r="AQ410">
        <v>28</v>
      </c>
      <c r="AR410">
        <v>27</v>
      </c>
      <c r="AS410">
        <v>27</v>
      </c>
      <c r="AT410">
        <v>17</v>
      </c>
    </row>
    <row r="411" spans="1:46" hidden="1" x14ac:dyDescent="0.2">
      <c r="A411">
        <v>409</v>
      </c>
      <c r="B411" t="s">
        <v>282</v>
      </c>
      <c r="C411" t="s">
        <v>20</v>
      </c>
      <c r="D411" t="s">
        <v>121</v>
      </c>
      <c r="E411" t="s">
        <v>20</v>
      </c>
      <c r="F411" t="s">
        <v>121</v>
      </c>
      <c r="J411">
        <v>0</v>
      </c>
      <c r="K411">
        <v>5000000</v>
      </c>
      <c r="L411">
        <v>258</v>
      </c>
      <c r="N411" t="s">
        <v>1665</v>
      </c>
      <c r="O411">
        <v>64.97</v>
      </c>
      <c r="P411">
        <v>287.61</v>
      </c>
      <c r="Q411" t="s">
        <v>1277</v>
      </c>
      <c r="T411">
        <v>172.3</v>
      </c>
      <c r="U411">
        <v>93.68</v>
      </c>
      <c r="V411">
        <v>0</v>
      </c>
      <c r="W411">
        <v>310</v>
      </c>
      <c r="X411">
        <v>0</v>
      </c>
      <c r="Y411">
        <v>30</v>
      </c>
      <c r="Z411">
        <v>60</v>
      </c>
      <c r="AA411">
        <v>120</v>
      </c>
      <c r="AB411">
        <v>150</v>
      </c>
      <c r="AC411">
        <v>170</v>
      </c>
      <c r="AD411">
        <v>191</v>
      </c>
      <c r="AE411">
        <v>211.2</v>
      </c>
      <c r="AF411">
        <v>231.9</v>
      </c>
      <c r="AG411">
        <v>252.6</v>
      </c>
      <c r="AH411">
        <v>273</v>
      </c>
      <c r="AI411">
        <v>289.64999999999998</v>
      </c>
      <c r="AJ411">
        <v>310</v>
      </c>
      <c r="AK411">
        <v>12</v>
      </c>
      <c r="AL411">
        <v>9</v>
      </c>
      <c r="AM411">
        <v>9</v>
      </c>
      <c r="AN411">
        <v>11</v>
      </c>
      <c r="AO411">
        <v>20</v>
      </c>
      <c r="AP411">
        <v>28</v>
      </c>
      <c r="AQ411">
        <v>28</v>
      </c>
      <c r="AR411">
        <v>27</v>
      </c>
      <c r="AS411">
        <v>26</v>
      </c>
      <c r="AT411">
        <v>18</v>
      </c>
    </row>
    <row r="412" spans="1:46" hidden="1" x14ac:dyDescent="0.2">
      <c r="A412">
        <v>410</v>
      </c>
      <c r="B412" t="s">
        <v>282</v>
      </c>
      <c r="C412" t="s">
        <v>20</v>
      </c>
      <c r="D412" t="s">
        <v>23</v>
      </c>
      <c r="E412" t="s">
        <v>20</v>
      </c>
      <c r="F412" t="s">
        <v>23</v>
      </c>
      <c r="G412">
        <v>1098.1969999999999</v>
      </c>
      <c r="H412">
        <v>298.08841623124158</v>
      </c>
      <c r="I412">
        <v>0.5428687498349416</v>
      </c>
      <c r="J412">
        <v>0</v>
      </c>
      <c r="K412">
        <v>5000000</v>
      </c>
      <c r="L412">
        <v>789.46</v>
      </c>
      <c r="M412">
        <v>-1.04</v>
      </c>
      <c r="N412" t="s">
        <v>1666</v>
      </c>
      <c r="Q412" t="s">
        <v>1270</v>
      </c>
      <c r="R412">
        <v>1275.96</v>
      </c>
      <c r="S412">
        <v>272.31</v>
      </c>
      <c r="T412">
        <v>814.42</v>
      </c>
      <c r="U412">
        <v>149.57</v>
      </c>
      <c r="V412">
        <v>544.38</v>
      </c>
      <c r="W412">
        <v>988.96</v>
      </c>
      <c r="X412">
        <v>510.65</v>
      </c>
      <c r="Y412">
        <v>578.12</v>
      </c>
      <c r="Z412">
        <v>645.59</v>
      </c>
      <c r="AA412">
        <v>689.55</v>
      </c>
      <c r="AB412">
        <v>778.88</v>
      </c>
      <c r="AC412">
        <v>826.57</v>
      </c>
      <c r="AD412">
        <v>866.07</v>
      </c>
      <c r="AE412">
        <v>899.7</v>
      </c>
      <c r="AF412">
        <v>904.17</v>
      </c>
      <c r="AG412">
        <v>906.41</v>
      </c>
      <c r="AH412">
        <v>918.64</v>
      </c>
      <c r="AI412">
        <v>965.52</v>
      </c>
      <c r="AJ412">
        <v>1012.4</v>
      </c>
      <c r="AK412">
        <v>1</v>
      </c>
      <c r="AL412">
        <v>0</v>
      </c>
      <c r="AM412">
        <v>1</v>
      </c>
      <c r="AN412">
        <v>1</v>
      </c>
      <c r="AO412">
        <v>0</v>
      </c>
      <c r="AP412">
        <v>0</v>
      </c>
      <c r="AQ412">
        <v>2</v>
      </c>
      <c r="AR412">
        <v>4</v>
      </c>
      <c r="AS412">
        <v>0</v>
      </c>
      <c r="AT412">
        <v>1</v>
      </c>
    </row>
    <row r="413" spans="1:46" hidden="1" x14ac:dyDescent="0.2">
      <c r="A413">
        <v>411</v>
      </c>
      <c r="B413" t="s">
        <v>282</v>
      </c>
      <c r="C413" t="s">
        <v>20</v>
      </c>
      <c r="D413" t="s">
        <v>238</v>
      </c>
      <c r="E413" t="s">
        <v>20</v>
      </c>
      <c r="F413" t="s">
        <v>238</v>
      </c>
      <c r="J413">
        <v>-5000000</v>
      </c>
      <c r="K413">
        <v>5000000</v>
      </c>
      <c r="L413">
        <v>534.32000000000005</v>
      </c>
      <c r="N413" t="s">
        <v>1667</v>
      </c>
      <c r="O413">
        <v>518.88</v>
      </c>
      <c r="P413">
        <v>536.69000000000005</v>
      </c>
      <c r="Q413" t="s">
        <v>1277</v>
      </c>
      <c r="T413">
        <v>531.98</v>
      </c>
      <c r="U413">
        <v>219.36</v>
      </c>
      <c r="V413">
        <v>63</v>
      </c>
      <c r="W413">
        <v>833</v>
      </c>
      <c r="X413">
        <v>63</v>
      </c>
      <c r="Y413">
        <v>73</v>
      </c>
      <c r="Z413">
        <v>402</v>
      </c>
      <c r="AA413">
        <v>431</v>
      </c>
      <c r="AB413">
        <v>444</v>
      </c>
      <c r="AC413">
        <v>488</v>
      </c>
      <c r="AD413">
        <v>498</v>
      </c>
      <c r="AE413">
        <v>672</v>
      </c>
      <c r="AF413">
        <v>682</v>
      </c>
      <c r="AG413">
        <v>780</v>
      </c>
      <c r="AH413">
        <v>813</v>
      </c>
      <c r="AI413">
        <v>823</v>
      </c>
      <c r="AJ413">
        <v>833</v>
      </c>
      <c r="AK413">
        <v>2</v>
      </c>
      <c r="AL413">
        <v>0</v>
      </c>
      <c r="AM413">
        <v>0</v>
      </c>
      <c r="AN413">
        <v>0</v>
      </c>
      <c r="AO413">
        <v>5</v>
      </c>
      <c r="AP413">
        <v>5</v>
      </c>
      <c r="AQ413">
        <v>0</v>
      </c>
      <c r="AR413">
        <v>2</v>
      </c>
      <c r="AS413">
        <v>2</v>
      </c>
      <c r="AT413">
        <v>5</v>
      </c>
    </row>
    <row r="414" spans="1:46" hidden="1" x14ac:dyDescent="0.2">
      <c r="A414">
        <v>412</v>
      </c>
      <c r="B414" t="s">
        <v>282</v>
      </c>
      <c r="C414" t="s">
        <v>185</v>
      </c>
      <c r="D414" t="s">
        <v>221</v>
      </c>
      <c r="E414" t="s">
        <v>185</v>
      </c>
      <c r="F414" t="s">
        <v>221</v>
      </c>
      <c r="J414">
        <v>0</v>
      </c>
      <c r="K414">
        <v>5000000</v>
      </c>
      <c r="L414">
        <v>455.06</v>
      </c>
      <c r="N414" t="s">
        <v>1668</v>
      </c>
      <c r="Q414" t="s">
        <v>1267</v>
      </c>
      <c r="T414">
        <v>460.25</v>
      </c>
      <c r="U414">
        <v>15.75</v>
      </c>
      <c r="V414">
        <v>434.36</v>
      </c>
      <c r="W414">
        <v>482.98</v>
      </c>
      <c r="X414">
        <v>428.94</v>
      </c>
      <c r="Y414">
        <v>439.78</v>
      </c>
      <c r="Z414">
        <v>450.61</v>
      </c>
      <c r="AA414">
        <v>453.51</v>
      </c>
      <c r="AB414">
        <v>453.69</v>
      </c>
      <c r="AC414">
        <v>453.86</v>
      </c>
      <c r="AD414">
        <v>456.85</v>
      </c>
      <c r="AE414">
        <v>461.54</v>
      </c>
      <c r="AF414">
        <v>466.69</v>
      </c>
      <c r="AG414">
        <v>473.67</v>
      </c>
      <c r="AH414">
        <v>479.05</v>
      </c>
      <c r="AI414">
        <v>481.67</v>
      </c>
      <c r="AJ414">
        <v>484.29</v>
      </c>
      <c r="AK414">
        <v>1</v>
      </c>
      <c r="AL414">
        <v>0</v>
      </c>
      <c r="AM414">
        <v>0</v>
      </c>
      <c r="AN414">
        <v>0</v>
      </c>
      <c r="AO414">
        <v>4</v>
      </c>
      <c r="AP414">
        <v>1</v>
      </c>
      <c r="AQ414">
        <v>1</v>
      </c>
      <c r="AR414">
        <v>1</v>
      </c>
      <c r="AS414">
        <v>1</v>
      </c>
      <c r="AT414">
        <v>1</v>
      </c>
    </row>
    <row r="415" spans="1:46" hidden="1" x14ac:dyDescent="0.2">
      <c r="A415">
        <v>413</v>
      </c>
      <c r="B415" t="s">
        <v>282</v>
      </c>
      <c r="C415" t="s">
        <v>185</v>
      </c>
      <c r="D415" t="s">
        <v>78</v>
      </c>
      <c r="E415" t="s">
        <v>185</v>
      </c>
      <c r="F415" t="s">
        <v>78</v>
      </c>
      <c r="J415">
        <v>0</v>
      </c>
      <c r="K415">
        <v>5000000</v>
      </c>
      <c r="L415">
        <v>2.0499999999999998</v>
      </c>
      <c r="N415" t="s">
        <v>1669</v>
      </c>
      <c r="Q415" t="s">
        <v>1254</v>
      </c>
      <c r="T415">
        <v>2.0099999999999998</v>
      </c>
      <c r="U415">
        <v>0.15</v>
      </c>
      <c r="V415">
        <v>1.77</v>
      </c>
      <c r="W415">
        <v>2.21</v>
      </c>
      <c r="X415">
        <v>1.75</v>
      </c>
      <c r="Y415">
        <v>1.8</v>
      </c>
      <c r="Z415">
        <v>1.84</v>
      </c>
      <c r="AA415">
        <v>1.86</v>
      </c>
      <c r="AB415">
        <v>1.95</v>
      </c>
      <c r="AC415">
        <v>2.0099999999999998</v>
      </c>
      <c r="AD415">
        <v>2.04</v>
      </c>
      <c r="AE415">
        <v>2.06</v>
      </c>
      <c r="AF415">
        <v>2.09</v>
      </c>
      <c r="AG415">
        <v>2.1</v>
      </c>
      <c r="AH415">
        <v>2.17</v>
      </c>
      <c r="AI415">
        <v>2.19</v>
      </c>
      <c r="AJ415">
        <v>2.2200000000000002</v>
      </c>
      <c r="AK415">
        <v>1</v>
      </c>
      <c r="AL415">
        <v>0</v>
      </c>
      <c r="AM415">
        <v>2</v>
      </c>
      <c r="AN415">
        <v>0</v>
      </c>
      <c r="AO415">
        <v>0</v>
      </c>
      <c r="AP415">
        <v>1</v>
      </c>
      <c r="AQ415">
        <v>2</v>
      </c>
      <c r="AR415">
        <v>2</v>
      </c>
      <c r="AS415">
        <v>1</v>
      </c>
      <c r="AT415">
        <v>1</v>
      </c>
    </row>
    <row r="416" spans="1:46" hidden="1" x14ac:dyDescent="0.2">
      <c r="A416">
        <v>414</v>
      </c>
      <c r="B416" t="s">
        <v>282</v>
      </c>
      <c r="C416" t="s">
        <v>185</v>
      </c>
      <c r="D416" t="s">
        <v>75</v>
      </c>
      <c r="E416" t="s">
        <v>185</v>
      </c>
      <c r="F416" t="s">
        <v>75</v>
      </c>
      <c r="J416">
        <v>0</v>
      </c>
      <c r="K416">
        <v>5000000</v>
      </c>
      <c r="L416">
        <v>453.01</v>
      </c>
      <c r="N416" t="s">
        <v>1670</v>
      </c>
      <c r="Q416" t="s">
        <v>1254</v>
      </c>
      <c r="T416">
        <v>458.24</v>
      </c>
      <c r="U416">
        <v>15.71</v>
      </c>
      <c r="V416">
        <v>432.42</v>
      </c>
      <c r="W416">
        <v>480.86</v>
      </c>
      <c r="X416">
        <v>427.08</v>
      </c>
      <c r="Y416">
        <v>437.75</v>
      </c>
      <c r="Z416">
        <v>448.43</v>
      </c>
      <c r="AA416">
        <v>451.4</v>
      </c>
      <c r="AB416">
        <v>451.81</v>
      </c>
      <c r="AC416">
        <v>451.95</v>
      </c>
      <c r="AD416">
        <v>454.84</v>
      </c>
      <c r="AE416">
        <v>459.48</v>
      </c>
      <c r="AF416">
        <v>464.67</v>
      </c>
      <c r="AG416">
        <v>471.78</v>
      </c>
      <c r="AH416">
        <v>477.05</v>
      </c>
      <c r="AI416">
        <v>479.59</v>
      </c>
      <c r="AJ416">
        <v>482.13</v>
      </c>
      <c r="AK416">
        <v>1</v>
      </c>
      <c r="AL416">
        <v>0</v>
      </c>
      <c r="AM416">
        <v>0</v>
      </c>
      <c r="AN416">
        <v>0</v>
      </c>
      <c r="AO416">
        <v>4</v>
      </c>
      <c r="AP416">
        <v>1</v>
      </c>
      <c r="AQ416">
        <v>1</v>
      </c>
      <c r="AR416">
        <v>1</v>
      </c>
      <c r="AS416">
        <v>1</v>
      </c>
      <c r="AT416">
        <v>1</v>
      </c>
    </row>
    <row r="417" spans="1:46" hidden="1" x14ac:dyDescent="0.2">
      <c r="A417">
        <v>415</v>
      </c>
      <c r="B417" t="s">
        <v>282</v>
      </c>
      <c r="C417" t="s">
        <v>185</v>
      </c>
      <c r="D417" t="s">
        <v>84</v>
      </c>
      <c r="E417" t="s">
        <v>185</v>
      </c>
      <c r="F417" t="s">
        <v>84</v>
      </c>
      <c r="J417">
        <v>0</v>
      </c>
      <c r="K417">
        <v>5000000</v>
      </c>
      <c r="L417">
        <v>-0.23</v>
      </c>
      <c r="N417" t="s">
        <v>1671</v>
      </c>
      <c r="Q417" t="s">
        <v>1254</v>
      </c>
      <c r="T417">
        <v>-0.27</v>
      </c>
      <c r="U417">
        <v>0.13</v>
      </c>
      <c r="V417">
        <v>-0.46</v>
      </c>
      <c r="W417">
        <v>-0.05</v>
      </c>
      <c r="X417">
        <v>-0.48</v>
      </c>
      <c r="Y417">
        <v>-0.44</v>
      </c>
      <c r="Z417">
        <v>-0.4</v>
      </c>
      <c r="AA417">
        <v>-0.37</v>
      </c>
      <c r="AB417">
        <v>-0.36</v>
      </c>
      <c r="AC417">
        <v>-0.31</v>
      </c>
      <c r="AD417">
        <v>-0.28000000000000003</v>
      </c>
      <c r="AE417">
        <v>-0.25</v>
      </c>
      <c r="AF417">
        <v>-0.21</v>
      </c>
      <c r="AG417">
        <v>-0.2</v>
      </c>
      <c r="AH417">
        <v>-0.18</v>
      </c>
      <c r="AI417">
        <v>-0.09</v>
      </c>
      <c r="AJ417">
        <v>-0.01</v>
      </c>
      <c r="AK417">
        <v>1</v>
      </c>
      <c r="AL417">
        <v>1</v>
      </c>
      <c r="AM417">
        <v>2</v>
      </c>
      <c r="AN417">
        <v>0</v>
      </c>
      <c r="AO417">
        <v>2</v>
      </c>
      <c r="AP417">
        <v>3</v>
      </c>
      <c r="AQ417">
        <v>0</v>
      </c>
      <c r="AR417">
        <v>0</v>
      </c>
      <c r="AS417">
        <v>0</v>
      </c>
      <c r="AT417">
        <v>1</v>
      </c>
    </row>
    <row r="418" spans="1:46" hidden="1" x14ac:dyDescent="0.2">
      <c r="A418">
        <v>416</v>
      </c>
      <c r="B418" t="s">
        <v>282</v>
      </c>
      <c r="C418" t="s">
        <v>185</v>
      </c>
      <c r="D418" t="s">
        <v>122</v>
      </c>
      <c r="E418" t="s">
        <v>185</v>
      </c>
      <c r="F418" t="s">
        <v>122</v>
      </c>
      <c r="J418">
        <v>0</v>
      </c>
      <c r="K418">
        <v>5000000</v>
      </c>
      <c r="L418">
        <v>0</v>
      </c>
      <c r="N418" t="s">
        <v>1672</v>
      </c>
      <c r="Q418" t="s">
        <v>1254</v>
      </c>
      <c r="T418">
        <v>0</v>
      </c>
      <c r="U418">
        <v>0</v>
      </c>
      <c r="V418">
        <v>-0.01</v>
      </c>
      <c r="W418">
        <v>0</v>
      </c>
      <c r="X418">
        <v>-0.01</v>
      </c>
      <c r="Y418">
        <v>0</v>
      </c>
      <c r="Z418">
        <v>0</v>
      </c>
      <c r="AA418">
        <v>0</v>
      </c>
      <c r="AB418">
        <v>0</v>
      </c>
      <c r="AC418">
        <v>0</v>
      </c>
      <c r="AD418">
        <v>0</v>
      </c>
      <c r="AE418">
        <v>0</v>
      </c>
      <c r="AF418">
        <v>0</v>
      </c>
      <c r="AG418">
        <v>0</v>
      </c>
      <c r="AH418">
        <v>0</v>
      </c>
      <c r="AI418">
        <v>0</v>
      </c>
      <c r="AJ418">
        <v>0</v>
      </c>
      <c r="AK418">
        <v>1</v>
      </c>
      <c r="AL418">
        <v>0</v>
      </c>
      <c r="AM418">
        <v>0</v>
      </c>
      <c r="AN418">
        <v>0</v>
      </c>
      <c r="AO418">
        <v>0</v>
      </c>
      <c r="AP418">
        <v>0</v>
      </c>
      <c r="AQ418">
        <v>1</v>
      </c>
      <c r="AR418">
        <v>1</v>
      </c>
      <c r="AS418">
        <v>2</v>
      </c>
      <c r="AT418">
        <v>5</v>
      </c>
    </row>
    <row r="419" spans="1:46" hidden="1" x14ac:dyDescent="0.2">
      <c r="A419">
        <v>417</v>
      </c>
      <c r="B419" t="s">
        <v>282</v>
      </c>
      <c r="C419" t="s">
        <v>185</v>
      </c>
      <c r="D419" t="s">
        <v>89</v>
      </c>
      <c r="E419" t="s">
        <v>185</v>
      </c>
      <c r="F419" t="s">
        <v>89</v>
      </c>
      <c r="J419">
        <v>0</v>
      </c>
      <c r="K419">
        <v>5000000</v>
      </c>
      <c r="L419">
        <v>0.31</v>
      </c>
      <c r="N419" t="s">
        <v>1673</v>
      </c>
      <c r="Q419" t="s">
        <v>1254</v>
      </c>
      <c r="T419">
        <v>0.31</v>
      </c>
      <c r="U419">
        <v>0.01</v>
      </c>
      <c r="V419">
        <v>0.28000000000000003</v>
      </c>
      <c r="W419">
        <v>0.33</v>
      </c>
      <c r="X419">
        <v>0.27</v>
      </c>
      <c r="Y419">
        <v>0.28000000000000003</v>
      </c>
      <c r="Z419">
        <v>0.3</v>
      </c>
      <c r="AA419">
        <v>0.3</v>
      </c>
      <c r="AB419">
        <v>0.3</v>
      </c>
      <c r="AC419">
        <v>0.3</v>
      </c>
      <c r="AD419">
        <v>0.3</v>
      </c>
      <c r="AE419">
        <v>0.31</v>
      </c>
      <c r="AF419">
        <v>0.31</v>
      </c>
      <c r="AG419">
        <v>0.31</v>
      </c>
      <c r="AH419">
        <v>0.32</v>
      </c>
      <c r="AI419">
        <v>0.32</v>
      </c>
      <c r="AJ419">
        <v>0.33</v>
      </c>
      <c r="AK419">
        <v>1</v>
      </c>
      <c r="AL419">
        <v>0</v>
      </c>
      <c r="AM419">
        <v>0</v>
      </c>
      <c r="AN419">
        <v>0</v>
      </c>
      <c r="AO419">
        <v>1</v>
      </c>
      <c r="AP419">
        <v>4</v>
      </c>
      <c r="AQ419">
        <v>2</v>
      </c>
      <c r="AR419">
        <v>0</v>
      </c>
      <c r="AS419">
        <v>1</v>
      </c>
      <c r="AT419">
        <v>1</v>
      </c>
    </row>
    <row r="420" spans="1:46" hidden="1" x14ac:dyDescent="0.2">
      <c r="A420">
        <v>418</v>
      </c>
      <c r="B420" t="s">
        <v>282</v>
      </c>
      <c r="C420" t="s">
        <v>185</v>
      </c>
      <c r="D420" t="s">
        <v>67</v>
      </c>
      <c r="E420" t="s">
        <v>185</v>
      </c>
      <c r="F420" t="s">
        <v>67</v>
      </c>
      <c r="J420">
        <v>0</v>
      </c>
      <c r="K420">
        <v>5000000</v>
      </c>
      <c r="L420">
        <v>-0.33</v>
      </c>
      <c r="N420" t="s">
        <v>1674</v>
      </c>
      <c r="Q420" t="s">
        <v>1267</v>
      </c>
      <c r="T420">
        <v>-0.25</v>
      </c>
      <c r="U420">
        <v>0.11</v>
      </c>
      <c r="V420">
        <v>-0.42</v>
      </c>
      <c r="W420">
        <v>-0.04</v>
      </c>
      <c r="X420">
        <v>-0.45</v>
      </c>
      <c r="Y420">
        <v>-0.38</v>
      </c>
      <c r="Z420">
        <v>-0.31</v>
      </c>
      <c r="AA420">
        <v>-0.3</v>
      </c>
      <c r="AB420">
        <v>-0.28999999999999998</v>
      </c>
      <c r="AC420">
        <v>-0.28000000000000003</v>
      </c>
      <c r="AD420">
        <v>-0.26</v>
      </c>
      <c r="AE420">
        <v>-0.23</v>
      </c>
      <c r="AF420">
        <v>-0.22</v>
      </c>
      <c r="AG420">
        <v>-0.21</v>
      </c>
      <c r="AH420">
        <v>-0.16</v>
      </c>
      <c r="AI420">
        <v>-0.08</v>
      </c>
      <c r="AJ420">
        <v>-0.01</v>
      </c>
      <c r="AK420">
        <v>1</v>
      </c>
      <c r="AL420">
        <v>0</v>
      </c>
      <c r="AM420">
        <v>0</v>
      </c>
      <c r="AN420">
        <v>4</v>
      </c>
      <c r="AO420">
        <v>1</v>
      </c>
      <c r="AP420">
        <v>2</v>
      </c>
      <c r="AQ420">
        <v>1</v>
      </c>
      <c r="AR420">
        <v>0</v>
      </c>
      <c r="AS420">
        <v>0</v>
      </c>
      <c r="AT420">
        <v>1</v>
      </c>
    </row>
    <row r="421" spans="1:46" hidden="1" x14ac:dyDescent="0.2">
      <c r="A421">
        <v>419</v>
      </c>
      <c r="B421" t="s">
        <v>282</v>
      </c>
      <c r="C421" t="s">
        <v>185</v>
      </c>
      <c r="D421" t="s">
        <v>90</v>
      </c>
      <c r="E421" t="s">
        <v>185</v>
      </c>
      <c r="F421" t="s">
        <v>90</v>
      </c>
      <c r="J421">
        <v>0</v>
      </c>
      <c r="K421">
        <v>5000000</v>
      </c>
      <c r="L421">
        <v>-0.17</v>
      </c>
      <c r="N421" t="s">
        <v>1675</v>
      </c>
      <c r="O421">
        <v>-0.15</v>
      </c>
      <c r="P421">
        <v>-0.16</v>
      </c>
      <c r="Q421" t="s">
        <v>1277</v>
      </c>
      <c r="T421">
        <v>-0.13</v>
      </c>
      <c r="U421">
        <v>0.06</v>
      </c>
      <c r="V421">
        <v>0</v>
      </c>
      <c r="W421">
        <v>0</v>
      </c>
      <c r="X421">
        <v>0</v>
      </c>
      <c r="Y421">
        <v>0</v>
      </c>
      <c r="Z421">
        <v>0</v>
      </c>
      <c r="AA421">
        <v>0</v>
      </c>
      <c r="AB421">
        <v>0</v>
      </c>
      <c r="AC421">
        <v>0</v>
      </c>
      <c r="AD421">
        <v>0</v>
      </c>
      <c r="AE421">
        <v>0</v>
      </c>
      <c r="AF421">
        <v>0</v>
      </c>
      <c r="AG421">
        <v>0</v>
      </c>
      <c r="AH421">
        <v>0</v>
      </c>
      <c r="AI421">
        <v>0</v>
      </c>
      <c r="AJ421">
        <v>0</v>
      </c>
      <c r="AK421">
        <v>0</v>
      </c>
      <c r="AL421">
        <v>0</v>
      </c>
      <c r="AM421">
        <v>0</v>
      </c>
      <c r="AN421">
        <v>0</v>
      </c>
      <c r="AO421">
        <v>0</v>
      </c>
      <c r="AP421">
        <v>1</v>
      </c>
      <c r="AQ421">
        <v>0</v>
      </c>
      <c r="AR421">
        <v>0</v>
      </c>
      <c r="AS421">
        <v>0</v>
      </c>
      <c r="AT421">
        <v>0</v>
      </c>
    </row>
    <row r="422" spans="1:46" hidden="1" x14ac:dyDescent="0.2">
      <c r="A422">
        <v>420</v>
      </c>
      <c r="B422" t="s">
        <v>282</v>
      </c>
      <c r="C422" t="s">
        <v>185</v>
      </c>
      <c r="D422" t="s">
        <v>92</v>
      </c>
      <c r="E422" t="s">
        <v>185</v>
      </c>
      <c r="F422" t="s">
        <v>92</v>
      </c>
      <c r="J422">
        <v>0</v>
      </c>
      <c r="K422">
        <v>5000000</v>
      </c>
      <c r="L422">
        <v>-0.15</v>
      </c>
      <c r="N422" t="s">
        <v>1676</v>
      </c>
      <c r="O422">
        <v>-0.16</v>
      </c>
      <c r="P422">
        <v>-0.16</v>
      </c>
      <c r="Q422" t="s">
        <v>1277</v>
      </c>
      <c r="T422">
        <v>-0.11</v>
      </c>
      <c r="U422">
        <v>0.05</v>
      </c>
      <c r="V422">
        <v>0</v>
      </c>
      <c r="W422">
        <v>0</v>
      </c>
      <c r="X422">
        <v>0</v>
      </c>
      <c r="Y422">
        <v>0</v>
      </c>
      <c r="Z422">
        <v>0</v>
      </c>
      <c r="AA422">
        <v>0</v>
      </c>
      <c r="AB422">
        <v>0</v>
      </c>
      <c r="AC422">
        <v>0</v>
      </c>
      <c r="AD422">
        <v>0</v>
      </c>
      <c r="AE422">
        <v>0</v>
      </c>
      <c r="AF422">
        <v>0</v>
      </c>
      <c r="AG422">
        <v>0</v>
      </c>
      <c r="AH422">
        <v>0</v>
      </c>
      <c r="AI422">
        <v>0</v>
      </c>
      <c r="AJ422">
        <v>0</v>
      </c>
      <c r="AK422">
        <v>0</v>
      </c>
      <c r="AL422">
        <v>0</v>
      </c>
      <c r="AM422">
        <v>0</v>
      </c>
      <c r="AN422">
        <v>0</v>
      </c>
      <c r="AO422">
        <v>0</v>
      </c>
      <c r="AP422">
        <v>1</v>
      </c>
      <c r="AQ422">
        <v>0</v>
      </c>
      <c r="AR422">
        <v>0</v>
      </c>
      <c r="AS422">
        <v>0</v>
      </c>
      <c r="AT422">
        <v>0</v>
      </c>
    </row>
    <row r="423" spans="1:46" hidden="1" x14ac:dyDescent="0.2">
      <c r="A423">
        <v>421</v>
      </c>
      <c r="B423" t="s">
        <v>282</v>
      </c>
      <c r="C423" t="s">
        <v>185</v>
      </c>
      <c r="D423" t="s">
        <v>98</v>
      </c>
      <c r="E423" t="s">
        <v>185</v>
      </c>
      <c r="F423" t="s">
        <v>98</v>
      </c>
      <c r="J423">
        <v>0</v>
      </c>
      <c r="K423">
        <v>5000000</v>
      </c>
      <c r="L423">
        <v>6.54</v>
      </c>
      <c r="N423" t="s">
        <v>1677</v>
      </c>
      <c r="Q423" t="s">
        <v>1254</v>
      </c>
      <c r="T423">
        <v>6.09</v>
      </c>
      <c r="U423">
        <v>2.78</v>
      </c>
      <c r="V423">
        <v>1.99</v>
      </c>
      <c r="W423">
        <v>9.6199999999999992</v>
      </c>
      <c r="X423">
        <v>1.85</v>
      </c>
      <c r="Y423">
        <v>2.12</v>
      </c>
      <c r="Z423">
        <v>2.4</v>
      </c>
      <c r="AA423">
        <v>3.15</v>
      </c>
      <c r="AB423">
        <v>4.67</v>
      </c>
      <c r="AC423">
        <v>6.03</v>
      </c>
      <c r="AD423">
        <v>6.81</v>
      </c>
      <c r="AE423">
        <v>7.08</v>
      </c>
      <c r="AF423">
        <v>7.53</v>
      </c>
      <c r="AG423">
        <v>8.59</v>
      </c>
      <c r="AH423">
        <v>8.99</v>
      </c>
      <c r="AI423">
        <v>9.41</v>
      </c>
      <c r="AJ423">
        <v>9.82</v>
      </c>
      <c r="AK423">
        <v>2</v>
      </c>
      <c r="AL423">
        <v>1</v>
      </c>
      <c r="AM423">
        <v>0</v>
      </c>
      <c r="AN423">
        <v>0</v>
      </c>
      <c r="AO423">
        <v>1</v>
      </c>
      <c r="AP423">
        <v>1</v>
      </c>
      <c r="AQ423">
        <v>2</v>
      </c>
      <c r="AR423">
        <v>0</v>
      </c>
      <c r="AS423">
        <v>2</v>
      </c>
      <c r="AT423">
        <v>1</v>
      </c>
    </row>
    <row r="424" spans="1:46" hidden="1" x14ac:dyDescent="0.2">
      <c r="A424">
        <v>422</v>
      </c>
      <c r="B424" t="s">
        <v>282</v>
      </c>
      <c r="C424" t="s">
        <v>185</v>
      </c>
      <c r="D424" t="s">
        <v>226</v>
      </c>
      <c r="E424" t="s">
        <v>185</v>
      </c>
      <c r="F424" t="s">
        <v>226</v>
      </c>
      <c r="J424">
        <v>0</v>
      </c>
      <c r="K424">
        <v>5000000</v>
      </c>
      <c r="L424">
        <v>235.68</v>
      </c>
      <c r="N424" t="s">
        <v>1678</v>
      </c>
      <c r="Q424" t="s">
        <v>1267</v>
      </c>
      <c r="T424">
        <v>245.11</v>
      </c>
      <c r="U424">
        <v>15.41</v>
      </c>
      <c r="V424">
        <v>215.78</v>
      </c>
      <c r="W424">
        <v>263.16000000000003</v>
      </c>
      <c r="X424">
        <v>208.71</v>
      </c>
      <c r="Y424">
        <v>222.86</v>
      </c>
      <c r="Z424">
        <v>237.01</v>
      </c>
      <c r="AA424">
        <v>240.68</v>
      </c>
      <c r="AB424">
        <v>242.33</v>
      </c>
      <c r="AC424">
        <v>243.1</v>
      </c>
      <c r="AD424">
        <v>244.21</v>
      </c>
      <c r="AE424">
        <v>246.19</v>
      </c>
      <c r="AF424">
        <v>250.98</v>
      </c>
      <c r="AG424">
        <v>258.88</v>
      </c>
      <c r="AH424">
        <v>259.77</v>
      </c>
      <c r="AI424">
        <v>262.02999999999997</v>
      </c>
      <c r="AJ424">
        <v>264.27999999999997</v>
      </c>
      <c r="AK424">
        <v>1</v>
      </c>
      <c r="AL424">
        <v>0</v>
      </c>
      <c r="AM424">
        <v>0</v>
      </c>
      <c r="AN424">
        <v>0</v>
      </c>
      <c r="AO424">
        <v>0</v>
      </c>
      <c r="AP424">
        <v>2</v>
      </c>
      <c r="AQ424">
        <v>3</v>
      </c>
      <c r="AR424">
        <v>1</v>
      </c>
      <c r="AS424">
        <v>0</v>
      </c>
      <c r="AT424">
        <v>3</v>
      </c>
    </row>
    <row r="425" spans="1:46" hidden="1" x14ac:dyDescent="0.2">
      <c r="A425">
        <v>423</v>
      </c>
      <c r="B425" t="s">
        <v>282</v>
      </c>
      <c r="C425" t="s">
        <v>185</v>
      </c>
      <c r="D425" t="s">
        <v>227</v>
      </c>
      <c r="E425" t="s">
        <v>185</v>
      </c>
      <c r="F425" t="s">
        <v>227</v>
      </c>
      <c r="J425">
        <v>0</v>
      </c>
      <c r="K425">
        <v>5000000</v>
      </c>
      <c r="L425">
        <v>235.68</v>
      </c>
      <c r="N425" t="s">
        <v>1679</v>
      </c>
      <c r="Q425" t="s">
        <v>1267</v>
      </c>
      <c r="T425">
        <v>245.11</v>
      </c>
      <c r="U425">
        <v>15.41</v>
      </c>
      <c r="V425">
        <v>215.78</v>
      </c>
      <c r="W425">
        <v>263.16000000000003</v>
      </c>
      <c r="X425">
        <v>208.71</v>
      </c>
      <c r="Y425">
        <v>222.86</v>
      </c>
      <c r="Z425">
        <v>237.01</v>
      </c>
      <c r="AA425">
        <v>240.68</v>
      </c>
      <c r="AB425">
        <v>242.33</v>
      </c>
      <c r="AC425">
        <v>243.1</v>
      </c>
      <c r="AD425">
        <v>244.21</v>
      </c>
      <c r="AE425">
        <v>246.19</v>
      </c>
      <c r="AF425">
        <v>250.98</v>
      </c>
      <c r="AG425">
        <v>258.88</v>
      </c>
      <c r="AH425">
        <v>259.77</v>
      </c>
      <c r="AI425">
        <v>262.02999999999997</v>
      </c>
      <c r="AJ425">
        <v>264.27999999999997</v>
      </c>
      <c r="AK425">
        <v>1</v>
      </c>
      <c r="AL425">
        <v>0</v>
      </c>
      <c r="AM425">
        <v>0</v>
      </c>
      <c r="AN425">
        <v>0</v>
      </c>
      <c r="AO425">
        <v>0</v>
      </c>
      <c r="AP425">
        <v>2</v>
      </c>
      <c r="AQ425">
        <v>3</v>
      </c>
      <c r="AR425">
        <v>1</v>
      </c>
      <c r="AS425">
        <v>0</v>
      </c>
      <c r="AT425">
        <v>3</v>
      </c>
    </row>
    <row r="426" spans="1:46" hidden="1" x14ac:dyDescent="0.2">
      <c r="A426">
        <v>424</v>
      </c>
      <c r="B426" t="s">
        <v>282</v>
      </c>
      <c r="C426" t="s">
        <v>185</v>
      </c>
      <c r="D426" t="s">
        <v>117</v>
      </c>
      <c r="E426" t="s">
        <v>185</v>
      </c>
      <c r="F426" t="s">
        <v>117</v>
      </c>
      <c r="J426">
        <v>0</v>
      </c>
      <c r="K426">
        <v>5000000</v>
      </c>
      <c r="L426">
        <v>235.68</v>
      </c>
      <c r="N426" t="s">
        <v>1680</v>
      </c>
      <c r="Q426" t="s">
        <v>1254</v>
      </c>
      <c r="T426">
        <v>245.11</v>
      </c>
      <c r="U426">
        <v>15.41</v>
      </c>
      <c r="V426">
        <v>215.78</v>
      </c>
      <c r="W426">
        <v>263.16000000000003</v>
      </c>
      <c r="X426">
        <v>208.71</v>
      </c>
      <c r="Y426">
        <v>222.86</v>
      </c>
      <c r="Z426">
        <v>237.01</v>
      </c>
      <c r="AA426">
        <v>240.68</v>
      </c>
      <c r="AB426">
        <v>242.33</v>
      </c>
      <c r="AC426">
        <v>243.1</v>
      </c>
      <c r="AD426">
        <v>244.21</v>
      </c>
      <c r="AE426">
        <v>246.19</v>
      </c>
      <c r="AF426">
        <v>250.98</v>
      </c>
      <c r="AG426">
        <v>258.88</v>
      </c>
      <c r="AH426">
        <v>259.77</v>
      </c>
      <c r="AI426">
        <v>262.02999999999997</v>
      </c>
      <c r="AJ426">
        <v>264.27999999999997</v>
      </c>
      <c r="AK426">
        <v>1</v>
      </c>
      <c r="AL426">
        <v>0</v>
      </c>
      <c r="AM426">
        <v>0</v>
      </c>
      <c r="AN426">
        <v>0</v>
      </c>
      <c r="AO426">
        <v>0</v>
      </c>
      <c r="AP426">
        <v>2</v>
      </c>
      <c r="AQ426">
        <v>3</v>
      </c>
      <c r="AR426">
        <v>1</v>
      </c>
      <c r="AS426">
        <v>0</v>
      </c>
      <c r="AT426">
        <v>3</v>
      </c>
    </row>
    <row r="427" spans="1:46" hidden="1" x14ac:dyDescent="0.2">
      <c r="A427">
        <v>425</v>
      </c>
      <c r="B427" t="s">
        <v>282</v>
      </c>
      <c r="C427" t="s">
        <v>185</v>
      </c>
      <c r="D427" t="s">
        <v>26</v>
      </c>
      <c r="E427" t="s">
        <v>185</v>
      </c>
      <c r="F427" t="s">
        <v>26</v>
      </c>
      <c r="J427">
        <v>0</v>
      </c>
      <c r="K427">
        <v>5000000</v>
      </c>
      <c r="L427">
        <v>110.23</v>
      </c>
      <c r="N427" t="s">
        <v>1681</v>
      </c>
      <c r="Q427" t="s">
        <v>1267</v>
      </c>
      <c r="T427">
        <v>112.25</v>
      </c>
      <c r="U427">
        <v>12.13</v>
      </c>
      <c r="V427">
        <v>98.02</v>
      </c>
      <c r="W427">
        <v>133.33000000000001</v>
      </c>
      <c r="X427">
        <v>97.41</v>
      </c>
      <c r="Y427">
        <v>98.62</v>
      </c>
      <c r="Z427">
        <v>99.83</v>
      </c>
      <c r="AA427">
        <v>103.3</v>
      </c>
      <c r="AB427">
        <v>105.59</v>
      </c>
      <c r="AC427">
        <v>109.06</v>
      </c>
      <c r="AD427">
        <v>111.28</v>
      </c>
      <c r="AE427">
        <v>111.72</v>
      </c>
      <c r="AF427">
        <v>112.71</v>
      </c>
      <c r="AG427">
        <v>118.07</v>
      </c>
      <c r="AH427">
        <v>132.05000000000001</v>
      </c>
      <c r="AI427">
        <v>132.9</v>
      </c>
      <c r="AJ427">
        <v>133.75</v>
      </c>
      <c r="AK427">
        <v>2</v>
      </c>
      <c r="AL427">
        <v>1</v>
      </c>
      <c r="AM427">
        <v>1</v>
      </c>
      <c r="AN427">
        <v>3</v>
      </c>
      <c r="AO427">
        <v>1</v>
      </c>
      <c r="AP427">
        <v>0</v>
      </c>
      <c r="AQ427">
        <v>0</v>
      </c>
      <c r="AR427">
        <v>0</v>
      </c>
      <c r="AS427">
        <v>0</v>
      </c>
      <c r="AT427">
        <v>2</v>
      </c>
    </row>
    <row r="428" spans="1:46" hidden="1" x14ac:dyDescent="0.2">
      <c r="A428">
        <v>426</v>
      </c>
      <c r="B428" t="s">
        <v>282</v>
      </c>
      <c r="C428" t="s">
        <v>185</v>
      </c>
      <c r="D428" t="s">
        <v>241</v>
      </c>
      <c r="E428" t="s">
        <v>185</v>
      </c>
      <c r="F428" t="s">
        <v>241</v>
      </c>
      <c r="G428">
        <v>21.478100000000001</v>
      </c>
      <c r="H428">
        <v>3.2217150000000001</v>
      </c>
      <c r="I428">
        <v>0.3</v>
      </c>
      <c r="J428">
        <v>0</v>
      </c>
      <c r="K428">
        <v>5000000</v>
      </c>
      <c r="L428">
        <v>13.32</v>
      </c>
      <c r="M428">
        <v>-2.5299999999999998</v>
      </c>
      <c r="N428" t="s">
        <v>1682</v>
      </c>
      <c r="Q428" t="s">
        <v>1270</v>
      </c>
      <c r="R428">
        <v>23.44</v>
      </c>
      <c r="S428">
        <v>3.87</v>
      </c>
      <c r="T428">
        <v>15.43</v>
      </c>
      <c r="U428">
        <v>4.6500000000000004</v>
      </c>
      <c r="V428">
        <v>7.56</v>
      </c>
      <c r="W428">
        <v>22.27</v>
      </c>
      <c r="X428">
        <v>6.48</v>
      </c>
      <c r="Y428">
        <v>8.64</v>
      </c>
      <c r="Z428">
        <v>10.8</v>
      </c>
      <c r="AA428">
        <v>13.12</v>
      </c>
      <c r="AB428">
        <v>13.66</v>
      </c>
      <c r="AC428">
        <v>14.2</v>
      </c>
      <c r="AD428">
        <v>15.56</v>
      </c>
      <c r="AE428">
        <v>16.600000000000001</v>
      </c>
      <c r="AF428">
        <v>17.12</v>
      </c>
      <c r="AG428">
        <v>18.71</v>
      </c>
      <c r="AH428">
        <v>20.62</v>
      </c>
      <c r="AI428">
        <v>21.72</v>
      </c>
      <c r="AJ428">
        <v>22.82</v>
      </c>
      <c r="AK428">
        <v>1</v>
      </c>
      <c r="AL428">
        <v>0</v>
      </c>
      <c r="AM428">
        <v>1</v>
      </c>
      <c r="AN428">
        <v>0</v>
      </c>
      <c r="AO428">
        <v>3</v>
      </c>
      <c r="AP428">
        <v>0</v>
      </c>
      <c r="AQ428">
        <v>2</v>
      </c>
      <c r="AR428">
        <v>1</v>
      </c>
      <c r="AS428">
        <v>1</v>
      </c>
      <c r="AT428">
        <v>1</v>
      </c>
    </row>
    <row r="429" spans="1:46" hidden="1" x14ac:dyDescent="0.2">
      <c r="A429">
        <v>427</v>
      </c>
      <c r="B429" t="s">
        <v>282</v>
      </c>
      <c r="C429" t="s">
        <v>185</v>
      </c>
      <c r="D429" t="s">
        <v>242</v>
      </c>
      <c r="E429" t="s">
        <v>185</v>
      </c>
      <c r="F429" t="s">
        <v>242</v>
      </c>
      <c r="G429">
        <v>246.53149999999999</v>
      </c>
      <c r="H429">
        <v>59.060009462602601</v>
      </c>
      <c r="I429">
        <v>0.47912749050407433</v>
      </c>
      <c r="J429">
        <v>0</v>
      </c>
      <c r="K429">
        <v>5000000</v>
      </c>
      <c r="L429">
        <v>96.92</v>
      </c>
      <c r="M429">
        <v>-2.5299999999999998</v>
      </c>
      <c r="N429" t="s">
        <v>1683</v>
      </c>
      <c r="Q429" t="s">
        <v>1270</v>
      </c>
      <c r="R429">
        <v>243.78</v>
      </c>
      <c r="S429">
        <v>47.59</v>
      </c>
      <c r="T429">
        <v>96.83</v>
      </c>
      <c r="U429">
        <v>14.71</v>
      </c>
      <c r="V429">
        <v>81.96</v>
      </c>
      <c r="W429">
        <v>125.22</v>
      </c>
      <c r="X429">
        <v>80.83</v>
      </c>
      <c r="Y429">
        <v>83.09</v>
      </c>
      <c r="Z429">
        <v>85.36</v>
      </c>
      <c r="AA429">
        <v>87.17</v>
      </c>
      <c r="AB429">
        <v>88.43</v>
      </c>
      <c r="AC429">
        <v>90.61</v>
      </c>
      <c r="AD429">
        <v>92.7</v>
      </c>
      <c r="AE429">
        <v>94.72</v>
      </c>
      <c r="AF429">
        <v>96.89</v>
      </c>
      <c r="AG429">
        <v>102.06</v>
      </c>
      <c r="AH429">
        <v>119.07</v>
      </c>
      <c r="AI429">
        <v>123.17</v>
      </c>
      <c r="AJ429">
        <v>127.27</v>
      </c>
      <c r="AK429">
        <v>1</v>
      </c>
      <c r="AL429">
        <v>3</v>
      </c>
      <c r="AM429">
        <v>2</v>
      </c>
      <c r="AN429">
        <v>2</v>
      </c>
      <c r="AO429">
        <v>0</v>
      </c>
      <c r="AP429">
        <v>0</v>
      </c>
      <c r="AQ429">
        <v>0</v>
      </c>
      <c r="AR429">
        <v>0</v>
      </c>
      <c r="AS429">
        <v>1</v>
      </c>
      <c r="AT429">
        <v>1</v>
      </c>
    </row>
    <row r="430" spans="1:46" hidden="1" x14ac:dyDescent="0.2">
      <c r="A430">
        <v>428</v>
      </c>
      <c r="B430" t="s">
        <v>282</v>
      </c>
      <c r="C430" t="s">
        <v>185</v>
      </c>
      <c r="D430" t="s">
        <v>243</v>
      </c>
      <c r="E430" t="s">
        <v>185</v>
      </c>
      <c r="F430" t="s">
        <v>243</v>
      </c>
      <c r="J430">
        <v>-5000000</v>
      </c>
      <c r="K430">
        <v>5000000</v>
      </c>
      <c r="L430">
        <v>-38.64</v>
      </c>
      <c r="N430" t="s">
        <v>1684</v>
      </c>
      <c r="Q430" t="s">
        <v>1267</v>
      </c>
      <c r="T430">
        <v>-27.79</v>
      </c>
      <c r="U430">
        <v>17.12</v>
      </c>
      <c r="V430">
        <v>-49.74</v>
      </c>
      <c r="W430">
        <v>5.59</v>
      </c>
      <c r="X430">
        <v>-51.84</v>
      </c>
      <c r="Y430">
        <v>-47.65</v>
      </c>
      <c r="Z430">
        <v>-43.46</v>
      </c>
      <c r="AA430">
        <v>-37.020000000000003</v>
      </c>
      <c r="AB430">
        <v>-34.799999999999997</v>
      </c>
      <c r="AC430">
        <v>-31.57</v>
      </c>
      <c r="AD430">
        <v>-29.37</v>
      </c>
      <c r="AE430">
        <v>-28.69</v>
      </c>
      <c r="AF430">
        <v>-26.84</v>
      </c>
      <c r="AG430">
        <v>-21.91</v>
      </c>
      <c r="AH430">
        <v>-11.46</v>
      </c>
      <c r="AI430">
        <v>-0.09</v>
      </c>
      <c r="AJ430">
        <v>11.27</v>
      </c>
      <c r="AK430">
        <v>1</v>
      </c>
      <c r="AL430">
        <v>1</v>
      </c>
      <c r="AM430">
        <v>2</v>
      </c>
      <c r="AN430">
        <v>3</v>
      </c>
      <c r="AO430">
        <v>1</v>
      </c>
      <c r="AP430">
        <v>1</v>
      </c>
      <c r="AQ430">
        <v>0</v>
      </c>
      <c r="AR430">
        <v>0</v>
      </c>
      <c r="AS430">
        <v>0</v>
      </c>
      <c r="AT430">
        <v>1</v>
      </c>
    </row>
    <row r="431" spans="1:46" hidden="1" x14ac:dyDescent="0.2">
      <c r="A431">
        <v>429</v>
      </c>
      <c r="B431" t="s">
        <v>282</v>
      </c>
      <c r="C431" t="s">
        <v>187</v>
      </c>
      <c r="D431" t="s">
        <v>221</v>
      </c>
      <c r="E431" t="s">
        <v>187</v>
      </c>
      <c r="F431" t="s">
        <v>221</v>
      </c>
      <c r="J431">
        <v>0</v>
      </c>
      <c r="K431">
        <v>5000000</v>
      </c>
      <c r="L431">
        <v>455.06</v>
      </c>
      <c r="N431" t="s">
        <v>1685</v>
      </c>
      <c r="Q431" t="s">
        <v>1267</v>
      </c>
      <c r="T431">
        <v>460.25</v>
      </c>
      <c r="U431">
        <v>15.75</v>
      </c>
      <c r="V431">
        <v>434.36</v>
      </c>
      <c r="W431">
        <v>482.98</v>
      </c>
      <c r="X431">
        <v>428.94</v>
      </c>
      <c r="Y431">
        <v>439.78</v>
      </c>
      <c r="Z431">
        <v>450.61</v>
      </c>
      <c r="AA431">
        <v>453.51</v>
      </c>
      <c r="AB431">
        <v>453.69</v>
      </c>
      <c r="AC431">
        <v>453.86</v>
      </c>
      <c r="AD431">
        <v>456.85</v>
      </c>
      <c r="AE431">
        <v>461.54</v>
      </c>
      <c r="AF431">
        <v>466.69</v>
      </c>
      <c r="AG431">
        <v>473.67</v>
      </c>
      <c r="AH431">
        <v>479.05</v>
      </c>
      <c r="AI431">
        <v>481.67</v>
      </c>
      <c r="AJ431">
        <v>484.29</v>
      </c>
      <c r="AK431">
        <v>1</v>
      </c>
      <c r="AL431">
        <v>0</v>
      </c>
      <c r="AM431">
        <v>0</v>
      </c>
      <c r="AN431">
        <v>0</v>
      </c>
      <c r="AO431">
        <v>4</v>
      </c>
      <c r="AP431">
        <v>1</v>
      </c>
      <c r="AQ431">
        <v>1</v>
      </c>
      <c r="AR431">
        <v>1</v>
      </c>
      <c r="AS431">
        <v>1</v>
      </c>
      <c r="AT431">
        <v>1</v>
      </c>
    </row>
    <row r="432" spans="1:46" hidden="1" x14ac:dyDescent="0.2">
      <c r="A432">
        <v>430</v>
      </c>
      <c r="B432" t="s">
        <v>282</v>
      </c>
      <c r="C432" t="s">
        <v>187</v>
      </c>
      <c r="D432" t="s">
        <v>78</v>
      </c>
      <c r="E432" t="s">
        <v>187</v>
      </c>
      <c r="F432" t="s">
        <v>78</v>
      </c>
      <c r="J432">
        <v>0</v>
      </c>
      <c r="K432">
        <v>5000000</v>
      </c>
      <c r="L432">
        <v>2.0499999999999998</v>
      </c>
      <c r="N432" t="s">
        <v>1686</v>
      </c>
      <c r="Q432" t="s">
        <v>1254</v>
      </c>
      <c r="T432">
        <v>2.0099999999999998</v>
      </c>
      <c r="U432">
        <v>0.15</v>
      </c>
      <c r="V432">
        <v>1.77</v>
      </c>
      <c r="W432">
        <v>2.21</v>
      </c>
      <c r="X432">
        <v>1.75</v>
      </c>
      <c r="Y432">
        <v>1.8</v>
      </c>
      <c r="Z432">
        <v>1.84</v>
      </c>
      <c r="AA432">
        <v>1.86</v>
      </c>
      <c r="AB432">
        <v>1.95</v>
      </c>
      <c r="AC432">
        <v>2.0099999999999998</v>
      </c>
      <c r="AD432">
        <v>2.04</v>
      </c>
      <c r="AE432">
        <v>2.06</v>
      </c>
      <c r="AF432">
        <v>2.09</v>
      </c>
      <c r="AG432">
        <v>2.1</v>
      </c>
      <c r="AH432">
        <v>2.17</v>
      </c>
      <c r="AI432">
        <v>2.19</v>
      </c>
      <c r="AJ432">
        <v>2.2200000000000002</v>
      </c>
      <c r="AK432">
        <v>1</v>
      </c>
      <c r="AL432">
        <v>0</v>
      </c>
      <c r="AM432">
        <v>2</v>
      </c>
      <c r="AN432">
        <v>0</v>
      </c>
      <c r="AO432">
        <v>0</v>
      </c>
      <c r="AP432">
        <v>1</v>
      </c>
      <c r="AQ432">
        <v>2</v>
      </c>
      <c r="AR432">
        <v>2</v>
      </c>
      <c r="AS432">
        <v>1</v>
      </c>
      <c r="AT432">
        <v>1</v>
      </c>
    </row>
    <row r="433" spans="1:46" hidden="1" x14ac:dyDescent="0.2">
      <c r="A433">
        <v>431</v>
      </c>
      <c r="B433" t="s">
        <v>282</v>
      </c>
      <c r="C433" t="s">
        <v>187</v>
      </c>
      <c r="D433" t="s">
        <v>75</v>
      </c>
      <c r="E433" t="s">
        <v>187</v>
      </c>
      <c r="F433" t="s">
        <v>75</v>
      </c>
      <c r="J433">
        <v>0</v>
      </c>
      <c r="K433">
        <v>5000000</v>
      </c>
      <c r="L433">
        <v>453.01</v>
      </c>
      <c r="N433" t="s">
        <v>1687</v>
      </c>
      <c r="Q433" t="s">
        <v>1254</v>
      </c>
      <c r="T433">
        <v>458.24</v>
      </c>
      <c r="U433">
        <v>15.71</v>
      </c>
      <c r="V433">
        <v>432.42</v>
      </c>
      <c r="W433">
        <v>480.86</v>
      </c>
      <c r="X433">
        <v>427.08</v>
      </c>
      <c r="Y433">
        <v>437.75</v>
      </c>
      <c r="Z433">
        <v>448.43</v>
      </c>
      <c r="AA433">
        <v>451.4</v>
      </c>
      <c r="AB433">
        <v>451.81</v>
      </c>
      <c r="AC433">
        <v>451.95</v>
      </c>
      <c r="AD433">
        <v>454.84</v>
      </c>
      <c r="AE433">
        <v>459.48</v>
      </c>
      <c r="AF433">
        <v>464.67</v>
      </c>
      <c r="AG433">
        <v>471.78</v>
      </c>
      <c r="AH433">
        <v>477.05</v>
      </c>
      <c r="AI433">
        <v>479.59</v>
      </c>
      <c r="AJ433">
        <v>482.13</v>
      </c>
      <c r="AK433">
        <v>1</v>
      </c>
      <c r="AL433">
        <v>0</v>
      </c>
      <c r="AM433">
        <v>0</v>
      </c>
      <c r="AN433">
        <v>0</v>
      </c>
      <c r="AO433">
        <v>4</v>
      </c>
      <c r="AP433">
        <v>1</v>
      </c>
      <c r="AQ433">
        <v>1</v>
      </c>
      <c r="AR433">
        <v>1</v>
      </c>
      <c r="AS433">
        <v>1</v>
      </c>
      <c r="AT433">
        <v>1</v>
      </c>
    </row>
    <row r="434" spans="1:46" hidden="1" x14ac:dyDescent="0.2">
      <c r="A434">
        <v>432</v>
      </c>
      <c r="B434" t="s">
        <v>282</v>
      </c>
      <c r="C434" t="s">
        <v>187</v>
      </c>
      <c r="D434" t="s">
        <v>122</v>
      </c>
      <c r="E434" t="s">
        <v>187</v>
      </c>
      <c r="F434" t="s">
        <v>122</v>
      </c>
      <c r="J434">
        <v>0</v>
      </c>
      <c r="K434">
        <v>5000000</v>
      </c>
      <c r="L434">
        <v>0</v>
      </c>
      <c r="N434" t="s">
        <v>1688</v>
      </c>
      <c r="Q434" t="s">
        <v>1254</v>
      </c>
      <c r="T434">
        <v>0</v>
      </c>
      <c r="U434">
        <v>0</v>
      </c>
      <c r="V434">
        <v>-0.01</v>
      </c>
      <c r="W434">
        <v>0</v>
      </c>
      <c r="X434">
        <v>-0.01</v>
      </c>
      <c r="Y434">
        <v>0</v>
      </c>
      <c r="Z434">
        <v>0</v>
      </c>
      <c r="AA434">
        <v>0</v>
      </c>
      <c r="AB434">
        <v>0</v>
      </c>
      <c r="AC434">
        <v>0</v>
      </c>
      <c r="AD434">
        <v>0</v>
      </c>
      <c r="AE434">
        <v>0</v>
      </c>
      <c r="AF434">
        <v>0</v>
      </c>
      <c r="AG434">
        <v>0</v>
      </c>
      <c r="AH434">
        <v>0</v>
      </c>
      <c r="AI434">
        <v>0</v>
      </c>
      <c r="AJ434">
        <v>0</v>
      </c>
      <c r="AK434">
        <v>1</v>
      </c>
      <c r="AL434">
        <v>0</v>
      </c>
      <c r="AM434">
        <v>0</v>
      </c>
      <c r="AN434">
        <v>0</v>
      </c>
      <c r="AO434">
        <v>0</v>
      </c>
      <c r="AP434">
        <v>0</v>
      </c>
      <c r="AQ434">
        <v>1</v>
      </c>
      <c r="AR434">
        <v>1</v>
      </c>
      <c r="AS434">
        <v>2</v>
      </c>
      <c r="AT434">
        <v>5</v>
      </c>
    </row>
    <row r="435" spans="1:46" hidden="1" x14ac:dyDescent="0.2">
      <c r="A435">
        <v>433</v>
      </c>
      <c r="B435" t="s">
        <v>282</v>
      </c>
      <c r="C435" t="s">
        <v>187</v>
      </c>
      <c r="D435" t="s">
        <v>89</v>
      </c>
      <c r="E435" t="s">
        <v>187</v>
      </c>
      <c r="F435" t="s">
        <v>89</v>
      </c>
      <c r="J435">
        <v>0</v>
      </c>
      <c r="K435">
        <v>5000000</v>
      </c>
      <c r="L435">
        <v>0.31</v>
      </c>
      <c r="N435" t="s">
        <v>1689</v>
      </c>
      <c r="Q435" t="s">
        <v>1254</v>
      </c>
      <c r="T435">
        <v>0.31</v>
      </c>
      <c r="U435">
        <v>0.01</v>
      </c>
      <c r="V435">
        <v>0.28000000000000003</v>
      </c>
      <c r="W435">
        <v>0.33</v>
      </c>
      <c r="X435">
        <v>0.27</v>
      </c>
      <c r="Y435">
        <v>0.28000000000000003</v>
      </c>
      <c r="Z435">
        <v>0.3</v>
      </c>
      <c r="AA435">
        <v>0.3</v>
      </c>
      <c r="AB435">
        <v>0.3</v>
      </c>
      <c r="AC435">
        <v>0.3</v>
      </c>
      <c r="AD435">
        <v>0.3</v>
      </c>
      <c r="AE435">
        <v>0.31</v>
      </c>
      <c r="AF435">
        <v>0.31</v>
      </c>
      <c r="AG435">
        <v>0.31</v>
      </c>
      <c r="AH435">
        <v>0.32</v>
      </c>
      <c r="AI435">
        <v>0.32</v>
      </c>
      <c r="AJ435">
        <v>0.33</v>
      </c>
      <c r="AK435">
        <v>1</v>
      </c>
      <c r="AL435">
        <v>0</v>
      </c>
      <c r="AM435">
        <v>0</v>
      </c>
      <c r="AN435">
        <v>0</v>
      </c>
      <c r="AO435">
        <v>1</v>
      </c>
      <c r="AP435">
        <v>4</v>
      </c>
      <c r="AQ435">
        <v>2</v>
      </c>
      <c r="AR435">
        <v>0</v>
      </c>
      <c r="AS435">
        <v>1</v>
      </c>
      <c r="AT435">
        <v>1</v>
      </c>
    </row>
    <row r="436" spans="1:46" hidden="1" x14ac:dyDescent="0.2">
      <c r="A436">
        <v>434</v>
      </c>
      <c r="B436" t="s">
        <v>282</v>
      </c>
      <c r="C436" t="s">
        <v>187</v>
      </c>
      <c r="D436" t="s">
        <v>98</v>
      </c>
      <c r="E436" t="s">
        <v>187</v>
      </c>
      <c r="F436" t="s">
        <v>98</v>
      </c>
      <c r="J436">
        <v>0</v>
      </c>
      <c r="K436">
        <v>5000000</v>
      </c>
      <c r="L436">
        <v>6.54</v>
      </c>
      <c r="N436" t="s">
        <v>1690</v>
      </c>
      <c r="Q436" t="s">
        <v>1254</v>
      </c>
      <c r="T436">
        <v>6.09</v>
      </c>
      <c r="U436">
        <v>2.78</v>
      </c>
      <c r="V436">
        <v>1.99</v>
      </c>
      <c r="W436">
        <v>9.6199999999999992</v>
      </c>
      <c r="X436">
        <v>1.85</v>
      </c>
      <c r="Y436">
        <v>2.12</v>
      </c>
      <c r="Z436">
        <v>2.4</v>
      </c>
      <c r="AA436">
        <v>3.15</v>
      </c>
      <c r="AB436">
        <v>4.67</v>
      </c>
      <c r="AC436">
        <v>6.03</v>
      </c>
      <c r="AD436">
        <v>6.81</v>
      </c>
      <c r="AE436">
        <v>7.08</v>
      </c>
      <c r="AF436">
        <v>7.53</v>
      </c>
      <c r="AG436">
        <v>8.59</v>
      </c>
      <c r="AH436">
        <v>8.99</v>
      </c>
      <c r="AI436">
        <v>9.41</v>
      </c>
      <c r="AJ436">
        <v>9.82</v>
      </c>
      <c r="AK436">
        <v>2</v>
      </c>
      <c r="AL436">
        <v>1</v>
      </c>
      <c r="AM436">
        <v>0</v>
      </c>
      <c r="AN436">
        <v>0</v>
      </c>
      <c r="AO436">
        <v>1</v>
      </c>
      <c r="AP436">
        <v>1</v>
      </c>
      <c r="AQ436">
        <v>2</v>
      </c>
      <c r="AR436">
        <v>0</v>
      </c>
      <c r="AS436">
        <v>2</v>
      </c>
      <c r="AT436">
        <v>1</v>
      </c>
    </row>
    <row r="437" spans="1:46" hidden="1" x14ac:dyDescent="0.2">
      <c r="A437">
        <v>435</v>
      </c>
      <c r="B437" t="s">
        <v>282</v>
      </c>
      <c r="C437" t="s">
        <v>187</v>
      </c>
      <c r="D437" t="s">
        <v>26</v>
      </c>
      <c r="E437" t="s">
        <v>187</v>
      </c>
      <c r="F437" t="s">
        <v>26</v>
      </c>
      <c r="J437">
        <v>0</v>
      </c>
      <c r="K437">
        <v>5000000</v>
      </c>
      <c r="L437">
        <v>92.72</v>
      </c>
      <c r="N437" t="s">
        <v>1691</v>
      </c>
      <c r="Q437" t="s">
        <v>1267</v>
      </c>
      <c r="T437">
        <v>94.24</v>
      </c>
      <c r="U437">
        <v>11.36</v>
      </c>
      <c r="V437">
        <v>79.69</v>
      </c>
      <c r="W437">
        <v>113.25</v>
      </c>
      <c r="X437">
        <v>78.819999999999993</v>
      </c>
      <c r="Y437">
        <v>80.56</v>
      </c>
      <c r="Z437">
        <v>82.29</v>
      </c>
      <c r="AA437">
        <v>86.15</v>
      </c>
      <c r="AB437">
        <v>87.78</v>
      </c>
      <c r="AC437">
        <v>91.12</v>
      </c>
      <c r="AD437">
        <v>93.25</v>
      </c>
      <c r="AE437">
        <v>94.45</v>
      </c>
      <c r="AF437">
        <v>96.58</v>
      </c>
      <c r="AG437">
        <v>100.55</v>
      </c>
      <c r="AH437">
        <v>111.89</v>
      </c>
      <c r="AI437">
        <v>112.8</v>
      </c>
      <c r="AJ437">
        <v>113.71</v>
      </c>
      <c r="AK437">
        <v>1</v>
      </c>
      <c r="AL437">
        <v>1</v>
      </c>
      <c r="AM437">
        <v>2</v>
      </c>
      <c r="AN437">
        <v>0</v>
      </c>
      <c r="AO437">
        <v>3</v>
      </c>
      <c r="AP437">
        <v>1</v>
      </c>
      <c r="AQ437">
        <v>0</v>
      </c>
      <c r="AR437">
        <v>0</v>
      </c>
      <c r="AS437">
        <v>0</v>
      </c>
      <c r="AT437">
        <v>2</v>
      </c>
    </row>
    <row r="438" spans="1:46" hidden="1" x14ac:dyDescent="0.2">
      <c r="A438">
        <v>436</v>
      </c>
      <c r="B438" t="s">
        <v>282</v>
      </c>
      <c r="C438" t="s">
        <v>187</v>
      </c>
      <c r="D438" t="s">
        <v>241</v>
      </c>
      <c r="E438" t="s">
        <v>187</v>
      </c>
      <c r="F438" t="s">
        <v>241</v>
      </c>
      <c r="J438">
        <v>0</v>
      </c>
      <c r="K438">
        <v>5000000</v>
      </c>
      <c r="L438">
        <v>2.37</v>
      </c>
      <c r="N438" t="s">
        <v>1692</v>
      </c>
      <c r="O438">
        <v>0</v>
      </c>
      <c r="P438">
        <v>13.32</v>
      </c>
      <c r="Q438" t="s">
        <v>1277</v>
      </c>
      <c r="T438">
        <v>5.08</v>
      </c>
      <c r="U438">
        <v>3.5</v>
      </c>
      <c r="V438">
        <v>0</v>
      </c>
      <c r="W438">
        <v>22</v>
      </c>
      <c r="X438">
        <v>0</v>
      </c>
      <c r="Y438">
        <v>1</v>
      </c>
      <c r="Z438">
        <v>2</v>
      </c>
      <c r="AA438">
        <v>3</v>
      </c>
      <c r="AB438">
        <v>5</v>
      </c>
      <c r="AC438">
        <v>6.2</v>
      </c>
      <c r="AD438">
        <v>8</v>
      </c>
      <c r="AE438">
        <v>10</v>
      </c>
      <c r="AF438">
        <v>11</v>
      </c>
      <c r="AG438">
        <v>13</v>
      </c>
      <c r="AH438">
        <v>16</v>
      </c>
      <c r="AI438">
        <v>18</v>
      </c>
      <c r="AJ438">
        <v>22</v>
      </c>
      <c r="AK438">
        <v>23</v>
      </c>
      <c r="AL438">
        <v>18</v>
      </c>
      <c r="AM438">
        <v>19</v>
      </c>
      <c r="AN438">
        <v>18</v>
      </c>
      <c r="AO438">
        <v>18</v>
      </c>
      <c r="AP438">
        <v>25</v>
      </c>
      <c r="AQ438">
        <v>11</v>
      </c>
      <c r="AR438">
        <v>8</v>
      </c>
      <c r="AS438">
        <v>5</v>
      </c>
      <c r="AT438">
        <v>4</v>
      </c>
    </row>
    <row r="439" spans="1:46" hidden="1" x14ac:dyDescent="0.2">
      <c r="A439">
        <v>437</v>
      </c>
      <c r="B439" t="s">
        <v>282</v>
      </c>
      <c r="C439" t="s">
        <v>187</v>
      </c>
      <c r="D439" t="s">
        <v>242</v>
      </c>
      <c r="E439" t="s">
        <v>187</v>
      </c>
      <c r="F439" t="s">
        <v>242</v>
      </c>
      <c r="J439">
        <v>0</v>
      </c>
      <c r="K439">
        <v>5000000</v>
      </c>
      <c r="L439">
        <v>90.35</v>
      </c>
      <c r="N439" t="s">
        <v>1693</v>
      </c>
      <c r="O439">
        <v>79.41</v>
      </c>
      <c r="P439">
        <v>92.72</v>
      </c>
      <c r="Q439" t="s">
        <v>1277</v>
      </c>
      <c r="T439">
        <v>89.16</v>
      </c>
      <c r="U439">
        <v>12.65</v>
      </c>
      <c r="V439">
        <v>62</v>
      </c>
      <c r="W439">
        <v>113</v>
      </c>
      <c r="X439">
        <v>62</v>
      </c>
      <c r="Y439">
        <v>68.349999999999994</v>
      </c>
      <c r="Z439">
        <v>71</v>
      </c>
      <c r="AA439">
        <v>75</v>
      </c>
      <c r="AB439">
        <v>78</v>
      </c>
      <c r="AC439">
        <v>80</v>
      </c>
      <c r="AD439">
        <v>82</v>
      </c>
      <c r="AE439">
        <v>84.2</v>
      </c>
      <c r="AF439">
        <v>87</v>
      </c>
      <c r="AG439">
        <v>91</v>
      </c>
      <c r="AH439">
        <v>103.3</v>
      </c>
      <c r="AI439">
        <v>108.65</v>
      </c>
      <c r="AJ439">
        <v>113</v>
      </c>
      <c r="AK439">
        <v>6</v>
      </c>
      <c r="AL439">
        <v>15</v>
      </c>
      <c r="AM439">
        <v>23</v>
      </c>
      <c r="AN439">
        <v>33</v>
      </c>
      <c r="AO439">
        <v>28</v>
      </c>
      <c r="AP439">
        <v>19</v>
      </c>
      <c r="AQ439">
        <v>3</v>
      </c>
      <c r="AR439">
        <v>5</v>
      </c>
      <c r="AS439">
        <v>6</v>
      </c>
      <c r="AT439">
        <v>10</v>
      </c>
    </row>
    <row r="440" spans="1:46" hidden="1" x14ac:dyDescent="0.2">
      <c r="A440">
        <v>438</v>
      </c>
      <c r="B440" t="s">
        <v>282</v>
      </c>
      <c r="C440" t="s">
        <v>187</v>
      </c>
      <c r="D440" t="s">
        <v>243</v>
      </c>
      <c r="E440" t="s">
        <v>187</v>
      </c>
      <c r="F440" t="s">
        <v>243</v>
      </c>
      <c r="J440">
        <v>-5000000</v>
      </c>
      <c r="K440">
        <v>5000000</v>
      </c>
      <c r="L440">
        <v>30.91</v>
      </c>
      <c r="N440" t="s">
        <v>1694</v>
      </c>
      <c r="Q440" t="s">
        <v>1267</v>
      </c>
      <c r="T440">
        <v>36.799999999999997</v>
      </c>
      <c r="U440">
        <v>13.93</v>
      </c>
      <c r="V440">
        <v>15.25</v>
      </c>
      <c r="W440">
        <v>59.64</v>
      </c>
      <c r="X440">
        <v>12.41</v>
      </c>
      <c r="Y440">
        <v>18.09</v>
      </c>
      <c r="Z440">
        <v>23.78</v>
      </c>
      <c r="AA440">
        <v>27.81</v>
      </c>
      <c r="AB440">
        <v>29.43</v>
      </c>
      <c r="AC440">
        <v>34.15</v>
      </c>
      <c r="AD440">
        <v>37.86</v>
      </c>
      <c r="AE440">
        <v>39.89</v>
      </c>
      <c r="AF440">
        <v>42.61</v>
      </c>
      <c r="AG440">
        <v>45.12</v>
      </c>
      <c r="AH440">
        <v>48.35</v>
      </c>
      <c r="AI440">
        <v>55.88</v>
      </c>
      <c r="AJ440">
        <v>63.41</v>
      </c>
      <c r="AK440">
        <v>1</v>
      </c>
      <c r="AL440">
        <v>0</v>
      </c>
      <c r="AM440">
        <v>1</v>
      </c>
      <c r="AN440">
        <v>2</v>
      </c>
      <c r="AO440">
        <v>1</v>
      </c>
      <c r="AP440">
        <v>2</v>
      </c>
      <c r="AQ440">
        <v>2</v>
      </c>
      <c r="AR440">
        <v>0</v>
      </c>
      <c r="AS440">
        <v>0</v>
      </c>
      <c r="AT440">
        <v>1</v>
      </c>
    </row>
    <row r="441" spans="1:46" hidden="1" x14ac:dyDescent="0.2">
      <c r="A441">
        <v>439</v>
      </c>
      <c r="B441" t="s">
        <v>282</v>
      </c>
      <c r="C441" t="s">
        <v>27</v>
      </c>
      <c r="D441" t="s">
        <v>221</v>
      </c>
      <c r="E441" t="s">
        <v>27</v>
      </c>
      <c r="F441" t="s">
        <v>221</v>
      </c>
      <c r="J441">
        <v>0</v>
      </c>
      <c r="K441">
        <v>5000000</v>
      </c>
      <c r="L441">
        <v>2.0499999999999998</v>
      </c>
      <c r="N441" t="s">
        <v>1695</v>
      </c>
      <c r="Q441" t="s">
        <v>1254</v>
      </c>
      <c r="T441">
        <v>2.0099999999999998</v>
      </c>
      <c r="U441">
        <v>0.15</v>
      </c>
      <c r="V441">
        <v>1.77</v>
      </c>
      <c r="W441">
        <v>2.21</v>
      </c>
      <c r="X441">
        <v>1.75</v>
      </c>
      <c r="Y441">
        <v>1.8</v>
      </c>
      <c r="Z441">
        <v>1.84</v>
      </c>
      <c r="AA441">
        <v>1.86</v>
      </c>
      <c r="AB441">
        <v>1.95</v>
      </c>
      <c r="AC441">
        <v>2.0099999999999998</v>
      </c>
      <c r="AD441">
        <v>2.04</v>
      </c>
      <c r="AE441">
        <v>2.06</v>
      </c>
      <c r="AF441">
        <v>2.09</v>
      </c>
      <c r="AG441">
        <v>2.1</v>
      </c>
      <c r="AH441">
        <v>2.17</v>
      </c>
      <c r="AI441">
        <v>2.19</v>
      </c>
      <c r="AJ441">
        <v>2.2200000000000002</v>
      </c>
      <c r="AK441">
        <v>1</v>
      </c>
      <c r="AL441">
        <v>0</v>
      </c>
      <c r="AM441">
        <v>2</v>
      </c>
      <c r="AN441">
        <v>0</v>
      </c>
      <c r="AO441">
        <v>0</v>
      </c>
      <c r="AP441">
        <v>1</v>
      </c>
      <c r="AQ441">
        <v>2</v>
      </c>
      <c r="AR441">
        <v>2</v>
      </c>
      <c r="AS441">
        <v>1</v>
      </c>
      <c r="AT441">
        <v>1</v>
      </c>
    </row>
    <row r="442" spans="1:46" hidden="1" x14ac:dyDescent="0.2">
      <c r="A442">
        <v>440</v>
      </c>
      <c r="B442" t="s">
        <v>282</v>
      </c>
      <c r="C442" t="s">
        <v>27</v>
      </c>
      <c r="D442" t="s">
        <v>78</v>
      </c>
      <c r="E442" t="s">
        <v>27</v>
      </c>
      <c r="F442" t="s">
        <v>78</v>
      </c>
      <c r="G442">
        <v>2</v>
      </c>
      <c r="H442">
        <v>0.1</v>
      </c>
      <c r="I442">
        <v>0.1</v>
      </c>
      <c r="J442">
        <v>0</v>
      </c>
      <c r="K442">
        <v>5000000</v>
      </c>
      <c r="L442">
        <v>2.0499999999999998</v>
      </c>
      <c r="M442">
        <v>0.45</v>
      </c>
      <c r="N442" t="s">
        <v>1696</v>
      </c>
      <c r="Q442" t="s">
        <v>1270</v>
      </c>
      <c r="R442">
        <v>1.98</v>
      </c>
      <c r="S442">
        <v>0.14000000000000001</v>
      </c>
      <c r="T442">
        <v>2.0099999999999998</v>
      </c>
      <c r="U442">
        <v>0.15</v>
      </c>
      <c r="V442">
        <v>1.77</v>
      </c>
      <c r="W442">
        <v>2.21</v>
      </c>
      <c r="X442">
        <v>1.75</v>
      </c>
      <c r="Y442">
        <v>1.8</v>
      </c>
      <c r="Z442">
        <v>1.84</v>
      </c>
      <c r="AA442">
        <v>1.86</v>
      </c>
      <c r="AB442">
        <v>1.95</v>
      </c>
      <c r="AC442">
        <v>2.0099999999999998</v>
      </c>
      <c r="AD442">
        <v>2.04</v>
      </c>
      <c r="AE442">
        <v>2.06</v>
      </c>
      <c r="AF442">
        <v>2.09</v>
      </c>
      <c r="AG442">
        <v>2.1</v>
      </c>
      <c r="AH442">
        <v>2.17</v>
      </c>
      <c r="AI442">
        <v>2.19</v>
      </c>
      <c r="AJ442">
        <v>2.2200000000000002</v>
      </c>
      <c r="AK442">
        <v>1</v>
      </c>
      <c r="AL442">
        <v>0</v>
      </c>
      <c r="AM442">
        <v>2</v>
      </c>
      <c r="AN442">
        <v>0</v>
      </c>
      <c r="AO442">
        <v>0</v>
      </c>
      <c r="AP442">
        <v>1</v>
      </c>
      <c r="AQ442">
        <v>2</v>
      </c>
      <c r="AR442">
        <v>2</v>
      </c>
      <c r="AS442">
        <v>1</v>
      </c>
      <c r="AT442">
        <v>1</v>
      </c>
    </row>
    <row r="443" spans="1:46" hidden="1" x14ac:dyDescent="0.2">
      <c r="A443">
        <v>441</v>
      </c>
      <c r="B443" t="s">
        <v>282</v>
      </c>
      <c r="C443" t="s">
        <v>27</v>
      </c>
      <c r="D443" t="s">
        <v>122</v>
      </c>
      <c r="E443" t="s">
        <v>27</v>
      </c>
      <c r="F443" t="s">
        <v>122</v>
      </c>
      <c r="G443">
        <v>0</v>
      </c>
      <c r="H443">
        <v>0</v>
      </c>
      <c r="J443">
        <v>0</v>
      </c>
      <c r="K443">
        <v>5000000</v>
      </c>
      <c r="L443">
        <v>0</v>
      </c>
      <c r="M443" t="s">
        <v>1338</v>
      </c>
      <c r="N443" t="s">
        <v>1697</v>
      </c>
      <c r="Q443" t="s">
        <v>1270</v>
      </c>
      <c r="R443">
        <v>0</v>
      </c>
      <c r="S443">
        <v>0</v>
      </c>
      <c r="T443">
        <v>0</v>
      </c>
      <c r="U443">
        <v>0</v>
      </c>
      <c r="V443">
        <v>0</v>
      </c>
      <c r="W443">
        <v>0</v>
      </c>
      <c r="X443">
        <v>0</v>
      </c>
      <c r="Y443">
        <v>0</v>
      </c>
      <c r="Z443">
        <v>0</v>
      </c>
      <c r="AA443">
        <v>0</v>
      </c>
      <c r="AB443">
        <v>0</v>
      </c>
      <c r="AC443">
        <v>0</v>
      </c>
      <c r="AD443">
        <v>0</v>
      </c>
      <c r="AE443">
        <v>0</v>
      </c>
      <c r="AF443">
        <v>0</v>
      </c>
      <c r="AG443">
        <v>0</v>
      </c>
      <c r="AH443">
        <v>0</v>
      </c>
      <c r="AI443">
        <v>0</v>
      </c>
      <c r="AJ443">
        <v>0.01</v>
      </c>
      <c r="AK443">
        <v>2</v>
      </c>
      <c r="AL443">
        <v>1</v>
      </c>
      <c r="AM443">
        <v>5</v>
      </c>
      <c r="AN443">
        <v>1</v>
      </c>
      <c r="AO443">
        <v>0</v>
      </c>
      <c r="AP443">
        <v>0</v>
      </c>
      <c r="AQ443">
        <v>0</v>
      </c>
      <c r="AR443">
        <v>0</v>
      </c>
      <c r="AS443">
        <v>0</v>
      </c>
      <c r="AT443">
        <v>1</v>
      </c>
    </row>
    <row r="444" spans="1:46" hidden="1" x14ac:dyDescent="0.2">
      <c r="A444">
        <v>442</v>
      </c>
      <c r="B444" t="s">
        <v>282</v>
      </c>
      <c r="C444" t="s">
        <v>27</v>
      </c>
      <c r="D444" t="s">
        <v>89</v>
      </c>
      <c r="E444" t="s">
        <v>27</v>
      </c>
      <c r="F444" t="s">
        <v>89</v>
      </c>
      <c r="G444">
        <v>0</v>
      </c>
      <c r="H444">
        <v>0</v>
      </c>
      <c r="J444">
        <v>0</v>
      </c>
      <c r="K444">
        <v>5000000</v>
      </c>
      <c r="L444">
        <v>0.16</v>
      </c>
      <c r="M444" t="s">
        <v>1338</v>
      </c>
      <c r="N444" t="s">
        <v>1698</v>
      </c>
      <c r="Q444" t="s">
        <v>1270</v>
      </c>
      <c r="R444">
        <v>0</v>
      </c>
      <c r="S444">
        <v>0</v>
      </c>
      <c r="T444">
        <v>0.15</v>
      </c>
      <c r="U444">
        <v>0.01</v>
      </c>
      <c r="V444">
        <v>0.14000000000000001</v>
      </c>
      <c r="W444">
        <v>0.16</v>
      </c>
      <c r="X444">
        <v>0.14000000000000001</v>
      </c>
      <c r="Y444">
        <v>0.14000000000000001</v>
      </c>
      <c r="Z444">
        <v>0.15</v>
      </c>
      <c r="AA444">
        <v>0.15</v>
      </c>
      <c r="AB444">
        <v>0.15</v>
      </c>
      <c r="AC444">
        <v>0.15</v>
      </c>
      <c r="AD444">
        <v>0.15</v>
      </c>
      <c r="AE444">
        <v>0.15</v>
      </c>
      <c r="AF444">
        <v>0.16</v>
      </c>
      <c r="AG444">
        <v>0.16</v>
      </c>
      <c r="AH444">
        <v>0.16</v>
      </c>
      <c r="AI444">
        <v>0.16</v>
      </c>
      <c r="AJ444">
        <v>0.16</v>
      </c>
      <c r="AK444">
        <v>1</v>
      </c>
      <c r="AL444">
        <v>0</v>
      </c>
      <c r="AM444">
        <v>0</v>
      </c>
      <c r="AN444">
        <v>0</v>
      </c>
      <c r="AO444">
        <v>0</v>
      </c>
      <c r="AP444">
        <v>3</v>
      </c>
      <c r="AQ444">
        <v>3</v>
      </c>
      <c r="AR444">
        <v>0</v>
      </c>
      <c r="AS444">
        <v>2</v>
      </c>
      <c r="AT444">
        <v>1</v>
      </c>
    </row>
    <row r="445" spans="1:46" hidden="1" x14ac:dyDescent="0.2">
      <c r="A445">
        <v>443</v>
      </c>
      <c r="B445" t="s">
        <v>282</v>
      </c>
      <c r="C445" t="s">
        <v>27</v>
      </c>
      <c r="D445" t="s">
        <v>98</v>
      </c>
      <c r="E445" t="s">
        <v>27</v>
      </c>
      <c r="F445" t="s">
        <v>98</v>
      </c>
      <c r="J445">
        <v>0</v>
      </c>
      <c r="K445">
        <v>5000000</v>
      </c>
      <c r="L445">
        <v>6.54</v>
      </c>
      <c r="N445" t="s">
        <v>1699</v>
      </c>
      <c r="Q445" t="s">
        <v>1254</v>
      </c>
      <c r="T445">
        <v>6.09</v>
      </c>
      <c r="U445">
        <v>2.78</v>
      </c>
      <c r="V445">
        <v>1.99</v>
      </c>
      <c r="W445">
        <v>9.6199999999999992</v>
      </c>
      <c r="X445">
        <v>1.85</v>
      </c>
      <c r="Y445">
        <v>2.13</v>
      </c>
      <c r="Z445">
        <v>2.4</v>
      </c>
      <c r="AA445">
        <v>3.15</v>
      </c>
      <c r="AB445">
        <v>4.67</v>
      </c>
      <c r="AC445">
        <v>6.03</v>
      </c>
      <c r="AD445">
        <v>6.81</v>
      </c>
      <c r="AE445">
        <v>7.09</v>
      </c>
      <c r="AF445">
        <v>7.53</v>
      </c>
      <c r="AG445">
        <v>8.59</v>
      </c>
      <c r="AH445">
        <v>8.99</v>
      </c>
      <c r="AI445">
        <v>9.41</v>
      </c>
      <c r="AJ445">
        <v>9.83</v>
      </c>
      <c r="AK445">
        <v>2</v>
      </c>
      <c r="AL445">
        <v>1</v>
      </c>
      <c r="AM445">
        <v>0</v>
      </c>
      <c r="AN445">
        <v>0</v>
      </c>
      <c r="AO445">
        <v>1</v>
      </c>
      <c r="AP445">
        <v>1</v>
      </c>
      <c r="AQ445">
        <v>2</v>
      </c>
      <c r="AR445">
        <v>0</v>
      </c>
      <c r="AS445">
        <v>2</v>
      </c>
      <c r="AT445">
        <v>1</v>
      </c>
    </row>
    <row r="446" spans="1:46" hidden="1" x14ac:dyDescent="0.2">
      <c r="A446">
        <v>444</v>
      </c>
      <c r="B446" t="s">
        <v>282</v>
      </c>
      <c r="C446" t="s">
        <v>27</v>
      </c>
      <c r="D446" t="s">
        <v>26</v>
      </c>
      <c r="E446" t="s">
        <v>27</v>
      </c>
      <c r="F446" t="s">
        <v>26</v>
      </c>
      <c r="G446">
        <v>7.7960000000000003</v>
      </c>
      <c r="H446">
        <v>1.1694</v>
      </c>
      <c r="I446">
        <v>0.3</v>
      </c>
      <c r="J446">
        <v>0</v>
      </c>
      <c r="K446">
        <v>5000000</v>
      </c>
      <c r="L446">
        <v>11.35</v>
      </c>
      <c r="M446">
        <v>3.04</v>
      </c>
      <c r="N446" t="s">
        <v>1700</v>
      </c>
      <c r="Q446" t="s">
        <v>1270</v>
      </c>
      <c r="R446">
        <v>7.97</v>
      </c>
      <c r="S446">
        <v>1.52</v>
      </c>
      <c r="T446">
        <v>11.6</v>
      </c>
      <c r="U446">
        <v>1.41</v>
      </c>
      <c r="V446">
        <v>9.36</v>
      </c>
      <c r="W446">
        <v>13.76</v>
      </c>
      <c r="X446">
        <v>9.1999999999999993</v>
      </c>
      <c r="Y446">
        <v>9.5299999999999994</v>
      </c>
      <c r="Z446">
        <v>9.8699999999999992</v>
      </c>
      <c r="AA446">
        <v>10.88</v>
      </c>
      <c r="AB446">
        <v>11.2</v>
      </c>
      <c r="AC446">
        <v>11.46</v>
      </c>
      <c r="AD446">
        <v>11.62</v>
      </c>
      <c r="AE446">
        <v>11.65</v>
      </c>
      <c r="AF446">
        <v>11.89</v>
      </c>
      <c r="AG446">
        <v>12.63</v>
      </c>
      <c r="AH446">
        <v>13.35</v>
      </c>
      <c r="AI446">
        <v>13.62</v>
      </c>
      <c r="AJ446">
        <v>13.89</v>
      </c>
      <c r="AK446">
        <v>1</v>
      </c>
      <c r="AL446">
        <v>1</v>
      </c>
      <c r="AM446">
        <v>0</v>
      </c>
      <c r="AN446">
        <v>0</v>
      </c>
      <c r="AO446">
        <v>2</v>
      </c>
      <c r="AP446">
        <v>3</v>
      </c>
      <c r="AQ446">
        <v>1</v>
      </c>
      <c r="AR446">
        <v>0</v>
      </c>
      <c r="AS446">
        <v>1</v>
      </c>
      <c r="AT446">
        <v>1</v>
      </c>
    </row>
    <row r="447" spans="1:46" hidden="1" x14ac:dyDescent="0.2">
      <c r="A447">
        <v>445</v>
      </c>
      <c r="B447" t="s">
        <v>282</v>
      </c>
      <c r="C447" t="s">
        <v>27</v>
      </c>
      <c r="D447" t="s">
        <v>241</v>
      </c>
      <c r="E447" t="s">
        <v>27</v>
      </c>
      <c r="F447" t="s">
        <v>241</v>
      </c>
      <c r="J447">
        <v>0</v>
      </c>
      <c r="K447">
        <v>5000000</v>
      </c>
      <c r="L447">
        <v>2.21</v>
      </c>
      <c r="N447" t="s">
        <v>1701</v>
      </c>
      <c r="O447">
        <v>0</v>
      </c>
      <c r="P447">
        <v>11.35</v>
      </c>
      <c r="Q447" t="s">
        <v>1277</v>
      </c>
      <c r="T447">
        <v>2.76</v>
      </c>
      <c r="U447">
        <v>1.07</v>
      </c>
      <c r="V447">
        <v>0</v>
      </c>
      <c r="W447">
        <v>13</v>
      </c>
      <c r="X447">
        <v>0</v>
      </c>
      <c r="Y447">
        <v>0</v>
      </c>
      <c r="Z447">
        <v>1</v>
      </c>
      <c r="AA447">
        <v>2</v>
      </c>
      <c r="AB447">
        <v>3</v>
      </c>
      <c r="AC447">
        <v>4</v>
      </c>
      <c r="AD447">
        <v>5</v>
      </c>
      <c r="AE447">
        <v>6</v>
      </c>
      <c r="AF447">
        <v>8</v>
      </c>
      <c r="AG447">
        <v>9</v>
      </c>
      <c r="AH447">
        <v>10</v>
      </c>
      <c r="AI447">
        <v>11</v>
      </c>
      <c r="AJ447">
        <v>13</v>
      </c>
      <c r="AK447">
        <v>20</v>
      </c>
      <c r="AL447">
        <v>10</v>
      </c>
      <c r="AM447">
        <v>10</v>
      </c>
      <c r="AN447">
        <v>20</v>
      </c>
      <c r="AO447">
        <v>10</v>
      </c>
      <c r="AP447">
        <v>9</v>
      </c>
      <c r="AQ447">
        <v>18</v>
      </c>
      <c r="AR447">
        <v>7</v>
      </c>
      <c r="AS447">
        <v>7</v>
      </c>
      <c r="AT447">
        <v>3</v>
      </c>
    </row>
    <row r="448" spans="1:46" hidden="1" x14ac:dyDescent="0.2">
      <c r="A448">
        <v>446</v>
      </c>
      <c r="B448" t="s">
        <v>282</v>
      </c>
      <c r="C448" t="s">
        <v>27</v>
      </c>
      <c r="D448" t="s">
        <v>242</v>
      </c>
      <c r="E448" t="s">
        <v>27</v>
      </c>
      <c r="F448" t="s">
        <v>242</v>
      </c>
      <c r="J448">
        <v>0</v>
      </c>
      <c r="K448">
        <v>5000000</v>
      </c>
      <c r="L448">
        <v>9.1300000000000008</v>
      </c>
      <c r="N448" t="s">
        <v>1702</v>
      </c>
      <c r="O448">
        <v>0</v>
      </c>
      <c r="P448">
        <v>11.35</v>
      </c>
      <c r="Q448" t="s">
        <v>1277</v>
      </c>
      <c r="T448">
        <v>8.84</v>
      </c>
      <c r="U448">
        <v>2.13</v>
      </c>
      <c r="V448">
        <v>0</v>
      </c>
      <c r="W448">
        <v>13</v>
      </c>
      <c r="X448">
        <v>0</v>
      </c>
      <c r="Y448">
        <v>0</v>
      </c>
      <c r="Z448">
        <v>1</v>
      </c>
      <c r="AA448">
        <v>2</v>
      </c>
      <c r="AB448">
        <v>3</v>
      </c>
      <c r="AC448">
        <v>5</v>
      </c>
      <c r="AD448">
        <v>6</v>
      </c>
      <c r="AE448">
        <v>7</v>
      </c>
      <c r="AF448">
        <v>8</v>
      </c>
      <c r="AG448">
        <v>9</v>
      </c>
      <c r="AH448">
        <v>11</v>
      </c>
      <c r="AI448">
        <v>11</v>
      </c>
      <c r="AJ448">
        <v>13</v>
      </c>
      <c r="AK448">
        <v>18</v>
      </c>
      <c r="AL448">
        <v>9</v>
      </c>
      <c r="AM448">
        <v>9</v>
      </c>
      <c r="AN448">
        <v>18</v>
      </c>
      <c r="AO448">
        <v>9</v>
      </c>
      <c r="AP448">
        <v>10</v>
      </c>
      <c r="AQ448">
        <v>20</v>
      </c>
      <c r="AR448">
        <v>8</v>
      </c>
      <c r="AS448">
        <v>8</v>
      </c>
      <c r="AT448">
        <v>5</v>
      </c>
    </row>
    <row r="449" spans="1:46" hidden="1" x14ac:dyDescent="0.2">
      <c r="A449">
        <v>447</v>
      </c>
      <c r="B449" t="s">
        <v>282</v>
      </c>
      <c r="C449" t="s">
        <v>27</v>
      </c>
      <c r="D449" t="s">
        <v>243</v>
      </c>
      <c r="E449" t="s">
        <v>27</v>
      </c>
      <c r="F449" t="s">
        <v>243</v>
      </c>
      <c r="J449">
        <v>-5000000</v>
      </c>
      <c r="K449">
        <v>5000000</v>
      </c>
      <c r="L449">
        <v>5.81</v>
      </c>
      <c r="N449" t="s">
        <v>1703</v>
      </c>
      <c r="Q449" t="s">
        <v>1254</v>
      </c>
      <c r="T449">
        <v>6.43</v>
      </c>
      <c r="U449">
        <v>1.73</v>
      </c>
      <c r="V449">
        <v>3.63</v>
      </c>
      <c r="W449">
        <v>8.91</v>
      </c>
      <c r="X449">
        <v>3.12</v>
      </c>
      <c r="Y449">
        <v>4.13</v>
      </c>
      <c r="Z449">
        <v>5.15</v>
      </c>
      <c r="AA449">
        <v>5.41</v>
      </c>
      <c r="AB449">
        <v>5.81</v>
      </c>
      <c r="AC449">
        <v>5.99</v>
      </c>
      <c r="AD449">
        <v>6.08</v>
      </c>
      <c r="AE449">
        <v>6.47</v>
      </c>
      <c r="AF449">
        <v>7.12</v>
      </c>
      <c r="AG449">
        <v>7.8</v>
      </c>
      <c r="AH449">
        <v>8.83</v>
      </c>
      <c r="AI449">
        <v>8.8800000000000008</v>
      </c>
      <c r="AJ449">
        <v>8.93</v>
      </c>
      <c r="AK449">
        <v>1</v>
      </c>
      <c r="AL449">
        <v>0</v>
      </c>
      <c r="AM449">
        <v>0</v>
      </c>
      <c r="AN449">
        <v>2</v>
      </c>
      <c r="AO449">
        <v>2</v>
      </c>
      <c r="AP449">
        <v>1</v>
      </c>
      <c r="AQ449">
        <v>1</v>
      </c>
      <c r="AR449">
        <v>1</v>
      </c>
      <c r="AS449">
        <v>0</v>
      </c>
      <c r="AT449">
        <v>2</v>
      </c>
    </row>
    <row r="450" spans="1:46" hidden="1" x14ac:dyDescent="0.2">
      <c r="A450">
        <v>448</v>
      </c>
      <c r="B450" t="s">
        <v>282</v>
      </c>
      <c r="C450" t="s">
        <v>49</v>
      </c>
      <c r="D450" t="s">
        <v>221</v>
      </c>
      <c r="E450" t="s">
        <v>49</v>
      </c>
      <c r="F450" t="s">
        <v>221</v>
      </c>
      <c r="J450">
        <v>0</v>
      </c>
      <c r="K450">
        <v>5000000</v>
      </c>
      <c r="L450">
        <v>453.01</v>
      </c>
      <c r="N450" t="s">
        <v>1704</v>
      </c>
      <c r="Q450" t="s">
        <v>1254</v>
      </c>
      <c r="T450">
        <v>458.24</v>
      </c>
      <c r="U450">
        <v>15.71</v>
      </c>
      <c r="V450">
        <v>432.42</v>
      </c>
      <c r="W450">
        <v>480.86</v>
      </c>
      <c r="X450">
        <v>427.08</v>
      </c>
      <c r="Y450">
        <v>437.75</v>
      </c>
      <c r="Z450">
        <v>448.43</v>
      </c>
      <c r="AA450">
        <v>451.4</v>
      </c>
      <c r="AB450">
        <v>451.81</v>
      </c>
      <c r="AC450">
        <v>451.95</v>
      </c>
      <c r="AD450">
        <v>454.84</v>
      </c>
      <c r="AE450">
        <v>459.48</v>
      </c>
      <c r="AF450">
        <v>464.67</v>
      </c>
      <c r="AG450">
        <v>471.78</v>
      </c>
      <c r="AH450">
        <v>477.05</v>
      </c>
      <c r="AI450">
        <v>479.59</v>
      </c>
      <c r="AJ450">
        <v>482.13</v>
      </c>
      <c r="AK450">
        <v>1</v>
      </c>
      <c r="AL450">
        <v>0</v>
      </c>
      <c r="AM450">
        <v>0</v>
      </c>
      <c r="AN450">
        <v>0</v>
      </c>
      <c r="AO450">
        <v>4</v>
      </c>
      <c r="AP450">
        <v>1</v>
      </c>
      <c r="AQ450">
        <v>1</v>
      </c>
      <c r="AR450">
        <v>1</v>
      </c>
      <c r="AS450">
        <v>1</v>
      </c>
      <c r="AT450">
        <v>1</v>
      </c>
    </row>
    <row r="451" spans="1:46" hidden="1" x14ac:dyDescent="0.2">
      <c r="A451">
        <v>449</v>
      </c>
      <c r="B451" t="s">
        <v>282</v>
      </c>
      <c r="C451" t="s">
        <v>49</v>
      </c>
      <c r="D451" t="s">
        <v>75</v>
      </c>
      <c r="E451" t="s">
        <v>49</v>
      </c>
      <c r="F451" t="s">
        <v>75</v>
      </c>
      <c r="G451">
        <v>400</v>
      </c>
      <c r="H451">
        <v>20</v>
      </c>
      <c r="I451">
        <v>0.1</v>
      </c>
      <c r="J451">
        <v>0</v>
      </c>
      <c r="K451">
        <v>5000000</v>
      </c>
      <c r="L451">
        <v>453.01</v>
      </c>
      <c r="M451">
        <v>2.65</v>
      </c>
      <c r="N451" t="s">
        <v>1705</v>
      </c>
      <c r="Q451" t="s">
        <v>1270</v>
      </c>
      <c r="R451">
        <v>400.3</v>
      </c>
      <c r="S451">
        <v>27.68</v>
      </c>
      <c r="T451">
        <v>458.24</v>
      </c>
      <c r="U451">
        <v>15.71</v>
      </c>
      <c r="V451">
        <v>432.42</v>
      </c>
      <c r="W451">
        <v>480.86</v>
      </c>
      <c r="X451">
        <v>427.08</v>
      </c>
      <c r="Y451">
        <v>437.75</v>
      </c>
      <c r="Z451">
        <v>448.43</v>
      </c>
      <c r="AA451">
        <v>451.4</v>
      </c>
      <c r="AB451">
        <v>451.81</v>
      </c>
      <c r="AC451">
        <v>451.95</v>
      </c>
      <c r="AD451">
        <v>454.84</v>
      </c>
      <c r="AE451">
        <v>459.48</v>
      </c>
      <c r="AF451">
        <v>464.67</v>
      </c>
      <c r="AG451">
        <v>471.78</v>
      </c>
      <c r="AH451">
        <v>477.05</v>
      </c>
      <c r="AI451">
        <v>479.59</v>
      </c>
      <c r="AJ451">
        <v>482.13</v>
      </c>
      <c r="AK451">
        <v>1</v>
      </c>
      <c r="AL451">
        <v>0</v>
      </c>
      <c r="AM451">
        <v>0</v>
      </c>
      <c r="AN451">
        <v>0</v>
      </c>
      <c r="AO451">
        <v>4</v>
      </c>
      <c r="AP451">
        <v>1</v>
      </c>
      <c r="AQ451">
        <v>1</v>
      </c>
      <c r="AR451">
        <v>1</v>
      </c>
      <c r="AS451">
        <v>1</v>
      </c>
      <c r="AT451">
        <v>1</v>
      </c>
    </row>
    <row r="452" spans="1:46" hidden="1" x14ac:dyDescent="0.2">
      <c r="A452">
        <v>450</v>
      </c>
      <c r="B452" t="s">
        <v>282</v>
      </c>
      <c r="C452" t="s">
        <v>49</v>
      </c>
      <c r="D452" t="s">
        <v>122</v>
      </c>
      <c r="E452" t="s">
        <v>49</v>
      </c>
      <c r="F452" t="s">
        <v>122</v>
      </c>
      <c r="G452">
        <v>0</v>
      </c>
      <c r="H452">
        <v>0</v>
      </c>
      <c r="J452">
        <v>0</v>
      </c>
      <c r="K452">
        <v>5000000</v>
      </c>
      <c r="L452">
        <v>0</v>
      </c>
      <c r="M452" t="s">
        <v>1338</v>
      </c>
      <c r="N452" t="s">
        <v>1706</v>
      </c>
      <c r="Q452" t="s">
        <v>1270</v>
      </c>
      <c r="R452">
        <v>0</v>
      </c>
      <c r="S452">
        <v>0</v>
      </c>
      <c r="T452">
        <v>0</v>
      </c>
      <c r="U452">
        <v>0</v>
      </c>
      <c r="V452">
        <v>-0.01</v>
      </c>
      <c r="W452">
        <v>0</v>
      </c>
      <c r="X452">
        <v>-0.01</v>
      </c>
      <c r="Y452">
        <v>-0.01</v>
      </c>
      <c r="Z452">
        <v>0</v>
      </c>
      <c r="AA452">
        <v>0</v>
      </c>
      <c r="AB452">
        <v>0</v>
      </c>
      <c r="AC452">
        <v>0</v>
      </c>
      <c r="AD452">
        <v>0</v>
      </c>
      <c r="AE452">
        <v>0</v>
      </c>
      <c r="AF452">
        <v>0</v>
      </c>
      <c r="AG452">
        <v>0</v>
      </c>
      <c r="AH452">
        <v>0</v>
      </c>
      <c r="AI452">
        <v>0</v>
      </c>
      <c r="AJ452">
        <v>0</v>
      </c>
      <c r="AK452">
        <v>1</v>
      </c>
      <c r="AL452">
        <v>0</v>
      </c>
      <c r="AM452">
        <v>0</v>
      </c>
      <c r="AN452">
        <v>0</v>
      </c>
      <c r="AO452">
        <v>0</v>
      </c>
      <c r="AP452">
        <v>0</v>
      </c>
      <c r="AQ452">
        <v>0</v>
      </c>
      <c r="AR452">
        <v>2</v>
      </c>
      <c r="AS452">
        <v>4</v>
      </c>
      <c r="AT452">
        <v>3</v>
      </c>
    </row>
    <row r="453" spans="1:46" hidden="1" x14ac:dyDescent="0.2">
      <c r="A453">
        <v>451</v>
      </c>
      <c r="B453" t="s">
        <v>282</v>
      </c>
      <c r="C453" t="s">
        <v>49</v>
      </c>
      <c r="D453" t="s">
        <v>89</v>
      </c>
      <c r="E453" t="s">
        <v>49</v>
      </c>
      <c r="F453" t="s">
        <v>89</v>
      </c>
      <c r="G453">
        <v>0</v>
      </c>
      <c r="H453">
        <v>0</v>
      </c>
      <c r="J453">
        <v>0</v>
      </c>
      <c r="K453">
        <v>5000000</v>
      </c>
      <c r="L453">
        <v>0.15</v>
      </c>
      <c r="M453" t="s">
        <v>1338</v>
      </c>
      <c r="N453" t="s">
        <v>1707</v>
      </c>
      <c r="Q453" t="s">
        <v>1270</v>
      </c>
      <c r="R453">
        <v>0</v>
      </c>
      <c r="S453">
        <v>0</v>
      </c>
      <c r="T453">
        <v>0.15</v>
      </c>
      <c r="U453">
        <v>0.01</v>
      </c>
      <c r="V453">
        <v>0.14000000000000001</v>
      </c>
      <c r="W453">
        <v>0.16</v>
      </c>
      <c r="X453">
        <v>0.14000000000000001</v>
      </c>
      <c r="Y453">
        <v>0.14000000000000001</v>
      </c>
      <c r="Z453">
        <v>0.14000000000000001</v>
      </c>
      <c r="AA453">
        <v>0.15</v>
      </c>
      <c r="AB453">
        <v>0.15</v>
      </c>
      <c r="AC453">
        <v>0.15</v>
      </c>
      <c r="AD453">
        <v>0.15</v>
      </c>
      <c r="AE453">
        <v>0.15</v>
      </c>
      <c r="AF453">
        <v>0.15</v>
      </c>
      <c r="AG453">
        <v>0.16</v>
      </c>
      <c r="AH453">
        <v>0.16</v>
      </c>
      <c r="AI453">
        <v>0.16</v>
      </c>
      <c r="AJ453">
        <v>0.16</v>
      </c>
      <c r="AK453">
        <v>1</v>
      </c>
      <c r="AL453">
        <v>0</v>
      </c>
      <c r="AM453">
        <v>1</v>
      </c>
      <c r="AN453">
        <v>0</v>
      </c>
      <c r="AO453">
        <v>2</v>
      </c>
      <c r="AP453">
        <v>2</v>
      </c>
      <c r="AQ453">
        <v>1</v>
      </c>
      <c r="AR453">
        <v>1</v>
      </c>
      <c r="AS453">
        <v>1</v>
      </c>
      <c r="AT453">
        <v>1</v>
      </c>
    </row>
    <row r="454" spans="1:46" hidden="1" x14ac:dyDescent="0.2">
      <c r="A454">
        <v>452</v>
      </c>
      <c r="B454" t="s">
        <v>282</v>
      </c>
      <c r="C454" t="s">
        <v>49</v>
      </c>
      <c r="D454" t="s">
        <v>98</v>
      </c>
      <c r="E454" t="s">
        <v>49</v>
      </c>
      <c r="F454" t="s">
        <v>98</v>
      </c>
      <c r="J454">
        <v>0</v>
      </c>
      <c r="K454">
        <v>5000000</v>
      </c>
      <c r="L454">
        <v>0</v>
      </c>
      <c r="N454" t="s">
        <v>1708</v>
      </c>
      <c r="Q454" t="s">
        <v>1254</v>
      </c>
      <c r="T454">
        <v>0</v>
      </c>
      <c r="U454">
        <v>0</v>
      </c>
      <c r="V454">
        <v>0</v>
      </c>
      <c r="W454">
        <v>0</v>
      </c>
      <c r="X454">
        <v>0</v>
      </c>
      <c r="Y454">
        <v>0</v>
      </c>
      <c r="Z454">
        <v>0</v>
      </c>
      <c r="AA454">
        <v>0</v>
      </c>
      <c r="AB454">
        <v>0</v>
      </c>
      <c r="AC454">
        <v>0</v>
      </c>
      <c r="AD454">
        <v>0</v>
      </c>
      <c r="AE454">
        <v>0</v>
      </c>
      <c r="AF454">
        <v>0</v>
      </c>
      <c r="AG454">
        <v>0</v>
      </c>
      <c r="AH454">
        <v>0</v>
      </c>
      <c r="AI454">
        <v>0</v>
      </c>
      <c r="AJ454">
        <v>0</v>
      </c>
      <c r="AK454">
        <v>1</v>
      </c>
      <c r="AL454">
        <v>0</v>
      </c>
      <c r="AM454">
        <v>0</v>
      </c>
      <c r="AN454">
        <v>8</v>
      </c>
      <c r="AO454">
        <v>0</v>
      </c>
      <c r="AP454">
        <v>0</v>
      </c>
      <c r="AQ454">
        <v>0</v>
      </c>
      <c r="AR454">
        <v>0</v>
      </c>
      <c r="AS454">
        <v>0</v>
      </c>
      <c r="AT454">
        <v>1</v>
      </c>
    </row>
    <row r="455" spans="1:46" hidden="1" x14ac:dyDescent="0.2">
      <c r="A455">
        <v>453</v>
      </c>
      <c r="B455" t="s">
        <v>282</v>
      </c>
      <c r="C455" t="s">
        <v>49</v>
      </c>
      <c r="D455" t="s">
        <v>26</v>
      </c>
      <c r="E455" t="s">
        <v>49</v>
      </c>
      <c r="F455" t="s">
        <v>26</v>
      </c>
      <c r="G455">
        <v>91.128</v>
      </c>
      <c r="H455">
        <v>13.6692</v>
      </c>
      <c r="I455">
        <v>0.3</v>
      </c>
      <c r="J455">
        <v>0</v>
      </c>
      <c r="K455">
        <v>5000000</v>
      </c>
      <c r="L455">
        <v>81.38</v>
      </c>
      <c r="M455">
        <v>-0.71</v>
      </c>
      <c r="N455" t="s">
        <v>1709</v>
      </c>
      <c r="Q455" t="s">
        <v>1270</v>
      </c>
      <c r="R455">
        <v>87.47</v>
      </c>
      <c r="S455">
        <v>8.7899999999999991</v>
      </c>
      <c r="T455">
        <v>82.63</v>
      </c>
      <c r="U455">
        <v>11.15</v>
      </c>
      <c r="V455">
        <v>68.040000000000006</v>
      </c>
      <c r="W455">
        <v>100.3</v>
      </c>
      <c r="X455">
        <v>67.180000000000007</v>
      </c>
      <c r="Y455">
        <v>68.91</v>
      </c>
      <c r="Z455">
        <v>70.64</v>
      </c>
      <c r="AA455">
        <v>73.180000000000007</v>
      </c>
      <c r="AB455">
        <v>76.02</v>
      </c>
      <c r="AC455">
        <v>79.86</v>
      </c>
      <c r="AD455">
        <v>82.85</v>
      </c>
      <c r="AE455">
        <v>84.48</v>
      </c>
      <c r="AF455">
        <v>85.55</v>
      </c>
      <c r="AG455">
        <v>88.87</v>
      </c>
      <c r="AH455">
        <v>99.88</v>
      </c>
      <c r="AI455">
        <v>100.16</v>
      </c>
      <c r="AJ455">
        <v>100.45</v>
      </c>
      <c r="AK455">
        <v>1</v>
      </c>
      <c r="AL455">
        <v>2</v>
      </c>
      <c r="AM455">
        <v>1</v>
      </c>
      <c r="AN455">
        <v>0</v>
      </c>
      <c r="AO455">
        <v>1</v>
      </c>
      <c r="AP455">
        <v>3</v>
      </c>
      <c r="AQ455">
        <v>0</v>
      </c>
      <c r="AR455">
        <v>0</v>
      </c>
      <c r="AS455">
        <v>0</v>
      </c>
      <c r="AT455">
        <v>2</v>
      </c>
    </row>
    <row r="456" spans="1:46" hidden="1" x14ac:dyDescent="0.2">
      <c r="A456">
        <v>454</v>
      </c>
      <c r="B456" t="s">
        <v>282</v>
      </c>
      <c r="C456" t="s">
        <v>49</v>
      </c>
      <c r="D456" t="s">
        <v>241</v>
      </c>
      <c r="E456" t="s">
        <v>49</v>
      </c>
      <c r="F456" t="s">
        <v>241</v>
      </c>
      <c r="J456">
        <v>0</v>
      </c>
      <c r="K456">
        <v>5000000</v>
      </c>
      <c r="L456">
        <v>0.16</v>
      </c>
      <c r="N456" t="s">
        <v>1710</v>
      </c>
      <c r="O456">
        <v>0</v>
      </c>
      <c r="P456">
        <v>13.32</v>
      </c>
      <c r="Q456" t="s">
        <v>1277</v>
      </c>
      <c r="T456">
        <v>2.3199999999999998</v>
      </c>
      <c r="U456">
        <v>2.77</v>
      </c>
      <c r="V456">
        <v>0</v>
      </c>
      <c r="W456">
        <v>22</v>
      </c>
      <c r="X456">
        <v>0</v>
      </c>
      <c r="Y456">
        <v>0</v>
      </c>
      <c r="Z456">
        <v>1</v>
      </c>
      <c r="AA456">
        <v>3</v>
      </c>
      <c r="AB456">
        <v>4</v>
      </c>
      <c r="AC456">
        <v>6</v>
      </c>
      <c r="AD456">
        <v>8</v>
      </c>
      <c r="AE456">
        <v>9</v>
      </c>
      <c r="AF456">
        <v>11</v>
      </c>
      <c r="AG456">
        <v>13</v>
      </c>
      <c r="AH456">
        <v>16</v>
      </c>
      <c r="AI456">
        <v>18</v>
      </c>
      <c r="AJ456">
        <v>22</v>
      </c>
      <c r="AK456">
        <v>30</v>
      </c>
      <c r="AL456">
        <v>20</v>
      </c>
      <c r="AM456">
        <v>20</v>
      </c>
      <c r="AN456">
        <v>18</v>
      </c>
      <c r="AO456">
        <v>18</v>
      </c>
      <c r="AP456">
        <v>25</v>
      </c>
      <c r="AQ456">
        <v>11</v>
      </c>
      <c r="AR456">
        <v>8</v>
      </c>
      <c r="AS456">
        <v>5</v>
      </c>
      <c r="AT456">
        <v>4</v>
      </c>
    </row>
    <row r="457" spans="1:46" hidden="1" x14ac:dyDescent="0.2">
      <c r="A457">
        <v>455</v>
      </c>
      <c r="B457" t="s">
        <v>282</v>
      </c>
      <c r="C457" t="s">
        <v>49</v>
      </c>
      <c r="D457" t="s">
        <v>242</v>
      </c>
      <c r="E457" t="s">
        <v>49</v>
      </c>
      <c r="F457" t="s">
        <v>242</v>
      </c>
      <c r="J457">
        <v>0</v>
      </c>
      <c r="K457">
        <v>5000000</v>
      </c>
      <c r="L457">
        <v>81.22</v>
      </c>
      <c r="N457" t="s">
        <v>1711</v>
      </c>
      <c r="O457">
        <v>68.06</v>
      </c>
      <c r="P457">
        <v>81.38</v>
      </c>
      <c r="Q457" t="s">
        <v>1277</v>
      </c>
      <c r="T457">
        <v>80.319999999999993</v>
      </c>
      <c r="U457">
        <v>11.67</v>
      </c>
      <c r="V457">
        <v>51</v>
      </c>
      <c r="W457">
        <v>100</v>
      </c>
      <c r="X457">
        <v>51</v>
      </c>
      <c r="Y457">
        <v>57</v>
      </c>
      <c r="Z457">
        <v>60</v>
      </c>
      <c r="AA457">
        <v>63</v>
      </c>
      <c r="AB457">
        <v>66.7</v>
      </c>
      <c r="AC457">
        <v>69</v>
      </c>
      <c r="AD457">
        <v>71.5</v>
      </c>
      <c r="AE457">
        <v>74</v>
      </c>
      <c r="AF457">
        <v>77.3</v>
      </c>
      <c r="AG457">
        <v>81.2</v>
      </c>
      <c r="AH457">
        <v>91.1</v>
      </c>
      <c r="AI457">
        <v>96</v>
      </c>
      <c r="AJ457">
        <v>100</v>
      </c>
      <c r="AK457">
        <v>5</v>
      </c>
      <c r="AL457">
        <v>14</v>
      </c>
      <c r="AM457">
        <v>24</v>
      </c>
      <c r="AN457">
        <v>30</v>
      </c>
      <c r="AO457">
        <v>29</v>
      </c>
      <c r="AP457">
        <v>22</v>
      </c>
      <c r="AQ457">
        <v>14</v>
      </c>
      <c r="AR457">
        <v>5</v>
      </c>
      <c r="AS457">
        <v>8</v>
      </c>
      <c r="AT457">
        <v>9</v>
      </c>
    </row>
    <row r="458" spans="1:46" hidden="1" x14ac:dyDescent="0.2">
      <c r="A458">
        <v>456</v>
      </c>
      <c r="B458" t="s">
        <v>282</v>
      </c>
      <c r="C458" t="s">
        <v>49</v>
      </c>
      <c r="D458" t="s">
        <v>243</v>
      </c>
      <c r="E458" t="s">
        <v>49</v>
      </c>
      <c r="F458" t="s">
        <v>243</v>
      </c>
      <c r="J458">
        <v>-5000000</v>
      </c>
      <c r="K458">
        <v>5000000</v>
      </c>
      <c r="L458">
        <v>25.09</v>
      </c>
      <c r="N458" t="s">
        <v>1712</v>
      </c>
      <c r="Q458" t="s">
        <v>1254</v>
      </c>
      <c r="T458">
        <v>30.37</v>
      </c>
      <c r="U458">
        <v>13.61</v>
      </c>
      <c r="V458">
        <v>8.9</v>
      </c>
      <c r="W458">
        <v>51.25</v>
      </c>
      <c r="X458">
        <v>6.41</v>
      </c>
      <c r="Y458">
        <v>11.4</v>
      </c>
      <c r="Z458">
        <v>16.399999999999999</v>
      </c>
      <c r="AA458">
        <v>21.52</v>
      </c>
      <c r="AB458">
        <v>23.33</v>
      </c>
      <c r="AC458">
        <v>26.33</v>
      </c>
      <c r="AD458">
        <v>31.83</v>
      </c>
      <c r="AE458">
        <v>35.86</v>
      </c>
      <c r="AF458">
        <v>37.21</v>
      </c>
      <c r="AG458">
        <v>39.39</v>
      </c>
      <c r="AH458">
        <v>41.22</v>
      </c>
      <c r="AI458">
        <v>47.91</v>
      </c>
      <c r="AJ458">
        <v>54.59</v>
      </c>
      <c r="AK458">
        <v>1</v>
      </c>
      <c r="AL458">
        <v>0</v>
      </c>
      <c r="AM458">
        <v>1</v>
      </c>
      <c r="AN458">
        <v>2</v>
      </c>
      <c r="AO458">
        <v>1</v>
      </c>
      <c r="AP458">
        <v>0</v>
      </c>
      <c r="AQ458">
        <v>4</v>
      </c>
      <c r="AR458">
        <v>0</v>
      </c>
      <c r="AS458">
        <v>0</v>
      </c>
      <c r="AT458">
        <v>1</v>
      </c>
    </row>
    <row r="459" spans="1:46" hidden="1" x14ac:dyDescent="0.2">
      <c r="A459">
        <v>457</v>
      </c>
      <c r="B459" t="s">
        <v>282</v>
      </c>
      <c r="C459" t="s">
        <v>189</v>
      </c>
      <c r="D459" t="s">
        <v>84</v>
      </c>
      <c r="E459" t="s">
        <v>189</v>
      </c>
      <c r="F459" t="s">
        <v>84</v>
      </c>
      <c r="J459">
        <v>0</v>
      </c>
      <c r="K459">
        <v>5000000</v>
      </c>
      <c r="L459">
        <v>-0.23</v>
      </c>
      <c r="N459" t="s">
        <v>1713</v>
      </c>
      <c r="Q459" t="s">
        <v>1254</v>
      </c>
      <c r="T459">
        <v>-0.27</v>
      </c>
      <c r="U459">
        <v>0.13</v>
      </c>
      <c r="V459">
        <v>-0.46</v>
      </c>
      <c r="W459">
        <v>-0.05</v>
      </c>
      <c r="X459">
        <v>-0.48</v>
      </c>
      <c r="Y459">
        <v>-0.44</v>
      </c>
      <c r="Z459">
        <v>-0.4</v>
      </c>
      <c r="AA459">
        <v>-0.37</v>
      </c>
      <c r="AB459">
        <v>-0.36</v>
      </c>
      <c r="AC459">
        <v>-0.31</v>
      </c>
      <c r="AD459">
        <v>-0.28000000000000003</v>
      </c>
      <c r="AE459">
        <v>-0.25</v>
      </c>
      <c r="AF459">
        <v>-0.21</v>
      </c>
      <c r="AG459">
        <v>-0.2</v>
      </c>
      <c r="AH459">
        <v>-0.18</v>
      </c>
      <c r="AI459">
        <v>-0.09</v>
      </c>
      <c r="AJ459">
        <v>-0.01</v>
      </c>
      <c r="AK459">
        <v>1</v>
      </c>
      <c r="AL459">
        <v>1</v>
      </c>
      <c r="AM459">
        <v>2</v>
      </c>
      <c r="AN459">
        <v>0</v>
      </c>
      <c r="AO459">
        <v>2</v>
      </c>
      <c r="AP459">
        <v>3</v>
      </c>
      <c r="AQ459">
        <v>0</v>
      </c>
      <c r="AR459">
        <v>0</v>
      </c>
      <c r="AS459">
        <v>0</v>
      </c>
      <c r="AT459">
        <v>1</v>
      </c>
    </row>
    <row r="460" spans="1:46" hidden="1" x14ac:dyDescent="0.2">
      <c r="A460">
        <v>458</v>
      </c>
      <c r="B460" t="s">
        <v>282</v>
      </c>
      <c r="C460" t="s">
        <v>189</v>
      </c>
      <c r="D460" t="s">
        <v>67</v>
      </c>
      <c r="E460" t="s">
        <v>189</v>
      </c>
      <c r="F460" t="s">
        <v>67</v>
      </c>
      <c r="J460">
        <v>0</v>
      </c>
      <c r="K460">
        <v>5000000</v>
      </c>
      <c r="L460">
        <v>-0.33</v>
      </c>
      <c r="N460" t="s">
        <v>1714</v>
      </c>
      <c r="Q460" t="s">
        <v>1267</v>
      </c>
      <c r="T460">
        <v>-0.25</v>
      </c>
      <c r="U460">
        <v>0.11</v>
      </c>
      <c r="V460">
        <v>-0.42</v>
      </c>
      <c r="W460">
        <v>-0.04</v>
      </c>
      <c r="X460">
        <v>-0.45</v>
      </c>
      <c r="Y460">
        <v>-0.38</v>
      </c>
      <c r="Z460">
        <v>-0.31</v>
      </c>
      <c r="AA460">
        <v>-0.3</v>
      </c>
      <c r="AB460">
        <v>-0.28999999999999998</v>
      </c>
      <c r="AC460">
        <v>-0.28000000000000003</v>
      </c>
      <c r="AD460">
        <v>-0.26</v>
      </c>
      <c r="AE460">
        <v>-0.23</v>
      </c>
      <c r="AF460">
        <v>-0.22</v>
      </c>
      <c r="AG460">
        <v>-0.21</v>
      </c>
      <c r="AH460">
        <v>-0.16</v>
      </c>
      <c r="AI460">
        <v>-0.08</v>
      </c>
      <c r="AJ460">
        <v>-0.01</v>
      </c>
      <c r="AK460">
        <v>1</v>
      </c>
      <c r="AL460">
        <v>0</v>
      </c>
      <c r="AM460">
        <v>0</v>
      </c>
      <c r="AN460">
        <v>4</v>
      </c>
      <c r="AO460">
        <v>1</v>
      </c>
      <c r="AP460">
        <v>2</v>
      </c>
      <c r="AQ460">
        <v>1</v>
      </c>
      <c r="AR460">
        <v>0</v>
      </c>
      <c r="AS460">
        <v>0</v>
      </c>
      <c r="AT460">
        <v>1</v>
      </c>
    </row>
    <row r="461" spans="1:46" hidden="1" x14ac:dyDescent="0.2">
      <c r="A461">
        <v>459</v>
      </c>
      <c r="B461" t="s">
        <v>282</v>
      </c>
      <c r="C461" t="s">
        <v>189</v>
      </c>
      <c r="D461" t="s">
        <v>90</v>
      </c>
      <c r="E461" t="s">
        <v>189</v>
      </c>
      <c r="F461" t="s">
        <v>90</v>
      </c>
      <c r="J461">
        <v>0</v>
      </c>
      <c r="K461">
        <v>5000000</v>
      </c>
      <c r="L461">
        <v>-0.17</v>
      </c>
      <c r="N461" t="s">
        <v>1715</v>
      </c>
      <c r="O461">
        <v>-0.15</v>
      </c>
      <c r="P461">
        <v>-0.16</v>
      </c>
      <c r="Q461" t="s">
        <v>1277</v>
      </c>
      <c r="T461">
        <v>-0.13</v>
      </c>
      <c r="U461">
        <v>0.06</v>
      </c>
      <c r="V461">
        <v>0</v>
      </c>
      <c r="W461">
        <v>0</v>
      </c>
      <c r="X461">
        <v>0</v>
      </c>
      <c r="Y461">
        <v>0</v>
      </c>
      <c r="Z461">
        <v>0</v>
      </c>
      <c r="AA461">
        <v>0</v>
      </c>
      <c r="AB461">
        <v>0</v>
      </c>
      <c r="AC461">
        <v>0</v>
      </c>
      <c r="AD461">
        <v>0</v>
      </c>
      <c r="AE461">
        <v>0</v>
      </c>
      <c r="AF461">
        <v>0</v>
      </c>
      <c r="AG461">
        <v>0</v>
      </c>
      <c r="AH461">
        <v>0</v>
      </c>
      <c r="AI461">
        <v>0</v>
      </c>
      <c r="AJ461">
        <v>0</v>
      </c>
      <c r="AK461">
        <v>0</v>
      </c>
      <c r="AL461">
        <v>0</v>
      </c>
      <c r="AM461">
        <v>0</v>
      </c>
      <c r="AN461">
        <v>0</v>
      </c>
      <c r="AO461">
        <v>0</v>
      </c>
      <c r="AP461">
        <v>1</v>
      </c>
      <c r="AQ461">
        <v>0</v>
      </c>
      <c r="AR461">
        <v>0</v>
      </c>
      <c r="AS461">
        <v>0</v>
      </c>
      <c r="AT461">
        <v>0</v>
      </c>
    </row>
    <row r="462" spans="1:46" hidden="1" x14ac:dyDescent="0.2">
      <c r="A462">
        <v>460</v>
      </c>
      <c r="B462" t="s">
        <v>282</v>
      </c>
      <c r="C462" t="s">
        <v>189</v>
      </c>
      <c r="D462" t="s">
        <v>92</v>
      </c>
      <c r="E462" t="s">
        <v>189</v>
      </c>
      <c r="F462" t="s">
        <v>92</v>
      </c>
      <c r="J462">
        <v>0</v>
      </c>
      <c r="K462">
        <v>5000000</v>
      </c>
      <c r="L462">
        <v>-0.15</v>
      </c>
      <c r="N462" t="s">
        <v>1716</v>
      </c>
      <c r="O462">
        <v>-0.16</v>
      </c>
      <c r="P462">
        <v>-0.16</v>
      </c>
      <c r="Q462" t="s">
        <v>1277</v>
      </c>
      <c r="T462">
        <v>-0.11</v>
      </c>
      <c r="U462">
        <v>0.05</v>
      </c>
      <c r="V462">
        <v>0</v>
      </c>
      <c r="W462">
        <v>0</v>
      </c>
      <c r="X462">
        <v>0</v>
      </c>
      <c r="Y462">
        <v>0</v>
      </c>
      <c r="Z462">
        <v>0</v>
      </c>
      <c r="AA462">
        <v>0</v>
      </c>
      <c r="AB462">
        <v>0</v>
      </c>
      <c r="AC462">
        <v>0</v>
      </c>
      <c r="AD462">
        <v>0</v>
      </c>
      <c r="AE462">
        <v>0</v>
      </c>
      <c r="AF462">
        <v>0</v>
      </c>
      <c r="AG462">
        <v>0</v>
      </c>
      <c r="AH462">
        <v>0</v>
      </c>
      <c r="AI462">
        <v>0</v>
      </c>
      <c r="AJ462">
        <v>0</v>
      </c>
      <c r="AK462">
        <v>0</v>
      </c>
      <c r="AL462">
        <v>0</v>
      </c>
      <c r="AM462">
        <v>0</v>
      </c>
      <c r="AN462">
        <v>0</v>
      </c>
      <c r="AO462">
        <v>0</v>
      </c>
      <c r="AP462">
        <v>1</v>
      </c>
      <c r="AQ462">
        <v>0</v>
      </c>
      <c r="AR462">
        <v>0</v>
      </c>
      <c r="AS462">
        <v>0</v>
      </c>
      <c r="AT462">
        <v>0</v>
      </c>
    </row>
    <row r="463" spans="1:46" hidden="1" x14ac:dyDescent="0.2">
      <c r="A463">
        <v>461</v>
      </c>
      <c r="B463" t="s">
        <v>282</v>
      </c>
      <c r="C463" t="s">
        <v>189</v>
      </c>
      <c r="D463" t="s">
        <v>26</v>
      </c>
      <c r="E463" t="s">
        <v>189</v>
      </c>
      <c r="F463" t="s">
        <v>26</v>
      </c>
      <c r="J463">
        <v>0</v>
      </c>
      <c r="K463">
        <v>5000000</v>
      </c>
      <c r="L463">
        <v>9.11</v>
      </c>
      <c r="N463" t="s">
        <v>1717</v>
      </c>
      <c r="Q463" t="s">
        <v>1267</v>
      </c>
      <c r="T463">
        <v>9.08</v>
      </c>
      <c r="U463">
        <v>0.37</v>
      </c>
      <c r="V463">
        <v>8.56</v>
      </c>
      <c r="W463">
        <v>9.61</v>
      </c>
      <c r="X463">
        <v>8.49</v>
      </c>
      <c r="Y463">
        <v>8.64</v>
      </c>
      <c r="Z463">
        <v>8.8000000000000007</v>
      </c>
      <c r="AA463">
        <v>8.83</v>
      </c>
      <c r="AB463">
        <v>8.8699999999999992</v>
      </c>
      <c r="AC463">
        <v>8.8800000000000008</v>
      </c>
      <c r="AD463">
        <v>8.91</v>
      </c>
      <c r="AE463">
        <v>9.08</v>
      </c>
      <c r="AF463">
        <v>9.34</v>
      </c>
      <c r="AG463">
        <v>9.48</v>
      </c>
      <c r="AH463">
        <v>9.5</v>
      </c>
      <c r="AI463">
        <v>9.57</v>
      </c>
      <c r="AJ463">
        <v>9.65</v>
      </c>
      <c r="AK463">
        <v>1</v>
      </c>
      <c r="AL463">
        <v>0</v>
      </c>
      <c r="AM463">
        <v>2</v>
      </c>
      <c r="AN463">
        <v>3</v>
      </c>
      <c r="AO463">
        <v>0</v>
      </c>
      <c r="AP463">
        <v>0</v>
      </c>
      <c r="AQ463">
        <v>1</v>
      </c>
      <c r="AR463">
        <v>0</v>
      </c>
      <c r="AS463">
        <v>2</v>
      </c>
      <c r="AT463">
        <v>1</v>
      </c>
    </row>
    <row r="464" spans="1:46" hidden="1" x14ac:dyDescent="0.2">
      <c r="A464">
        <v>462</v>
      </c>
      <c r="B464" t="s">
        <v>282</v>
      </c>
      <c r="C464" t="s">
        <v>189</v>
      </c>
      <c r="D464" t="s">
        <v>241</v>
      </c>
      <c r="E464" t="s">
        <v>189</v>
      </c>
      <c r="F464" t="s">
        <v>241</v>
      </c>
      <c r="J464">
        <v>0</v>
      </c>
      <c r="K464">
        <v>5000000</v>
      </c>
      <c r="L464">
        <v>4.2300000000000004</v>
      </c>
      <c r="N464" t="s">
        <v>1718</v>
      </c>
      <c r="O464">
        <v>0</v>
      </c>
      <c r="P464">
        <v>9.11</v>
      </c>
      <c r="Q464" t="s">
        <v>1277</v>
      </c>
      <c r="T464">
        <v>4.63</v>
      </c>
      <c r="U464">
        <v>0.97</v>
      </c>
      <c r="V464">
        <v>0</v>
      </c>
      <c r="W464">
        <v>9</v>
      </c>
      <c r="X464">
        <v>0</v>
      </c>
      <c r="Y464">
        <v>0</v>
      </c>
      <c r="Z464">
        <v>0</v>
      </c>
      <c r="AA464">
        <v>1</v>
      </c>
      <c r="AB464">
        <v>2</v>
      </c>
      <c r="AC464">
        <v>3</v>
      </c>
      <c r="AD464">
        <v>4</v>
      </c>
      <c r="AE464">
        <v>5</v>
      </c>
      <c r="AF464">
        <v>6</v>
      </c>
      <c r="AG464">
        <v>7</v>
      </c>
      <c r="AH464">
        <v>8</v>
      </c>
      <c r="AI464">
        <v>8</v>
      </c>
      <c r="AJ464">
        <v>9</v>
      </c>
      <c r="AK464">
        <v>10</v>
      </c>
      <c r="AL464">
        <v>10</v>
      </c>
      <c r="AM464">
        <v>10</v>
      </c>
      <c r="AN464">
        <v>10</v>
      </c>
      <c r="AO464">
        <v>10</v>
      </c>
      <c r="AP464">
        <v>10</v>
      </c>
      <c r="AQ464">
        <v>10</v>
      </c>
      <c r="AR464">
        <v>9</v>
      </c>
      <c r="AS464">
        <v>9</v>
      </c>
      <c r="AT464">
        <v>3</v>
      </c>
    </row>
    <row r="465" spans="1:46" hidden="1" x14ac:dyDescent="0.2">
      <c r="A465">
        <v>463</v>
      </c>
      <c r="B465" t="s">
        <v>282</v>
      </c>
      <c r="C465" t="s">
        <v>189</v>
      </c>
      <c r="D465" t="s">
        <v>242</v>
      </c>
      <c r="E465" t="s">
        <v>189</v>
      </c>
      <c r="F465" t="s">
        <v>242</v>
      </c>
      <c r="J465">
        <v>0</v>
      </c>
      <c r="K465">
        <v>5000000</v>
      </c>
      <c r="L465">
        <v>4.88</v>
      </c>
      <c r="N465" t="s">
        <v>1719</v>
      </c>
      <c r="O465">
        <v>0</v>
      </c>
      <c r="P465">
        <v>9.11</v>
      </c>
      <c r="Q465" t="s">
        <v>1277</v>
      </c>
      <c r="T465">
        <v>4.4400000000000004</v>
      </c>
      <c r="U465">
        <v>1.17</v>
      </c>
      <c r="V465">
        <v>0</v>
      </c>
      <c r="W465">
        <v>9</v>
      </c>
      <c r="X465">
        <v>0</v>
      </c>
      <c r="Y465">
        <v>0</v>
      </c>
      <c r="Z465">
        <v>1</v>
      </c>
      <c r="AA465">
        <v>2</v>
      </c>
      <c r="AB465">
        <v>3</v>
      </c>
      <c r="AC465">
        <v>3</v>
      </c>
      <c r="AD465">
        <v>4</v>
      </c>
      <c r="AE465">
        <v>5</v>
      </c>
      <c r="AF465">
        <v>6</v>
      </c>
      <c r="AG465">
        <v>7</v>
      </c>
      <c r="AH465">
        <v>8</v>
      </c>
      <c r="AI465">
        <v>8</v>
      </c>
      <c r="AJ465">
        <v>9</v>
      </c>
      <c r="AK465">
        <v>9</v>
      </c>
      <c r="AL465">
        <v>9</v>
      </c>
      <c r="AM465">
        <v>9</v>
      </c>
      <c r="AN465">
        <v>10</v>
      </c>
      <c r="AO465">
        <v>10</v>
      </c>
      <c r="AP465">
        <v>10</v>
      </c>
      <c r="AQ465">
        <v>10</v>
      </c>
      <c r="AR465">
        <v>10</v>
      </c>
      <c r="AS465">
        <v>10</v>
      </c>
      <c r="AT465">
        <v>4</v>
      </c>
    </row>
    <row r="466" spans="1:46" hidden="1" x14ac:dyDescent="0.2">
      <c r="A466">
        <v>464</v>
      </c>
      <c r="B466" t="s">
        <v>282</v>
      </c>
      <c r="C466" t="s">
        <v>189</v>
      </c>
      <c r="D466" t="s">
        <v>243</v>
      </c>
      <c r="E466" t="s">
        <v>189</v>
      </c>
      <c r="F466" t="s">
        <v>243</v>
      </c>
      <c r="J466">
        <v>-5000000</v>
      </c>
      <c r="K466">
        <v>5000000</v>
      </c>
      <c r="L466">
        <v>8.0299999999999994</v>
      </c>
      <c r="N466" t="s">
        <v>1720</v>
      </c>
      <c r="Q466" t="s">
        <v>1267</v>
      </c>
      <c r="T466">
        <v>8.01</v>
      </c>
      <c r="U466">
        <v>0.28000000000000003</v>
      </c>
      <c r="V466">
        <v>7.66</v>
      </c>
      <c r="W466">
        <v>8.52</v>
      </c>
      <c r="X466">
        <v>7.64</v>
      </c>
      <c r="Y466">
        <v>7.69</v>
      </c>
      <c r="Z466">
        <v>7.73</v>
      </c>
      <c r="AA466">
        <v>7.82</v>
      </c>
      <c r="AB466">
        <v>7.87</v>
      </c>
      <c r="AC466">
        <v>7.92</v>
      </c>
      <c r="AD466">
        <v>7.96</v>
      </c>
      <c r="AE466">
        <v>7.98</v>
      </c>
      <c r="AF466">
        <v>8.06</v>
      </c>
      <c r="AG466">
        <v>8.2200000000000006</v>
      </c>
      <c r="AH466">
        <v>8.27</v>
      </c>
      <c r="AI466">
        <v>8.43</v>
      </c>
      <c r="AJ466">
        <v>8.6</v>
      </c>
      <c r="AK466">
        <v>2</v>
      </c>
      <c r="AL466">
        <v>0</v>
      </c>
      <c r="AM466">
        <v>2</v>
      </c>
      <c r="AN466">
        <v>3</v>
      </c>
      <c r="AO466">
        <v>0</v>
      </c>
      <c r="AP466">
        <v>1</v>
      </c>
      <c r="AQ466">
        <v>1</v>
      </c>
      <c r="AR466">
        <v>0</v>
      </c>
      <c r="AS466">
        <v>0</v>
      </c>
      <c r="AT466">
        <v>1</v>
      </c>
    </row>
    <row r="467" spans="1:46" hidden="1" x14ac:dyDescent="0.2">
      <c r="A467">
        <v>465</v>
      </c>
      <c r="B467" t="s">
        <v>282</v>
      </c>
      <c r="C467" t="s">
        <v>30</v>
      </c>
      <c r="D467" t="s">
        <v>84</v>
      </c>
      <c r="E467" t="s">
        <v>30</v>
      </c>
      <c r="F467" t="s">
        <v>84</v>
      </c>
      <c r="G467">
        <v>0</v>
      </c>
      <c r="H467">
        <v>0</v>
      </c>
      <c r="J467">
        <v>0</v>
      </c>
      <c r="K467">
        <v>5000000</v>
      </c>
      <c r="L467">
        <v>-0.31</v>
      </c>
      <c r="M467" t="s">
        <v>1338</v>
      </c>
      <c r="N467" t="s">
        <v>1721</v>
      </c>
      <c r="Q467" t="s">
        <v>1270</v>
      </c>
      <c r="R467">
        <v>0</v>
      </c>
      <c r="S467">
        <v>0</v>
      </c>
      <c r="T467">
        <v>-0.31</v>
      </c>
      <c r="U467">
        <v>0.09</v>
      </c>
      <c r="V467">
        <v>-0.42</v>
      </c>
      <c r="W467">
        <v>-0.13</v>
      </c>
      <c r="X467">
        <v>-0.44</v>
      </c>
      <c r="Y467">
        <v>-0.41</v>
      </c>
      <c r="Z467">
        <v>-0.38</v>
      </c>
      <c r="AA467">
        <v>-0.36</v>
      </c>
      <c r="AB467">
        <v>-0.36</v>
      </c>
      <c r="AC467">
        <v>-0.33</v>
      </c>
      <c r="AD467">
        <v>-0.31</v>
      </c>
      <c r="AE467">
        <v>-0.3</v>
      </c>
      <c r="AF467">
        <v>-0.28999999999999998</v>
      </c>
      <c r="AG467">
        <v>-0.28000000000000003</v>
      </c>
      <c r="AH467">
        <v>-0.25</v>
      </c>
      <c r="AI467">
        <v>-0.17</v>
      </c>
      <c r="AJ467">
        <v>-0.08</v>
      </c>
      <c r="AK467">
        <v>1</v>
      </c>
      <c r="AL467">
        <v>1</v>
      </c>
      <c r="AM467">
        <v>2</v>
      </c>
      <c r="AN467">
        <v>2</v>
      </c>
      <c r="AO467">
        <v>3</v>
      </c>
      <c r="AP467">
        <v>0</v>
      </c>
      <c r="AQ467">
        <v>0</v>
      </c>
      <c r="AR467">
        <v>0</v>
      </c>
      <c r="AS467">
        <v>0</v>
      </c>
      <c r="AT467">
        <v>1</v>
      </c>
    </row>
    <row r="468" spans="1:46" hidden="1" x14ac:dyDescent="0.2">
      <c r="A468">
        <v>466</v>
      </c>
      <c r="B468" t="s">
        <v>282</v>
      </c>
      <c r="C468" t="s">
        <v>30</v>
      </c>
      <c r="D468" t="s">
        <v>67</v>
      </c>
      <c r="E468" t="s">
        <v>30</v>
      </c>
      <c r="F468" t="s">
        <v>67</v>
      </c>
      <c r="G468">
        <v>0</v>
      </c>
      <c r="H468">
        <v>0</v>
      </c>
      <c r="J468">
        <v>0</v>
      </c>
      <c r="K468">
        <v>5000000</v>
      </c>
      <c r="L468">
        <v>-0.28999999999999998</v>
      </c>
      <c r="M468" t="s">
        <v>1338</v>
      </c>
      <c r="N468" t="s">
        <v>1722</v>
      </c>
      <c r="Q468" t="s">
        <v>1270</v>
      </c>
      <c r="R468">
        <v>0</v>
      </c>
      <c r="S468">
        <v>0</v>
      </c>
      <c r="T468">
        <v>-0.24</v>
      </c>
      <c r="U468">
        <v>0.08</v>
      </c>
      <c r="V468">
        <v>-0.34</v>
      </c>
      <c r="W468">
        <v>-0.08</v>
      </c>
      <c r="X468">
        <v>-0.36</v>
      </c>
      <c r="Y468">
        <v>-0.33</v>
      </c>
      <c r="Z468">
        <v>-0.28999999999999998</v>
      </c>
      <c r="AA468">
        <v>-0.28000000000000003</v>
      </c>
      <c r="AB468">
        <v>-0.28000000000000003</v>
      </c>
      <c r="AC468">
        <v>-0.27</v>
      </c>
      <c r="AD468">
        <v>-0.25</v>
      </c>
      <c r="AE468">
        <v>-0.24</v>
      </c>
      <c r="AF468">
        <v>-0.23</v>
      </c>
      <c r="AG468">
        <v>-0.22</v>
      </c>
      <c r="AH468">
        <v>-0.18</v>
      </c>
      <c r="AI468">
        <v>-0.11</v>
      </c>
      <c r="AJ468">
        <v>-0.04</v>
      </c>
      <c r="AK468">
        <v>1</v>
      </c>
      <c r="AL468">
        <v>0</v>
      </c>
      <c r="AM468">
        <v>3</v>
      </c>
      <c r="AN468">
        <v>2</v>
      </c>
      <c r="AO468">
        <v>2</v>
      </c>
      <c r="AP468">
        <v>1</v>
      </c>
      <c r="AQ468">
        <v>0</v>
      </c>
      <c r="AR468">
        <v>0</v>
      </c>
      <c r="AS468">
        <v>0</v>
      </c>
      <c r="AT468">
        <v>1</v>
      </c>
    </row>
    <row r="469" spans="1:46" hidden="1" x14ac:dyDescent="0.2">
      <c r="A469">
        <v>467</v>
      </c>
      <c r="B469" t="s">
        <v>282</v>
      </c>
      <c r="C469" t="s">
        <v>30</v>
      </c>
      <c r="D469" t="s">
        <v>90</v>
      </c>
      <c r="E469" t="s">
        <v>30</v>
      </c>
      <c r="F469" t="s">
        <v>90</v>
      </c>
      <c r="J469">
        <v>0</v>
      </c>
      <c r="K469">
        <v>5000000</v>
      </c>
      <c r="L469">
        <v>-0.15</v>
      </c>
      <c r="N469" t="s">
        <v>1723</v>
      </c>
      <c r="O469">
        <v>-0.15</v>
      </c>
      <c r="P469">
        <v>-0.15</v>
      </c>
      <c r="Q469" t="s">
        <v>1277</v>
      </c>
      <c r="T469">
        <v>-0.12</v>
      </c>
      <c r="U469">
        <v>0.04</v>
      </c>
      <c r="V469">
        <v>0</v>
      </c>
      <c r="W469">
        <v>0</v>
      </c>
      <c r="X469">
        <v>0</v>
      </c>
      <c r="Y469">
        <v>0</v>
      </c>
      <c r="Z469">
        <v>0</v>
      </c>
      <c r="AA469">
        <v>0</v>
      </c>
      <c r="AB469">
        <v>0</v>
      </c>
      <c r="AC469">
        <v>0</v>
      </c>
      <c r="AD469">
        <v>0</v>
      </c>
      <c r="AE469">
        <v>0</v>
      </c>
      <c r="AF469">
        <v>0</v>
      </c>
      <c r="AG469">
        <v>0</v>
      </c>
      <c r="AH469">
        <v>0</v>
      </c>
      <c r="AI469">
        <v>0</v>
      </c>
      <c r="AJ469">
        <v>0</v>
      </c>
      <c r="AK469">
        <v>0</v>
      </c>
      <c r="AL469">
        <v>0</v>
      </c>
      <c r="AM469">
        <v>0</v>
      </c>
      <c r="AN469">
        <v>0</v>
      </c>
      <c r="AO469">
        <v>0</v>
      </c>
      <c r="AP469">
        <v>1</v>
      </c>
      <c r="AQ469">
        <v>0</v>
      </c>
      <c r="AR469">
        <v>0</v>
      </c>
      <c r="AS469">
        <v>0</v>
      </c>
      <c r="AT469">
        <v>0</v>
      </c>
    </row>
    <row r="470" spans="1:46" hidden="1" x14ac:dyDescent="0.2">
      <c r="A470">
        <v>468</v>
      </c>
      <c r="B470" t="s">
        <v>282</v>
      </c>
      <c r="C470" t="s">
        <v>30</v>
      </c>
      <c r="D470" t="s">
        <v>92</v>
      </c>
      <c r="E470" t="s">
        <v>30</v>
      </c>
      <c r="F470" t="s">
        <v>92</v>
      </c>
      <c r="J470">
        <v>0</v>
      </c>
      <c r="K470">
        <v>5000000</v>
      </c>
      <c r="L470">
        <v>-0.14000000000000001</v>
      </c>
      <c r="N470" t="s">
        <v>1724</v>
      </c>
      <c r="O470">
        <v>-0.15</v>
      </c>
      <c r="P470">
        <v>-0.15</v>
      </c>
      <c r="Q470" t="s">
        <v>1277</v>
      </c>
      <c r="T470">
        <v>-0.11</v>
      </c>
      <c r="U470">
        <v>0.04</v>
      </c>
      <c r="V470">
        <v>0</v>
      </c>
      <c r="W470">
        <v>0</v>
      </c>
      <c r="X470">
        <v>0</v>
      </c>
      <c r="Y470">
        <v>0</v>
      </c>
      <c r="Z470">
        <v>0</v>
      </c>
      <c r="AA470">
        <v>0</v>
      </c>
      <c r="AB470">
        <v>0</v>
      </c>
      <c r="AC470">
        <v>0</v>
      </c>
      <c r="AD470">
        <v>0</v>
      </c>
      <c r="AE470">
        <v>0</v>
      </c>
      <c r="AF470">
        <v>0</v>
      </c>
      <c r="AG470">
        <v>0</v>
      </c>
      <c r="AH470">
        <v>0</v>
      </c>
      <c r="AI470">
        <v>0</v>
      </c>
      <c r="AJ470">
        <v>0</v>
      </c>
      <c r="AK470">
        <v>0</v>
      </c>
      <c r="AL470">
        <v>0</v>
      </c>
      <c r="AM470">
        <v>0</v>
      </c>
      <c r="AN470">
        <v>0</v>
      </c>
      <c r="AO470">
        <v>0</v>
      </c>
      <c r="AP470">
        <v>1</v>
      </c>
      <c r="AQ470">
        <v>0</v>
      </c>
      <c r="AR470">
        <v>0</v>
      </c>
      <c r="AS470">
        <v>0</v>
      </c>
      <c r="AT470">
        <v>0</v>
      </c>
    </row>
    <row r="471" spans="1:46" hidden="1" x14ac:dyDescent="0.2">
      <c r="A471">
        <v>469</v>
      </c>
      <c r="B471" t="s">
        <v>282</v>
      </c>
      <c r="C471" t="s">
        <v>30</v>
      </c>
      <c r="D471" t="s">
        <v>26</v>
      </c>
      <c r="E471" t="s">
        <v>30</v>
      </c>
      <c r="F471" t="s">
        <v>26</v>
      </c>
      <c r="G471">
        <v>1.458</v>
      </c>
      <c r="H471">
        <v>0.21870000000000001</v>
      </c>
      <c r="I471">
        <v>0.3</v>
      </c>
      <c r="J471">
        <v>0</v>
      </c>
      <c r="K471">
        <v>5000000</v>
      </c>
      <c r="L471">
        <v>3</v>
      </c>
      <c r="M471">
        <v>7.04</v>
      </c>
      <c r="N471" t="s">
        <v>1725</v>
      </c>
      <c r="Q471" t="s">
        <v>1270</v>
      </c>
      <c r="R471">
        <v>1.37</v>
      </c>
      <c r="S471">
        <v>0.19</v>
      </c>
      <c r="T471">
        <v>2.95</v>
      </c>
      <c r="U471">
        <v>0.22</v>
      </c>
      <c r="V471">
        <v>2.61</v>
      </c>
      <c r="W471">
        <v>3.3</v>
      </c>
      <c r="X471">
        <v>2.57</v>
      </c>
      <c r="Y471">
        <v>2.66</v>
      </c>
      <c r="Z471">
        <v>2.74</v>
      </c>
      <c r="AA471">
        <v>2.83</v>
      </c>
      <c r="AB471">
        <v>2.84</v>
      </c>
      <c r="AC471">
        <v>2.86</v>
      </c>
      <c r="AD471">
        <v>2.92</v>
      </c>
      <c r="AE471">
        <v>2.98</v>
      </c>
      <c r="AF471">
        <v>3.03</v>
      </c>
      <c r="AG471">
        <v>3.13</v>
      </c>
      <c r="AH471">
        <v>3.25</v>
      </c>
      <c r="AI471">
        <v>3.28</v>
      </c>
      <c r="AJ471">
        <v>3.31</v>
      </c>
      <c r="AK471">
        <v>1</v>
      </c>
      <c r="AL471">
        <v>0</v>
      </c>
      <c r="AM471">
        <v>1</v>
      </c>
      <c r="AN471">
        <v>2</v>
      </c>
      <c r="AO471">
        <v>1</v>
      </c>
      <c r="AP471">
        <v>2</v>
      </c>
      <c r="AQ471">
        <v>0</v>
      </c>
      <c r="AR471">
        <v>1</v>
      </c>
      <c r="AS471">
        <v>0</v>
      </c>
      <c r="AT471">
        <v>2</v>
      </c>
    </row>
    <row r="472" spans="1:46" hidden="1" x14ac:dyDescent="0.2">
      <c r="A472">
        <v>470</v>
      </c>
      <c r="B472" t="s">
        <v>282</v>
      </c>
      <c r="C472" t="s">
        <v>30</v>
      </c>
      <c r="D472" t="s">
        <v>241</v>
      </c>
      <c r="E472" t="s">
        <v>30</v>
      </c>
      <c r="F472" t="s">
        <v>241</v>
      </c>
      <c r="J472">
        <v>0</v>
      </c>
      <c r="K472">
        <v>5000000</v>
      </c>
      <c r="L472">
        <v>2.66</v>
      </c>
      <c r="N472" t="s">
        <v>1726</v>
      </c>
      <c r="O472">
        <v>0</v>
      </c>
      <c r="P472">
        <v>3</v>
      </c>
      <c r="Q472" t="s">
        <v>1277</v>
      </c>
      <c r="T472">
        <v>2.64</v>
      </c>
      <c r="U472">
        <v>0.25</v>
      </c>
      <c r="V472">
        <v>0</v>
      </c>
      <c r="W472">
        <v>3</v>
      </c>
      <c r="X472">
        <v>0</v>
      </c>
      <c r="Y472">
        <v>0</v>
      </c>
      <c r="Z472">
        <v>0</v>
      </c>
      <c r="AA472">
        <v>0</v>
      </c>
      <c r="AB472">
        <v>0.6</v>
      </c>
      <c r="AC472">
        <v>1</v>
      </c>
      <c r="AD472">
        <v>1</v>
      </c>
      <c r="AE472">
        <v>1.2</v>
      </c>
      <c r="AF472">
        <v>2</v>
      </c>
      <c r="AG472">
        <v>2</v>
      </c>
      <c r="AH472">
        <v>2</v>
      </c>
      <c r="AI472">
        <v>3</v>
      </c>
      <c r="AJ472">
        <v>3</v>
      </c>
      <c r="AK472">
        <v>10</v>
      </c>
      <c r="AL472">
        <v>0</v>
      </c>
      <c r="AM472">
        <v>0</v>
      </c>
      <c r="AN472">
        <v>10</v>
      </c>
      <c r="AO472">
        <v>0</v>
      </c>
      <c r="AP472">
        <v>0</v>
      </c>
      <c r="AQ472">
        <v>10</v>
      </c>
      <c r="AR472">
        <v>0</v>
      </c>
      <c r="AS472">
        <v>0</v>
      </c>
      <c r="AT472">
        <v>3</v>
      </c>
    </row>
    <row r="473" spans="1:46" hidden="1" x14ac:dyDescent="0.2">
      <c r="A473">
        <v>471</v>
      </c>
      <c r="B473" t="s">
        <v>282</v>
      </c>
      <c r="C473" t="s">
        <v>30</v>
      </c>
      <c r="D473" t="s">
        <v>242</v>
      </c>
      <c r="E473" t="s">
        <v>30</v>
      </c>
      <c r="F473" t="s">
        <v>242</v>
      </c>
      <c r="J473">
        <v>0</v>
      </c>
      <c r="K473">
        <v>5000000</v>
      </c>
      <c r="L473">
        <v>0.34</v>
      </c>
      <c r="N473" t="s">
        <v>1727</v>
      </c>
      <c r="O473">
        <v>0</v>
      </c>
      <c r="P473">
        <v>3</v>
      </c>
      <c r="Q473" t="s">
        <v>1277</v>
      </c>
      <c r="T473">
        <v>0.31</v>
      </c>
      <c r="U473">
        <v>0.32</v>
      </c>
      <c r="V473">
        <v>0</v>
      </c>
      <c r="W473">
        <v>3</v>
      </c>
      <c r="X473">
        <v>0</v>
      </c>
      <c r="Y473">
        <v>0</v>
      </c>
      <c r="Z473">
        <v>0</v>
      </c>
      <c r="AA473">
        <v>0</v>
      </c>
      <c r="AB473">
        <v>0.6</v>
      </c>
      <c r="AC473">
        <v>1</v>
      </c>
      <c r="AD473">
        <v>1</v>
      </c>
      <c r="AE473">
        <v>1.2</v>
      </c>
      <c r="AF473">
        <v>2</v>
      </c>
      <c r="AG473">
        <v>2</v>
      </c>
      <c r="AH473">
        <v>2</v>
      </c>
      <c r="AI473">
        <v>3</v>
      </c>
      <c r="AJ473">
        <v>3</v>
      </c>
      <c r="AK473">
        <v>10</v>
      </c>
      <c r="AL473">
        <v>0</v>
      </c>
      <c r="AM473">
        <v>0</v>
      </c>
      <c r="AN473">
        <v>10</v>
      </c>
      <c r="AO473">
        <v>0</v>
      </c>
      <c r="AP473">
        <v>0</v>
      </c>
      <c r="AQ473">
        <v>10</v>
      </c>
      <c r="AR473">
        <v>0</v>
      </c>
      <c r="AS473">
        <v>0</v>
      </c>
      <c r="AT473">
        <v>3</v>
      </c>
    </row>
    <row r="474" spans="1:46" hidden="1" x14ac:dyDescent="0.2">
      <c r="A474">
        <v>472</v>
      </c>
      <c r="B474" t="s">
        <v>282</v>
      </c>
      <c r="C474" t="s">
        <v>30</v>
      </c>
      <c r="D474" t="s">
        <v>243</v>
      </c>
      <c r="E474" t="s">
        <v>30</v>
      </c>
      <c r="F474" t="s">
        <v>243</v>
      </c>
      <c r="J474">
        <v>-5000000</v>
      </c>
      <c r="K474">
        <v>5000000</v>
      </c>
      <c r="L474">
        <v>1.72</v>
      </c>
      <c r="N474" t="s">
        <v>1728</v>
      </c>
      <c r="Q474" t="s">
        <v>1254</v>
      </c>
      <c r="T474">
        <v>1.69</v>
      </c>
      <c r="U474">
        <v>0.21</v>
      </c>
      <c r="V474">
        <v>1.32</v>
      </c>
      <c r="W474">
        <v>1.98</v>
      </c>
      <c r="X474">
        <v>1.28</v>
      </c>
      <c r="Y474">
        <v>1.36</v>
      </c>
      <c r="Z474">
        <v>1.45</v>
      </c>
      <c r="AA474">
        <v>1.53</v>
      </c>
      <c r="AB474">
        <v>1.63</v>
      </c>
      <c r="AC474">
        <v>1.7</v>
      </c>
      <c r="AD474">
        <v>1.73</v>
      </c>
      <c r="AE474">
        <v>1.73</v>
      </c>
      <c r="AF474">
        <v>1.76</v>
      </c>
      <c r="AG474">
        <v>1.83</v>
      </c>
      <c r="AH474">
        <v>1.92</v>
      </c>
      <c r="AI474">
        <v>1.96</v>
      </c>
      <c r="AJ474">
        <v>1.99</v>
      </c>
      <c r="AK474">
        <v>1</v>
      </c>
      <c r="AL474">
        <v>0</v>
      </c>
      <c r="AM474">
        <v>1</v>
      </c>
      <c r="AN474">
        <v>1</v>
      </c>
      <c r="AO474">
        <v>0</v>
      </c>
      <c r="AP474">
        <v>1</v>
      </c>
      <c r="AQ474">
        <v>3</v>
      </c>
      <c r="AR474">
        <v>1</v>
      </c>
      <c r="AS474">
        <v>1</v>
      </c>
      <c r="AT474">
        <v>1</v>
      </c>
    </row>
    <row r="475" spans="1:46" hidden="1" x14ac:dyDescent="0.2">
      <c r="A475">
        <v>473</v>
      </c>
      <c r="B475" t="s">
        <v>282</v>
      </c>
      <c r="C475" t="s">
        <v>42</v>
      </c>
      <c r="D475" t="s">
        <v>84</v>
      </c>
      <c r="E475" t="s">
        <v>42</v>
      </c>
      <c r="F475" t="s">
        <v>84</v>
      </c>
      <c r="G475">
        <v>0</v>
      </c>
      <c r="H475">
        <v>0</v>
      </c>
      <c r="J475">
        <v>0</v>
      </c>
      <c r="K475">
        <v>5000000</v>
      </c>
      <c r="L475">
        <v>0.08</v>
      </c>
      <c r="M475" t="s">
        <v>1338</v>
      </c>
      <c r="N475" t="s">
        <v>1729</v>
      </c>
      <c r="Q475" t="s">
        <v>1270</v>
      </c>
      <c r="R475">
        <v>0</v>
      </c>
      <c r="S475">
        <v>0</v>
      </c>
      <c r="T475">
        <v>0.03</v>
      </c>
      <c r="U475">
        <v>0.05</v>
      </c>
      <c r="V475">
        <v>-0.04</v>
      </c>
      <c r="W475">
        <v>0.1</v>
      </c>
      <c r="X475">
        <v>-0.04</v>
      </c>
      <c r="Y475">
        <v>-0.03</v>
      </c>
      <c r="Z475">
        <v>-0.03</v>
      </c>
      <c r="AA475">
        <v>-0.01</v>
      </c>
      <c r="AB475">
        <v>0</v>
      </c>
      <c r="AC475">
        <v>0.01</v>
      </c>
      <c r="AD475">
        <v>0.02</v>
      </c>
      <c r="AE475">
        <v>0.05</v>
      </c>
      <c r="AF475">
        <v>0.08</v>
      </c>
      <c r="AG475">
        <v>0.08</v>
      </c>
      <c r="AH475">
        <v>0.09</v>
      </c>
      <c r="AI475">
        <v>0.1</v>
      </c>
      <c r="AJ475">
        <v>0.1</v>
      </c>
      <c r="AK475">
        <v>1</v>
      </c>
      <c r="AL475">
        <v>1</v>
      </c>
      <c r="AM475">
        <v>1</v>
      </c>
      <c r="AN475">
        <v>2</v>
      </c>
      <c r="AO475">
        <v>0</v>
      </c>
      <c r="AP475">
        <v>1</v>
      </c>
      <c r="AQ475">
        <v>0</v>
      </c>
      <c r="AR475">
        <v>0</v>
      </c>
      <c r="AS475">
        <v>2</v>
      </c>
      <c r="AT475">
        <v>2</v>
      </c>
    </row>
    <row r="476" spans="1:46" hidden="1" x14ac:dyDescent="0.2">
      <c r="A476">
        <v>474</v>
      </c>
      <c r="B476" t="s">
        <v>282</v>
      </c>
      <c r="C476" t="s">
        <v>42</v>
      </c>
      <c r="D476" t="s">
        <v>67</v>
      </c>
      <c r="E476" t="s">
        <v>42</v>
      </c>
      <c r="F476" t="s">
        <v>67</v>
      </c>
      <c r="G476">
        <v>0</v>
      </c>
      <c r="H476">
        <v>0</v>
      </c>
      <c r="J476">
        <v>0</v>
      </c>
      <c r="K476">
        <v>5000000</v>
      </c>
      <c r="L476">
        <v>-0.03</v>
      </c>
      <c r="M476" t="s">
        <v>1338</v>
      </c>
      <c r="N476" t="s">
        <v>1730</v>
      </c>
      <c r="Q476" t="s">
        <v>1270</v>
      </c>
      <c r="R476">
        <v>0</v>
      </c>
      <c r="S476">
        <v>0</v>
      </c>
      <c r="T476">
        <v>-0.01</v>
      </c>
      <c r="U476">
        <v>0.03</v>
      </c>
      <c r="V476">
        <v>-7.0000000000000007E-2</v>
      </c>
      <c r="W476">
        <v>0.03</v>
      </c>
      <c r="X476">
        <v>-0.08</v>
      </c>
      <c r="Y476">
        <v>-0.06</v>
      </c>
      <c r="Z476">
        <v>-0.03</v>
      </c>
      <c r="AA476">
        <v>-0.02</v>
      </c>
      <c r="AB476">
        <v>-0.01</v>
      </c>
      <c r="AC476">
        <v>-0.01</v>
      </c>
      <c r="AD476">
        <v>-0.01</v>
      </c>
      <c r="AE476">
        <v>0</v>
      </c>
      <c r="AF476">
        <v>0.01</v>
      </c>
      <c r="AG476">
        <v>0.02</v>
      </c>
      <c r="AH476">
        <v>0.03</v>
      </c>
      <c r="AI476">
        <v>0.03</v>
      </c>
      <c r="AJ476">
        <v>0.03</v>
      </c>
      <c r="AK476">
        <v>1</v>
      </c>
      <c r="AL476">
        <v>0</v>
      </c>
      <c r="AM476">
        <v>0</v>
      </c>
      <c r="AN476">
        <v>0</v>
      </c>
      <c r="AO476">
        <v>0</v>
      </c>
      <c r="AP476">
        <v>3</v>
      </c>
      <c r="AQ476">
        <v>2</v>
      </c>
      <c r="AR476">
        <v>0</v>
      </c>
      <c r="AS476">
        <v>2</v>
      </c>
      <c r="AT476">
        <v>2</v>
      </c>
    </row>
    <row r="477" spans="1:46" hidden="1" x14ac:dyDescent="0.2">
      <c r="A477">
        <v>475</v>
      </c>
      <c r="B477" t="s">
        <v>282</v>
      </c>
      <c r="C477" t="s">
        <v>42</v>
      </c>
      <c r="D477" t="s">
        <v>90</v>
      </c>
      <c r="E477" t="s">
        <v>42</v>
      </c>
      <c r="F477" t="s">
        <v>90</v>
      </c>
      <c r="J477">
        <v>0</v>
      </c>
      <c r="K477">
        <v>5000000</v>
      </c>
      <c r="L477">
        <v>-0.02</v>
      </c>
      <c r="N477" t="s">
        <v>1731</v>
      </c>
      <c r="O477">
        <v>-0.02</v>
      </c>
      <c r="P477">
        <v>-0.01</v>
      </c>
      <c r="Q477" t="s">
        <v>1277</v>
      </c>
      <c r="T477">
        <v>-0.01</v>
      </c>
      <c r="U477">
        <v>0.02</v>
      </c>
      <c r="V477">
        <v>0</v>
      </c>
      <c r="W477">
        <v>0</v>
      </c>
      <c r="X477">
        <v>0</v>
      </c>
      <c r="Y477">
        <v>0</v>
      </c>
      <c r="Z477">
        <v>0</v>
      </c>
      <c r="AA477">
        <v>0</v>
      </c>
      <c r="AB477">
        <v>0</v>
      </c>
      <c r="AC477">
        <v>0</v>
      </c>
      <c r="AD477">
        <v>0</v>
      </c>
      <c r="AE477">
        <v>0</v>
      </c>
      <c r="AF477">
        <v>0</v>
      </c>
      <c r="AG477">
        <v>0</v>
      </c>
      <c r="AH477">
        <v>0</v>
      </c>
      <c r="AI477">
        <v>0</v>
      </c>
      <c r="AJ477">
        <v>0</v>
      </c>
      <c r="AK477">
        <v>0</v>
      </c>
      <c r="AL477">
        <v>0</v>
      </c>
      <c r="AM477">
        <v>0</v>
      </c>
      <c r="AN477">
        <v>0</v>
      </c>
      <c r="AO477">
        <v>0</v>
      </c>
      <c r="AP477">
        <v>1</v>
      </c>
      <c r="AQ477">
        <v>0</v>
      </c>
      <c r="AR477">
        <v>0</v>
      </c>
      <c r="AS477">
        <v>0</v>
      </c>
      <c r="AT477">
        <v>0</v>
      </c>
    </row>
    <row r="478" spans="1:46" hidden="1" x14ac:dyDescent="0.2">
      <c r="A478">
        <v>476</v>
      </c>
      <c r="B478" t="s">
        <v>282</v>
      </c>
      <c r="C478" t="s">
        <v>42</v>
      </c>
      <c r="D478" t="s">
        <v>92</v>
      </c>
      <c r="E478" t="s">
        <v>42</v>
      </c>
      <c r="F478" t="s">
        <v>92</v>
      </c>
      <c r="J478">
        <v>0</v>
      </c>
      <c r="K478">
        <v>5000000</v>
      </c>
      <c r="L478">
        <v>-0.01</v>
      </c>
      <c r="N478" t="s">
        <v>1732</v>
      </c>
      <c r="O478">
        <v>-0.02</v>
      </c>
      <c r="P478">
        <v>-0.02</v>
      </c>
      <c r="Q478" t="s">
        <v>1277</v>
      </c>
      <c r="T478">
        <v>0</v>
      </c>
      <c r="U478">
        <v>0.02</v>
      </c>
      <c r="V478">
        <v>0</v>
      </c>
      <c r="W478">
        <v>0</v>
      </c>
      <c r="X478">
        <v>0</v>
      </c>
      <c r="Y478">
        <v>0</v>
      </c>
      <c r="Z478">
        <v>0</v>
      </c>
      <c r="AA478">
        <v>0</v>
      </c>
      <c r="AB478">
        <v>0</v>
      </c>
      <c r="AC478">
        <v>0</v>
      </c>
      <c r="AD478">
        <v>0</v>
      </c>
      <c r="AE478">
        <v>0</v>
      </c>
      <c r="AF478">
        <v>0</v>
      </c>
      <c r="AG478">
        <v>0</v>
      </c>
      <c r="AH478">
        <v>0</v>
      </c>
      <c r="AI478">
        <v>0</v>
      </c>
      <c r="AJ478">
        <v>0</v>
      </c>
      <c r="AK478">
        <v>0</v>
      </c>
      <c r="AL478">
        <v>0</v>
      </c>
      <c r="AM478">
        <v>0</v>
      </c>
      <c r="AN478">
        <v>0</v>
      </c>
      <c r="AO478">
        <v>0</v>
      </c>
      <c r="AP478">
        <v>1</v>
      </c>
      <c r="AQ478">
        <v>0</v>
      </c>
      <c r="AR478">
        <v>0</v>
      </c>
      <c r="AS478">
        <v>0</v>
      </c>
      <c r="AT478">
        <v>0</v>
      </c>
    </row>
    <row r="479" spans="1:46" hidden="1" x14ac:dyDescent="0.2">
      <c r="A479">
        <v>477</v>
      </c>
      <c r="B479" t="s">
        <v>282</v>
      </c>
      <c r="C479" t="s">
        <v>42</v>
      </c>
      <c r="D479" t="s">
        <v>26</v>
      </c>
      <c r="E479" t="s">
        <v>42</v>
      </c>
      <c r="F479" t="s">
        <v>26</v>
      </c>
      <c r="G479">
        <v>3</v>
      </c>
      <c r="H479">
        <v>0.45</v>
      </c>
      <c r="I479">
        <v>0.3</v>
      </c>
      <c r="J479">
        <v>0</v>
      </c>
      <c r="K479">
        <v>5000000</v>
      </c>
      <c r="L479">
        <v>6.11</v>
      </c>
      <c r="M479">
        <v>6.92</v>
      </c>
      <c r="N479" t="s">
        <v>1733</v>
      </c>
      <c r="Q479" t="s">
        <v>1270</v>
      </c>
      <c r="R479">
        <v>2.71</v>
      </c>
      <c r="S479">
        <v>0.32</v>
      </c>
      <c r="T479">
        <v>6.12</v>
      </c>
      <c r="U479">
        <v>0.28000000000000003</v>
      </c>
      <c r="V479">
        <v>5.68</v>
      </c>
      <c r="W479">
        <v>6.43</v>
      </c>
      <c r="X479">
        <v>5.62</v>
      </c>
      <c r="Y479">
        <v>5.74</v>
      </c>
      <c r="Z479">
        <v>5.86</v>
      </c>
      <c r="AA479">
        <v>5.91</v>
      </c>
      <c r="AB479">
        <v>5.97</v>
      </c>
      <c r="AC479">
        <v>6.04</v>
      </c>
      <c r="AD479">
        <v>6.12</v>
      </c>
      <c r="AE479">
        <v>6.25</v>
      </c>
      <c r="AF479">
        <v>6.38</v>
      </c>
      <c r="AG479">
        <v>6.39</v>
      </c>
      <c r="AH479">
        <v>6.4</v>
      </c>
      <c r="AI479">
        <v>6.42</v>
      </c>
      <c r="AJ479">
        <v>6.44</v>
      </c>
      <c r="AK479">
        <v>1</v>
      </c>
      <c r="AL479">
        <v>0</v>
      </c>
      <c r="AM479">
        <v>0</v>
      </c>
      <c r="AN479">
        <v>2</v>
      </c>
      <c r="AO479">
        <v>1</v>
      </c>
      <c r="AP479">
        <v>1</v>
      </c>
      <c r="AQ479">
        <v>1</v>
      </c>
      <c r="AR479">
        <v>0</v>
      </c>
      <c r="AS479">
        <v>0</v>
      </c>
      <c r="AT479">
        <v>4</v>
      </c>
    </row>
    <row r="480" spans="1:46" hidden="1" x14ac:dyDescent="0.2">
      <c r="A480">
        <v>478</v>
      </c>
      <c r="B480" t="s">
        <v>282</v>
      </c>
      <c r="C480" t="s">
        <v>42</v>
      </c>
      <c r="D480" t="s">
        <v>241</v>
      </c>
      <c r="E480" t="s">
        <v>42</v>
      </c>
      <c r="F480" t="s">
        <v>241</v>
      </c>
      <c r="J480">
        <v>0</v>
      </c>
      <c r="K480">
        <v>5000000</v>
      </c>
      <c r="L480">
        <v>1.58</v>
      </c>
      <c r="N480" t="s">
        <v>1734</v>
      </c>
      <c r="O480">
        <v>0</v>
      </c>
      <c r="P480">
        <v>6.11</v>
      </c>
      <c r="Q480" t="s">
        <v>1277</v>
      </c>
      <c r="T480">
        <v>1.99</v>
      </c>
      <c r="U480">
        <v>1</v>
      </c>
      <c r="V480">
        <v>0</v>
      </c>
      <c r="W480">
        <v>6</v>
      </c>
      <c r="X480">
        <v>0</v>
      </c>
      <c r="Y480">
        <v>0</v>
      </c>
      <c r="Z480">
        <v>0</v>
      </c>
      <c r="AA480">
        <v>1</v>
      </c>
      <c r="AB480">
        <v>1.5</v>
      </c>
      <c r="AC480">
        <v>2</v>
      </c>
      <c r="AD480">
        <v>3</v>
      </c>
      <c r="AE480">
        <v>3</v>
      </c>
      <c r="AF480">
        <v>4</v>
      </c>
      <c r="AG480">
        <v>5</v>
      </c>
      <c r="AH480">
        <v>5</v>
      </c>
      <c r="AI480">
        <v>6</v>
      </c>
      <c r="AJ480">
        <v>6</v>
      </c>
      <c r="AK480">
        <v>10</v>
      </c>
      <c r="AL480">
        <v>10</v>
      </c>
      <c r="AM480">
        <v>0</v>
      </c>
      <c r="AN480">
        <v>10</v>
      </c>
      <c r="AO480">
        <v>0</v>
      </c>
      <c r="AP480">
        <v>10</v>
      </c>
      <c r="AQ480">
        <v>10</v>
      </c>
      <c r="AR480">
        <v>0</v>
      </c>
      <c r="AS480">
        <v>10</v>
      </c>
      <c r="AT480">
        <v>6</v>
      </c>
    </row>
    <row r="481" spans="1:46" hidden="1" x14ac:dyDescent="0.2">
      <c r="A481">
        <v>479</v>
      </c>
      <c r="B481" t="s">
        <v>282</v>
      </c>
      <c r="C481" t="s">
        <v>42</v>
      </c>
      <c r="D481" t="s">
        <v>242</v>
      </c>
      <c r="E481" t="s">
        <v>42</v>
      </c>
      <c r="F481" t="s">
        <v>242</v>
      </c>
      <c r="J481">
        <v>0</v>
      </c>
      <c r="K481">
        <v>5000000</v>
      </c>
      <c r="L481">
        <v>4.54</v>
      </c>
      <c r="N481" t="s">
        <v>1735</v>
      </c>
      <c r="O481">
        <v>0</v>
      </c>
      <c r="P481">
        <v>6.11</v>
      </c>
      <c r="Q481" t="s">
        <v>1277</v>
      </c>
      <c r="T481">
        <v>4.13</v>
      </c>
      <c r="U481">
        <v>1.1299999999999999</v>
      </c>
      <c r="V481">
        <v>0</v>
      </c>
      <c r="W481">
        <v>6</v>
      </c>
      <c r="X481">
        <v>0</v>
      </c>
      <c r="Y481">
        <v>0</v>
      </c>
      <c r="Z481">
        <v>0</v>
      </c>
      <c r="AA481">
        <v>1</v>
      </c>
      <c r="AB481">
        <v>1.5</v>
      </c>
      <c r="AC481">
        <v>2</v>
      </c>
      <c r="AD481">
        <v>3</v>
      </c>
      <c r="AE481">
        <v>3</v>
      </c>
      <c r="AF481">
        <v>4</v>
      </c>
      <c r="AG481">
        <v>5</v>
      </c>
      <c r="AH481">
        <v>5</v>
      </c>
      <c r="AI481">
        <v>6</v>
      </c>
      <c r="AJ481">
        <v>6</v>
      </c>
      <c r="AK481">
        <v>10</v>
      </c>
      <c r="AL481">
        <v>10</v>
      </c>
      <c r="AM481">
        <v>0</v>
      </c>
      <c r="AN481">
        <v>10</v>
      </c>
      <c r="AO481">
        <v>0</v>
      </c>
      <c r="AP481">
        <v>10</v>
      </c>
      <c r="AQ481">
        <v>10</v>
      </c>
      <c r="AR481">
        <v>0</v>
      </c>
      <c r="AS481">
        <v>10</v>
      </c>
      <c r="AT481">
        <v>6</v>
      </c>
    </row>
    <row r="482" spans="1:46" hidden="1" x14ac:dyDescent="0.2">
      <c r="A482">
        <v>480</v>
      </c>
      <c r="B482" t="s">
        <v>282</v>
      </c>
      <c r="C482" t="s">
        <v>42</v>
      </c>
      <c r="D482" t="s">
        <v>243</v>
      </c>
      <c r="E482" t="s">
        <v>42</v>
      </c>
      <c r="F482" t="s">
        <v>243</v>
      </c>
      <c r="J482">
        <v>-5000000</v>
      </c>
      <c r="K482">
        <v>5000000</v>
      </c>
      <c r="L482">
        <v>6.31</v>
      </c>
      <c r="N482" t="s">
        <v>1736</v>
      </c>
      <c r="Q482" t="s">
        <v>1254</v>
      </c>
      <c r="T482">
        <v>6.32</v>
      </c>
      <c r="U482">
        <v>0.3</v>
      </c>
      <c r="V482">
        <v>5.94</v>
      </c>
      <c r="W482">
        <v>6.75</v>
      </c>
      <c r="X482">
        <v>5.92</v>
      </c>
      <c r="Y482">
        <v>5.95</v>
      </c>
      <c r="Z482">
        <v>5.97</v>
      </c>
      <c r="AA482">
        <v>5.99</v>
      </c>
      <c r="AB482">
        <v>6.15</v>
      </c>
      <c r="AC482">
        <v>6.23</v>
      </c>
      <c r="AD482">
        <v>6.29</v>
      </c>
      <c r="AE482">
        <v>6.4</v>
      </c>
      <c r="AF482">
        <v>6.5</v>
      </c>
      <c r="AG482">
        <v>6.59</v>
      </c>
      <c r="AH482">
        <v>6.7</v>
      </c>
      <c r="AI482">
        <v>6.73</v>
      </c>
      <c r="AJ482">
        <v>6.76</v>
      </c>
      <c r="AK482">
        <v>3</v>
      </c>
      <c r="AL482">
        <v>0</v>
      </c>
      <c r="AM482">
        <v>0</v>
      </c>
      <c r="AN482">
        <v>2</v>
      </c>
      <c r="AO482">
        <v>0</v>
      </c>
      <c r="AP482">
        <v>1</v>
      </c>
      <c r="AQ482">
        <v>1</v>
      </c>
      <c r="AR482">
        <v>1</v>
      </c>
      <c r="AS482">
        <v>0</v>
      </c>
      <c r="AT482">
        <v>2</v>
      </c>
    </row>
    <row r="483" spans="1:46" hidden="1" x14ac:dyDescent="0.2">
      <c r="A483">
        <v>481</v>
      </c>
      <c r="B483" t="s">
        <v>282</v>
      </c>
      <c r="C483" t="s">
        <v>33</v>
      </c>
      <c r="D483" t="s">
        <v>226</v>
      </c>
      <c r="E483" t="s">
        <v>33</v>
      </c>
      <c r="F483" t="s">
        <v>226</v>
      </c>
      <c r="J483">
        <v>0</v>
      </c>
      <c r="K483">
        <v>5000000</v>
      </c>
      <c r="L483">
        <v>235.68</v>
      </c>
      <c r="N483" t="s">
        <v>1737</v>
      </c>
      <c r="Q483" t="s">
        <v>1254</v>
      </c>
      <c r="T483">
        <v>245.11</v>
      </c>
      <c r="U483">
        <v>15.41</v>
      </c>
      <c r="V483">
        <v>215.78</v>
      </c>
      <c r="W483">
        <v>263.16000000000003</v>
      </c>
      <c r="X483">
        <v>208.71</v>
      </c>
      <c r="Y483">
        <v>222.86</v>
      </c>
      <c r="Z483">
        <v>237.01</v>
      </c>
      <c r="AA483">
        <v>240.68</v>
      </c>
      <c r="AB483">
        <v>242.33</v>
      </c>
      <c r="AC483">
        <v>243.1</v>
      </c>
      <c r="AD483">
        <v>244.21</v>
      </c>
      <c r="AE483">
        <v>246.19</v>
      </c>
      <c r="AF483">
        <v>250.98</v>
      </c>
      <c r="AG483">
        <v>258.88</v>
      </c>
      <c r="AH483">
        <v>259.77</v>
      </c>
      <c r="AI483">
        <v>262.02999999999997</v>
      </c>
      <c r="AJ483">
        <v>264.27999999999997</v>
      </c>
      <c r="AK483">
        <v>1</v>
      </c>
      <c r="AL483">
        <v>0</v>
      </c>
      <c r="AM483">
        <v>0</v>
      </c>
      <c r="AN483">
        <v>0</v>
      </c>
      <c r="AO483">
        <v>0</v>
      </c>
      <c r="AP483">
        <v>2</v>
      </c>
      <c r="AQ483">
        <v>3</v>
      </c>
      <c r="AR483">
        <v>1</v>
      </c>
      <c r="AS483">
        <v>0</v>
      </c>
      <c r="AT483">
        <v>3</v>
      </c>
    </row>
    <row r="484" spans="1:46" hidden="1" x14ac:dyDescent="0.2">
      <c r="A484">
        <v>482</v>
      </c>
      <c r="B484" t="s">
        <v>282</v>
      </c>
      <c r="C484" t="s">
        <v>33</v>
      </c>
      <c r="D484" t="s">
        <v>227</v>
      </c>
      <c r="E484" t="s">
        <v>33</v>
      </c>
      <c r="F484" t="s">
        <v>227</v>
      </c>
      <c r="G484">
        <v>224.08199999999999</v>
      </c>
      <c r="H484">
        <v>11.2041</v>
      </c>
      <c r="I484">
        <v>0.1</v>
      </c>
      <c r="J484">
        <v>0</v>
      </c>
      <c r="K484">
        <v>5000000</v>
      </c>
      <c r="L484">
        <v>235.68</v>
      </c>
      <c r="M484">
        <v>1.04</v>
      </c>
      <c r="N484" t="s">
        <v>1738</v>
      </c>
      <c r="Q484" t="s">
        <v>1270</v>
      </c>
      <c r="R484">
        <v>227.76</v>
      </c>
      <c r="S484">
        <v>11.78</v>
      </c>
      <c r="T484">
        <v>245.11</v>
      </c>
      <c r="U484">
        <v>15.41</v>
      </c>
      <c r="V484">
        <v>215.78</v>
      </c>
      <c r="W484">
        <v>263.16000000000003</v>
      </c>
      <c r="X484">
        <v>208.71</v>
      </c>
      <c r="Y484">
        <v>222.86</v>
      </c>
      <c r="Z484">
        <v>237.01</v>
      </c>
      <c r="AA484">
        <v>240.68</v>
      </c>
      <c r="AB484">
        <v>242.33</v>
      </c>
      <c r="AC484">
        <v>243.1</v>
      </c>
      <c r="AD484">
        <v>244.21</v>
      </c>
      <c r="AE484">
        <v>246.19</v>
      </c>
      <c r="AF484">
        <v>250.98</v>
      </c>
      <c r="AG484">
        <v>258.88</v>
      </c>
      <c r="AH484">
        <v>259.77</v>
      </c>
      <c r="AI484">
        <v>262.02999999999997</v>
      </c>
      <c r="AJ484">
        <v>264.27999999999997</v>
      </c>
      <c r="AK484">
        <v>1</v>
      </c>
      <c r="AL484">
        <v>0</v>
      </c>
      <c r="AM484">
        <v>0</v>
      </c>
      <c r="AN484">
        <v>0</v>
      </c>
      <c r="AO484">
        <v>0</v>
      </c>
      <c r="AP484">
        <v>2</v>
      </c>
      <c r="AQ484">
        <v>3</v>
      </c>
      <c r="AR484">
        <v>1</v>
      </c>
      <c r="AS484">
        <v>0</v>
      </c>
      <c r="AT484">
        <v>3</v>
      </c>
    </row>
    <row r="485" spans="1:46" hidden="1" x14ac:dyDescent="0.2">
      <c r="A485">
        <v>483</v>
      </c>
      <c r="B485" t="s">
        <v>282</v>
      </c>
      <c r="C485" t="s">
        <v>33</v>
      </c>
      <c r="D485" t="s">
        <v>117</v>
      </c>
      <c r="E485" t="s">
        <v>33</v>
      </c>
      <c r="F485" t="s">
        <v>117</v>
      </c>
      <c r="J485">
        <v>0</v>
      </c>
      <c r="K485">
        <v>5000000</v>
      </c>
      <c r="L485">
        <v>235.68</v>
      </c>
      <c r="N485" t="s">
        <v>1739</v>
      </c>
      <c r="Q485" t="s">
        <v>1254</v>
      </c>
      <c r="T485">
        <v>245.11</v>
      </c>
      <c r="U485">
        <v>15.41</v>
      </c>
      <c r="V485">
        <v>215.78</v>
      </c>
      <c r="W485">
        <v>263.16000000000003</v>
      </c>
      <c r="X485">
        <v>208.71</v>
      </c>
      <c r="Y485">
        <v>222.86</v>
      </c>
      <c r="Z485">
        <v>237.01</v>
      </c>
      <c r="AA485">
        <v>240.68</v>
      </c>
      <c r="AB485">
        <v>242.33</v>
      </c>
      <c r="AC485">
        <v>243.1</v>
      </c>
      <c r="AD485">
        <v>244.21</v>
      </c>
      <c r="AE485">
        <v>246.19</v>
      </c>
      <c r="AF485">
        <v>250.98</v>
      </c>
      <c r="AG485">
        <v>258.88</v>
      </c>
      <c r="AH485">
        <v>259.77</v>
      </c>
      <c r="AI485">
        <v>262.02999999999997</v>
      </c>
      <c r="AJ485">
        <v>264.27999999999997</v>
      </c>
      <c r="AK485">
        <v>1</v>
      </c>
      <c r="AL485">
        <v>0</v>
      </c>
      <c r="AM485">
        <v>0</v>
      </c>
      <c r="AN485">
        <v>0</v>
      </c>
      <c r="AO485">
        <v>0</v>
      </c>
      <c r="AP485">
        <v>2</v>
      </c>
      <c r="AQ485">
        <v>3</v>
      </c>
      <c r="AR485">
        <v>1</v>
      </c>
      <c r="AS485">
        <v>0</v>
      </c>
      <c r="AT485">
        <v>3</v>
      </c>
    </row>
    <row r="486" spans="1:46" hidden="1" x14ac:dyDescent="0.2">
      <c r="A486">
        <v>484</v>
      </c>
      <c r="B486" t="s">
        <v>282</v>
      </c>
      <c r="C486" t="s">
        <v>33</v>
      </c>
      <c r="D486" t="s">
        <v>26</v>
      </c>
      <c r="E486" t="s">
        <v>33</v>
      </c>
      <c r="F486" t="s">
        <v>26</v>
      </c>
      <c r="G486">
        <v>5.47</v>
      </c>
      <c r="H486">
        <v>0.8204999999999999</v>
      </c>
      <c r="I486">
        <v>0.3</v>
      </c>
      <c r="J486">
        <v>0</v>
      </c>
      <c r="K486">
        <v>5000000</v>
      </c>
      <c r="L486">
        <v>8.4</v>
      </c>
      <c r="M486">
        <v>3.57</v>
      </c>
      <c r="N486" t="s">
        <v>1740</v>
      </c>
      <c r="Q486" t="s">
        <v>1270</v>
      </c>
      <c r="R486">
        <v>5.63</v>
      </c>
      <c r="S486">
        <v>0.78</v>
      </c>
      <c r="T486">
        <v>8.94</v>
      </c>
      <c r="U486">
        <v>1.1100000000000001</v>
      </c>
      <c r="V486">
        <v>7.18</v>
      </c>
      <c r="W486">
        <v>10.66</v>
      </c>
      <c r="X486">
        <v>6.87</v>
      </c>
      <c r="Y486">
        <v>7.49</v>
      </c>
      <c r="Z486">
        <v>8.1199999999999992</v>
      </c>
      <c r="AA486">
        <v>8.35</v>
      </c>
      <c r="AB486">
        <v>8.5299999999999994</v>
      </c>
      <c r="AC486">
        <v>8.66</v>
      </c>
      <c r="AD486">
        <v>8.82</v>
      </c>
      <c r="AE486">
        <v>9.0399999999999991</v>
      </c>
      <c r="AF486">
        <v>9.2100000000000009</v>
      </c>
      <c r="AG486">
        <v>9.5</v>
      </c>
      <c r="AH486">
        <v>10.57</v>
      </c>
      <c r="AI486">
        <v>10.63</v>
      </c>
      <c r="AJ486">
        <v>10.69</v>
      </c>
      <c r="AK486">
        <v>1</v>
      </c>
      <c r="AL486">
        <v>0</v>
      </c>
      <c r="AM486">
        <v>0</v>
      </c>
      <c r="AN486">
        <v>2</v>
      </c>
      <c r="AO486">
        <v>2</v>
      </c>
      <c r="AP486">
        <v>1</v>
      </c>
      <c r="AQ486">
        <v>2</v>
      </c>
      <c r="AR486">
        <v>0</v>
      </c>
      <c r="AS486">
        <v>0</v>
      </c>
      <c r="AT486">
        <v>2</v>
      </c>
    </row>
    <row r="487" spans="1:46" hidden="1" x14ac:dyDescent="0.2">
      <c r="A487">
        <v>485</v>
      </c>
      <c r="B487" t="s">
        <v>282</v>
      </c>
      <c r="C487" t="s">
        <v>33</v>
      </c>
      <c r="D487" t="s">
        <v>241</v>
      </c>
      <c r="E487" t="s">
        <v>33</v>
      </c>
      <c r="F487" t="s">
        <v>241</v>
      </c>
      <c r="J487">
        <v>0</v>
      </c>
      <c r="K487">
        <v>5000000</v>
      </c>
      <c r="L487">
        <v>6.71</v>
      </c>
      <c r="N487" t="s">
        <v>1741</v>
      </c>
      <c r="O487">
        <v>0</v>
      </c>
      <c r="P487">
        <v>8.4</v>
      </c>
      <c r="Q487" t="s">
        <v>1277</v>
      </c>
      <c r="T487">
        <v>5.71</v>
      </c>
      <c r="U487">
        <v>1.1000000000000001</v>
      </c>
      <c r="V487">
        <v>0</v>
      </c>
      <c r="W487">
        <v>10</v>
      </c>
      <c r="X487">
        <v>0</v>
      </c>
      <c r="Y487">
        <v>0</v>
      </c>
      <c r="Z487">
        <v>0</v>
      </c>
      <c r="AA487">
        <v>1</v>
      </c>
      <c r="AB487">
        <v>2</v>
      </c>
      <c r="AC487">
        <v>3</v>
      </c>
      <c r="AD487">
        <v>4</v>
      </c>
      <c r="AE487">
        <v>5</v>
      </c>
      <c r="AF487">
        <v>6</v>
      </c>
      <c r="AG487">
        <v>7</v>
      </c>
      <c r="AH487">
        <v>8</v>
      </c>
      <c r="AI487">
        <v>8</v>
      </c>
      <c r="AJ487">
        <v>10</v>
      </c>
      <c r="AK487">
        <v>10</v>
      </c>
      <c r="AL487">
        <v>10</v>
      </c>
      <c r="AM487">
        <v>10</v>
      </c>
      <c r="AN487">
        <v>10</v>
      </c>
      <c r="AO487">
        <v>10</v>
      </c>
      <c r="AP487">
        <v>10</v>
      </c>
      <c r="AQ487">
        <v>10</v>
      </c>
      <c r="AR487">
        <v>8</v>
      </c>
      <c r="AS487">
        <v>8</v>
      </c>
      <c r="AT487">
        <v>4</v>
      </c>
    </row>
    <row r="488" spans="1:46" hidden="1" x14ac:dyDescent="0.2">
      <c r="A488">
        <v>486</v>
      </c>
      <c r="B488" t="s">
        <v>282</v>
      </c>
      <c r="C488" t="s">
        <v>33</v>
      </c>
      <c r="D488" t="s">
        <v>242</v>
      </c>
      <c r="E488" t="s">
        <v>33</v>
      </c>
      <c r="F488" t="s">
        <v>242</v>
      </c>
      <c r="J488">
        <v>0</v>
      </c>
      <c r="K488">
        <v>5000000</v>
      </c>
      <c r="L488">
        <v>1.69</v>
      </c>
      <c r="N488" t="s">
        <v>1742</v>
      </c>
      <c r="O488">
        <v>0</v>
      </c>
      <c r="P488">
        <v>8.4</v>
      </c>
      <c r="Q488" t="s">
        <v>1277</v>
      </c>
      <c r="T488">
        <v>3.23</v>
      </c>
      <c r="U488">
        <v>1.65</v>
      </c>
      <c r="V488">
        <v>0</v>
      </c>
      <c r="W488">
        <v>10</v>
      </c>
      <c r="X488">
        <v>0</v>
      </c>
      <c r="Y488">
        <v>0</v>
      </c>
      <c r="Z488">
        <v>0.9</v>
      </c>
      <c r="AA488">
        <v>1.8</v>
      </c>
      <c r="AB488">
        <v>2.7</v>
      </c>
      <c r="AC488">
        <v>3.6</v>
      </c>
      <c r="AD488">
        <v>4</v>
      </c>
      <c r="AE488">
        <v>5</v>
      </c>
      <c r="AF488">
        <v>6</v>
      </c>
      <c r="AG488">
        <v>7</v>
      </c>
      <c r="AH488">
        <v>8</v>
      </c>
      <c r="AI488">
        <v>9</v>
      </c>
      <c r="AJ488">
        <v>10</v>
      </c>
      <c r="AK488">
        <v>9</v>
      </c>
      <c r="AL488">
        <v>9</v>
      </c>
      <c r="AM488">
        <v>9</v>
      </c>
      <c r="AN488">
        <v>9</v>
      </c>
      <c r="AO488">
        <v>10</v>
      </c>
      <c r="AP488">
        <v>10</v>
      </c>
      <c r="AQ488">
        <v>10</v>
      </c>
      <c r="AR488">
        <v>9</v>
      </c>
      <c r="AS488">
        <v>9</v>
      </c>
      <c r="AT488">
        <v>6</v>
      </c>
    </row>
    <row r="489" spans="1:46" hidden="1" x14ac:dyDescent="0.2">
      <c r="A489">
        <v>487</v>
      </c>
      <c r="B489" t="s">
        <v>282</v>
      </c>
      <c r="C489" t="s">
        <v>33</v>
      </c>
      <c r="D489" t="s">
        <v>243</v>
      </c>
      <c r="E489" t="s">
        <v>33</v>
      </c>
      <c r="F489" t="s">
        <v>243</v>
      </c>
      <c r="J489">
        <v>-5000000</v>
      </c>
      <c r="K489">
        <v>5000000</v>
      </c>
      <c r="L489">
        <v>-77.58</v>
      </c>
      <c r="N489" t="s">
        <v>1743</v>
      </c>
      <c r="Q489" t="s">
        <v>1254</v>
      </c>
      <c r="T489">
        <v>-72.599999999999994</v>
      </c>
      <c r="U489">
        <v>6</v>
      </c>
      <c r="V489">
        <v>-82.28</v>
      </c>
      <c r="W489">
        <v>-62.13</v>
      </c>
      <c r="X489">
        <v>-84.33</v>
      </c>
      <c r="Y489">
        <v>-80.23</v>
      </c>
      <c r="Z489">
        <v>-76.14</v>
      </c>
      <c r="AA489">
        <v>-74.75</v>
      </c>
      <c r="AB489">
        <v>-74.09</v>
      </c>
      <c r="AC489">
        <v>-73.66</v>
      </c>
      <c r="AD489">
        <v>-72.989999999999995</v>
      </c>
      <c r="AE489">
        <v>-72.34</v>
      </c>
      <c r="AF489">
        <v>-72.150000000000006</v>
      </c>
      <c r="AG489">
        <v>-71.08</v>
      </c>
      <c r="AH489">
        <v>-66.319999999999993</v>
      </c>
      <c r="AI489">
        <v>-63.53</v>
      </c>
      <c r="AJ489">
        <v>-60.74</v>
      </c>
      <c r="AK489">
        <v>1</v>
      </c>
      <c r="AL489">
        <v>0</v>
      </c>
      <c r="AM489">
        <v>0</v>
      </c>
      <c r="AN489">
        <v>1</v>
      </c>
      <c r="AO489">
        <v>3</v>
      </c>
      <c r="AP489">
        <v>3</v>
      </c>
      <c r="AQ489">
        <v>0</v>
      </c>
      <c r="AR489">
        <v>1</v>
      </c>
      <c r="AS489">
        <v>0</v>
      </c>
      <c r="AT489">
        <v>1</v>
      </c>
    </row>
    <row r="490" spans="1:46" hidden="1" x14ac:dyDescent="0.2">
      <c r="A490">
        <v>488</v>
      </c>
      <c r="B490" t="s">
        <v>282</v>
      </c>
      <c r="C490" t="s">
        <v>192</v>
      </c>
      <c r="D490" t="s">
        <v>113</v>
      </c>
      <c r="E490" t="s">
        <v>192</v>
      </c>
      <c r="F490" t="s">
        <v>113</v>
      </c>
      <c r="J490">
        <v>0</v>
      </c>
      <c r="K490">
        <v>5000000</v>
      </c>
      <c r="L490">
        <v>128.57</v>
      </c>
      <c r="N490" t="s">
        <v>1744</v>
      </c>
      <c r="Q490" t="s">
        <v>1254</v>
      </c>
      <c r="T490">
        <v>131.29</v>
      </c>
      <c r="U490">
        <v>5.82</v>
      </c>
      <c r="V490">
        <v>121.42</v>
      </c>
      <c r="W490">
        <v>140.99</v>
      </c>
      <c r="X490">
        <v>119.98</v>
      </c>
      <c r="Y490">
        <v>122.87</v>
      </c>
      <c r="Z490">
        <v>125.75</v>
      </c>
      <c r="AA490">
        <v>129.51</v>
      </c>
      <c r="AB490">
        <v>130.76</v>
      </c>
      <c r="AC490">
        <v>131</v>
      </c>
      <c r="AD490">
        <v>131.30000000000001</v>
      </c>
      <c r="AE490">
        <v>131.76</v>
      </c>
      <c r="AF490">
        <v>132.56</v>
      </c>
      <c r="AG490">
        <v>133.75</v>
      </c>
      <c r="AH490">
        <v>134.71</v>
      </c>
      <c r="AI490">
        <v>138.9</v>
      </c>
      <c r="AJ490">
        <v>143.09</v>
      </c>
      <c r="AK490">
        <v>1</v>
      </c>
      <c r="AL490">
        <v>0</v>
      </c>
      <c r="AM490">
        <v>1</v>
      </c>
      <c r="AN490">
        <v>0</v>
      </c>
      <c r="AO490">
        <v>3</v>
      </c>
      <c r="AP490">
        <v>4</v>
      </c>
      <c r="AQ490">
        <v>0</v>
      </c>
      <c r="AR490">
        <v>0</v>
      </c>
      <c r="AS490">
        <v>0</v>
      </c>
      <c r="AT490">
        <v>1</v>
      </c>
    </row>
    <row r="491" spans="1:46" hidden="1" x14ac:dyDescent="0.2">
      <c r="A491">
        <v>489</v>
      </c>
      <c r="B491" t="s">
        <v>282</v>
      </c>
      <c r="C491" t="s">
        <v>192</v>
      </c>
      <c r="D491" t="s">
        <v>84</v>
      </c>
      <c r="E491" t="s">
        <v>192</v>
      </c>
      <c r="F491" t="s">
        <v>84</v>
      </c>
      <c r="J491">
        <v>0</v>
      </c>
      <c r="K491">
        <v>5000000</v>
      </c>
      <c r="L491">
        <v>0.12</v>
      </c>
      <c r="N491" t="s">
        <v>1745</v>
      </c>
      <c r="Q491" t="s">
        <v>1254</v>
      </c>
      <c r="T491">
        <v>0.14000000000000001</v>
      </c>
      <c r="U491">
        <v>0.06</v>
      </c>
      <c r="V491">
        <v>0.03</v>
      </c>
      <c r="W491">
        <v>0.23</v>
      </c>
      <c r="X491">
        <v>0.01</v>
      </c>
      <c r="Y491">
        <v>0.05</v>
      </c>
      <c r="Z491">
        <v>0.09</v>
      </c>
      <c r="AA491">
        <v>0.1</v>
      </c>
      <c r="AB491">
        <v>0.11</v>
      </c>
      <c r="AC491">
        <v>0.13</v>
      </c>
      <c r="AD491">
        <v>0.14000000000000001</v>
      </c>
      <c r="AE491">
        <v>0.15</v>
      </c>
      <c r="AF491">
        <v>0.18</v>
      </c>
      <c r="AG491">
        <v>0.18</v>
      </c>
      <c r="AH491">
        <v>0.2</v>
      </c>
      <c r="AI491">
        <v>0.22</v>
      </c>
      <c r="AJ491">
        <v>0.24</v>
      </c>
      <c r="AK491">
        <v>1</v>
      </c>
      <c r="AL491">
        <v>0</v>
      </c>
      <c r="AM491">
        <v>0</v>
      </c>
      <c r="AN491">
        <v>0</v>
      </c>
      <c r="AO491">
        <v>3</v>
      </c>
      <c r="AP491">
        <v>2</v>
      </c>
      <c r="AQ491">
        <v>0</v>
      </c>
      <c r="AR491">
        <v>2</v>
      </c>
      <c r="AS491">
        <v>1</v>
      </c>
      <c r="AT491">
        <v>1</v>
      </c>
    </row>
    <row r="492" spans="1:46" hidden="1" x14ac:dyDescent="0.2">
      <c r="A492">
        <v>490</v>
      </c>
      <c r="B492" t="s">
        <v>282</v>
      </c>
      <c r="C492" t="s">
        <v>192</v>
      </c>
      <c r="D492" t="s">
        <v>67</v>
      </c>
      <c r="E492" t="s">
        <v>192</v>
      </c>
      <c r="F492" t="s">
        <v>67</v>
      </c>
      <c r="J492">
        <v>0</v>
      </c>
      <c r="K492">
        <v>5000000</v>
      </c>
      <c r="L492">
        <v>135.52000000000001</v>
      </c>
      <c r="N492" t="s">
        <v>1746</v>
      </c>
      <c r="Q492" t="s">
        <v>1267</v>
      </c>
      <c r="T492">
        <v>139.04</v>
      </c>
      <c r="U492">
        <v>6.03</v>
      </c>
      <c r="V492">
        <v>130.51</v>
      </c>
      <c r="W492">
        <v>148.02000000000001</v>
      </c>
      <c r="X492">
        <v>130.25</v>
      </c>
      <c r="Y492">
        <v>130.77000000000001</v>
      </c>
      <c r="Z492">
        <v>131.29</v>
      </c>
      <c r="AA492">
        <v>133.72</v>
      </c>
      <c r="AB492">
        <v>136.16999999999999</v>
      </c>
      <c r="AC492">
        <v>137.25</v>
      </c>
      <c r="AD492">
        <v>139.1</v>
      </c>
      <c r="AE492">
        <v>141.56</v>
      </c>
      <c r="AF492">
        <v>142.88</v>
      </c>
      <c r="AG492">
        <v>143.38999999999999</v>
      </c>
      <c r="AH492">
        <v>144.68</v>
      </c>
      <c r="AI492">
        <v>146.9</v>
      </c>
      <c r="AJ492">
        <v>149.13</v>
      </c>
      <c r="AK492">
        <v>2</v>
      </c>
      <c r="AL492">
        <v>0</v>
      </c>
      <c r="AM492">
        <v>1</v>
      </c>
      <c r="AN492">
        <v>2</v>
      </c>
      <c r="AO492">
        <v>0</v>
      </c>
      <c r="AP492">
        <v>1</v>
      </c>
      <c r="AQ492">
        <v>2</v>
      </c>
      <c r="AR492">
        <v>1</v>
      </c>
      <c r="AS492">
        <v>0</v>
      </c>
      <c r="AT492">
        <v>1</v>
      </c>
    </row>
    <row r="493" spans="1:46" hidden="1" x14ac:dyDescent="0.2">
      <c r="A493">
        <v>491</v>
      </c>
      <c r="B493" t="s">
        <v>282</v>
      </c>
      <c r="C493" t="s">
        <v>192</v>
      </c>
      <c r="D493" t="s">
        <v>90</v>
      </c>
      <c r="E493" t="s">
        <v>192</v>
      </c>
      <c r="F493" t="s">
        <v>90</v>
      </c>
      <c r="J493">
        <v>0</v>
      </c>
      <c r="K493">
        <v>5000000</v>
      </c>
      <c r="L493">
        <v>135.51</v>
      </c>
      <c r="N493" t="s">
        <v>1747</v>
      </c>
      <c r="O493">
        <v>128.93</v>
      </c>
      <c r="P493">
        <v>135.55000000000001</v>
      </c>
      <c r="Q493" t="s">
        <v>1277</v>
      </c>
      <c r="T493">
        <v>139.03</v>
      </c>
      <c r="U493">
        <v>6.03</v>
      </c>
      <c r="V493">
        <v>124</v>
      </c>
      <c r="W493">
        <v>149</v>
      </c>
      <c r="X493">
        <v>124</v>
      </c>
      <c r="Y493">
        <v>126</v>
      </c>
      <c r="Z493">
        <v>128</v>
      </c>
      <c r="AA493">
        <v>130</v>
      </c>
      <c r="AB493">
        <v>132</v>
      </c>
      <c r="AC493">
        <v>134</v>
      </c>
      <c r="AD493">
        <v>136</v>
      </c>
      <c r="AE493">
        <v>138</v>
      </c>
      <c r="AF493">
        <v>139</v>
      </c>
      <c r="AG493">
        <v>141</v>
      </c>
      <c r="AH493">
        <v>143</v>
      </c>
      <c r="AI493">
        <v>145.5</v>
      </c>
      <c r="AJ493">
        <v>149</v>
      </c>
      <c r="AK493">
        <v>5</v>
      </c>
      <c r="AL493">
        <v>5</v>
      </c>
      <c r="AM493">
        <v>10</v>
      </c>
      <c r="AN493">
        <v>6</v>
      </c>
      <c r="AO493">
        <v>11</v>
      </c>
      <c r="AP493">
        <v>9</v>
      </c>
      <c r="AQ493">
        <v>11</v>
      </c>
      <c r="AR493">
        <v>7</v>
      </c>
      <c r="AS493">
        <v>4</v>
      </c>
      <c r="AT493">
        <v>3</v>
      </c>
    </row>
    <row r="494" spans="1:46" hidden="1" x14ac:dyDescent="0.2">
      <c r="A494">
        <v>492</v>
      </c>
      <c r="B494" t="s">
        <v>282</v>
      </c>
      <c r="C494" t="s">
        <v>192</v>
      </c>
      <c r="D494" t="s">
        <v>92</v>
      </c>
      <c r="E494" t="s">
        <v>192</v>
      </c>
      <c r="F494" t="s">
        <v>92</v>
      </c>
      <c r="J494">
        <v>0</v>
      </c>
      <c r="K494">
        <v>5000000</v>
      </c>
      <c r="L494">
        <v>0.02</v>
      </c>
      <c r="N494" t="s">
        <v>1748</v>
      </c>
      <c r="O494">
        <v>0.03</v>
      </c>
      <c r="P494">
        <v>7.06</v>
      </c>
      <c r="Q494" t="s">
        <v>1277</v>
      </c>
      <c r="T494">
        <v>0.01</v>
      </c>
      <c r="U494">
        <v>0.01</v>
      </c>
      <c r="V494">
        <v>0</v>
      </c>
      <c r="W494">
        <v>6</v>
      </c>
      <c r="X494">
        <v>0</v>
      </c>
      <c r="Y494">
        <v>0</v>
      </c>
      <c r="Z494">
        <v>0</v>
      </c>
      <c r="AA494">
        <v>1</v>
      </c>
      <c r="AB494">
        <v>1.5</v>
      </c>
      <c r="AC494">
        <v>2</v>
      </c>
      <c r="AD494">
        <v>3</v>
      </c>
      <c r="AE494">
        <v>3</v>
      </c>
      <c r="AF494">
        <v>4</v>
      </c>
      <c r="AG494">
        <v>5</v>
      </c>
      <c r="AH494">
        <v>5</v>
      </c>
      <c r="AI494">
        <v>6</v>
      </c>
      <c r="AJ494">
        <v>6</v>
      </c>
      <c r="AK494">
        <v>10</v>
      </c>
      <c r="AL494">
        <v>10</v>
      </c>
      <c r="AM494">
        <v>0</v>
      </c>
      <c r="AN494">
        <v>10</v>
      </c>
      <c r="AO494">
        <v>0</v>
      </c>
      <c r="AP494">
        <v>10</v>
      </c>
      <c r="AQ494">
        <v>10</v>
      </c>
      <c r="AR494">
        <v>0</v>
      </c>
      <c r="AS494">
        <v>10</v>
      </c>
      <c r="AT494">
        <v>6</v>
      </c>
    </row>
    <row r="495" spans="1:46" hidden="1" x14ac:dyDescent="0.2">
      <c r="A495">
        <v>493</v>
      </c>
      <c r="B495" t="s">
        <v>282</v>
      </c>
      <c r="C495" t="s">
        <v>192</v>
      </c>
      <c r="D495" t="s">
        <v>98</v>
      </c>
      <c r="E495" t="s">
        <v>192</v>
      </c>
      <c r="F495" t="s">
        <v>98</v>
      </c>
      <c r="J495">
        <v>0</v>
      </c>
      <c r="K495">
        <v>5000000</v>
      </c>
      <c r="L495">
        <v>0</v>
      </c>
      <c r="N495" t="s">
        <v>1749</v>
      </c>
      <c r="O495">
        <v>0.08</v>
      </c>
      <c r="P495">
        <v>0</v>
      </c>
      <c r="Q495" t="s">
        <v>1277</v>
      </c>
      <c r="T495">
        <v>1.4</v>
      </c>
      <c r="U495">
        <v>2.97</v>
      </c>
      <c r="V495">
        <v>0</v>
      </c>
      <c r="W495">
        <v>7</v>
      </c>
      <c r="X495">
        <v>0</v>
      </c>
      <c r="Y495">
        <v>0</v>
      </c>
      <c r="Z495">
        <v>0</v>
      </c>
      <c r="AA495">
        <v>0</v>
      </c>
      <c r="AB495">
        <v>0</v>
      </c>
      <c r="AC495">
        <v>0</v>
      </c>
      <c r="AD495">
        <v>0</v>
      </c>
      <c r="AE495">
        <v>2.4</v>
      </c>
      <c r="AF495">
        <v>4.8</v>
      </c>
      <c r="AG495">
        <v>6.2</v>
      </c>
      <c r="AH495">
        <v>6.6</v>
      </c>
      <c r="AI495">
        <v>6.8</v>
      </c>
      <c r="AJ495">
        <v>7</v>
      </c>
      <c r="AK495">
        <v>3</v>
      </c>
      <c r="AL495">
        <v>0</v>
      </c>
      <c r="AM495">
        <v>0</v>
      </c>
      <c r="AN495">
        <v>0</v>
      </c>
      <c r="AO495">
        <v>0</v>
      </c>
      <c r="AP495">
        <v>0</v>
      </c>
      <c r="AQ495">
        <v>0</v>
      </c>
      <c r="AR495">
        <v>0</v>
      </c>
      <c r="AS495">
        <v>1</v>
      </c>
      <c r="AT495">
        <v>1</v>
      </c>
    </row>
    <row r="496" spans="1:46" hidden="1" x14ac:dyDescent="0.2">
      <c r="A496">
        <v>494</v>
      </c>
      <c r="B496" t="s">
        <v>282</v>
      </c>
      <c r="C496" t="s">
        <v>192</v>
      </c>
      <c r="D496" t="s">
        <v>226</v>
      </c>
      <c r="E496" t="s">
        <v>192</v>
      </c>
      <c r="F496" t="s">
        <v>226</v>
      </c>
      <c r="J496">
        <v>0</v>
      </c>
      <c r="K496">
        <v>5000000</v>
      </c>
      <c r="L496">
        <v>332.87</v>
      </c>
      <c r="N496" t="s">
        <v>1750</v>
      </c>
      <c r="Q496" t="s">
        <v>1267</v>
      </c>
      <c r="T496">
        <v>334.95</v>
      </c>
      <c r="U496">
        <v>12.94</v>
      </c>
      <c r="V496">
        <v>316.62</v>
      </c>
      <c r="W496">
        <v>353.47</v>
      </c>
      <c r="X496">
        <v>315.44</v>
      </c>
      <c r="Y496">
        <v>317.81</v>
      </c>
      <c r="Z496">
        <v>320.17</v>
      </c>
      <c r="AA496">
        <v>324.92</v>
      </c>
      <c r="AB496">
        <v>328.63</v>
      </c>
      <c r="AC496">
        <v>331.21</v>
      </c>
      <c r="AD496">
        <v>332.55</v>
      </c>
      <c r="AE496">
        <v>336.23</v>
      </c>
      <c r="AF496">
        <v>342.29</v>
      </c>
      <c r="AG496">
        <v>346.46</v>
      </c>
      <c r="AH496">
        <v>352.82</v>
      </c>
      <c r="AI496">
        <v>353.25</v>
      </c>
      <c r="AJ496">
        <v>353.68</v>
      </c>
      <c r="AK496">
        <v>1</v>
      </c>
      <c r="AL496">
        <v>1</v>
      </c>
      <c r="AM496">
        <v>1</v>
      </c>
      <c r="AN496">
        <v>1</v>
      </c>
      <c r="AO496">
        <v>2</v>
      </c>
      <c r="AP496">
        <v>0</v>
      </c>
      <c r="AQ496">
        <v>1</v>
      </c>
      <c r="AR496">
        <v>1</v>
      </c>
      <c r="AS496">
        <v>0</v>
      </c>
      <c r="AT496">
        <v>2</v>
      </c>
    </row>
    <row r="497" spans="1:46" hidden="1" x14ac:dyDescent="0.2">
      <c r="A497">
        <v>495</v>
      </c>
      <c r="B497" t="s">
        <v>282</v>
      </c>
      <c r="C497" t="s">
        <v>192</v>
      </c>
      <c r="D497" t="s">
        <v>229</v>
      </c>
      <c r="E497" t="s">
        <v>192</v>
      </c>
      <c r="F497" t="s">
        <v>229</v>
      </c>
      <c r="J497">
        <v>0</v>
      </c>
      <c r="K497">
        <v>5000000</v>
      </c>
      <c r="L497">
        <v>332.87</v>
      </c>
      <c r="N497" t="s">
        <v>1751</v>
      </c>
      <c r="Q497" t="s">
        <v>1254</v>
      </c>
      <c r="T497">
        <v>334.95</v>
      </c>
      <c r="U497">
        <v>12.94</v>
      </c>
      <c r="V497">
        <v>316.62</v>
      </c>
      <c r="W497">
        <v>353.47</v>
      </c>
      <c r="X497">
        <v>315.44</v>
      </c>
      <c r="Y497">
        <v>317.81</v>
      </c>
      <c r="Z497">
        <v>320.17</v>
      </c>
      <c r="AA497">
        <v>324.92</v>
      </c>
      <c r="AB497">
        <v>328.63</v>
      </c>
      <c r="AC497">
        <v>331.21</v>
      </c>
      <c r="AD497">
        <v>332.55</v>
      </c>
      <c r="AE497">
        <v>336.23</v>
      </c>
      <c r="AF497">
        <v>342.29</v>
      </c>
      <c r="AG497">
        <v>346.46</v>
      </c>
      <c r="AH497">
        <v>352.82</v>
      </c>
      <c r="AI497">
        <v>353.25</v>
      </c>
      <c r="AJ497">
        <v>353.68</v>
      </c>
      <c r="AK497">
        <v>1</v>
      </c>
      <c r="AL497">
        <v>1</v>
      </c>
      <c r="AM497">
        <v>1</v>
      </c>
      <c r="AN497">
        <v>1</v>
      </c>
      <c r="AO497">
        <v>2</v>
      </c>
      <c r="AP497">
        <v>0</v>
      </c>
      <c r="AQ497">
        <v>1</v>
      </c>
      <c r="AR497">
        <v>1</v>
      </c>
      <c r="AS497">
        <v>0</v>
      </c>
      <c r="AT497">
        <v>2</v>
      </c>
    </row>
    <row r="498" spans="1:46" hidden="1" x14ac:dyDescent="0.2">
      <c r="A498">
        <v>496</v>
      </c>
      <c r="B498" t="s">
        <v>282</v>
      </c>
      <c r="C498" t="s">
        <v>192</v>
      </c>
      <c r="D498" t="s">
        <v>102</v>
      </c>
      <c r="E498" t="s">
        <v>192</v>
      </c>
      <c r="F498" t="s">
        <v>102</v>
      </c>
      <c r="J498">
        <v>0</v>
      </c>
      <c r="K498">
        <v>5000000</v>
      </c>
      <c r="L498">
        <v>299.58</v>
      </c>
      <c r="N498" t="s">
        <v>1752</v>
      </c>
      <c r="Q498" t="s">
        <v>1254</v>
      </c>
      <c r="T498">
        <v>301.45</v>
      </c>
      <c r="U498">
        <v>11.65</v>
      </c>
      <c r="V498">
        <v>284.95999999999998</v>
      </c>
      <c r="W498">
        <v>318.12</v>
      </c>
      <c r="X498">
        <v>283.89999999999998</v>
      </c>
      <c r="Y498">
        <v>286.02999999999997</v>
      </c>
      <c r="Z498">
        <v>288.14999999999998</v>
      </c>
      <c r="AA498">
        <v>292.43</v>
      </c>
      <c r="AB498">
        <v>295.77</v>
      </c>
      <c r="AC498">
        <v>298.08999999999997</v>
      </c>
      <c r="AD498">
        <v>299.29000000000002</v>
      </c>
      <c r="AE498">
        <v>302.61</v>
      </c>
      <c r="AF498">
        <v>308.06</v>
      </c>
      <c r="AG498">
        <v>311.82</v>
      </c>
      <c r="AH498">
        <v>317.54000000000002</v>
      </c>
      <c r="AI498">
        <v>317.93</v>
      </c>
      <c r="AJ498">
        <v>318.31</v>
      </c>
      <c r="AK498">
        <v>1</v>
      </c>
      <c r="AL498">
        <v>1</v>
      </c>
      <c r="AM498">
        <v>1</v>
      </c>
      <c r="AN498">
        <v>1</v>
      </c>
      <c r="AO498">
        <v>2</v>
      </c>
      <c r="AP498">
        <v>0</v>
      </c>
      <c r="AQ498">
        <v>1</v>
      </c>
      <c r="AR498">
        <v>1</v>
      </c>
      <c r="AS498">
        <v>0</v>
      </c>
      <c r="AT498">
        <v>2</v>
      </c>
    </row>
    <row r="499" spans="1:46" hidden="1" x14ac:dyDescent="0.2">
      <c r="A499">
        <v>497</v>
      </c>
      <c r="B499" t="s">
        <v>282</v>
      </c>
      <c r="C499" t="s">
        <v>192</v>
      </c>
      <c r="D499" t="s">
        <v>231</v>
      </c>
      <c r="E499" t="s">
        <v>192</v>
      </c>
      <c r="F499" t="s">
        <v>231</v>
      </c>
      <c r="J499">
        <v>0</v>
      </c>
      <c r="K499">
        <v>5000000</v>
      </c>
      <c r="L499">
        <v>33.29</v>
      </c>
      <c r="N499" t="s">
        <v>1753</v>
      </c>
      <c r="Q499" t="s">
        <v>1254</v>
      </c>
      <c r="T499">
        <v>33.49</v>
      </c>
      <c r="U499">
        <v>1.29</v>
      </c>
      <c r="V499">
        <v>31.66</v>
      </c>
      <c r="W499">
        <v>35.35</v>
      </c>
      <c r="X499">
        <v>31.54</v>
      </c>
      <c r="Y499">
        <v>31.78</v>
      </c>
      <c r="Z499">
        <v>32.020000000000003</v>
      </c>
      <c r="AA499">
        <v>32.49</v>
      </c>
      <c r="AB499">
        <v>32.86</v>
      </c>
      <c r="AC499">
        <v>33.119999999999997</v>
      </c>
      <c r="AD499">
        <v>33.25</v>
      </c>
      <c r="AE499">
        <v>33.619999999999997</v>
      </c>
      <c r="AF499">
        <v>34.229999999999997</v>
      </c>
      <c r="AG499">
        <v>34.65</v>
      </c>
      <c r="AH499">
        <v>35.28</v>
      </c>
      <c r="AI499">
        <v>35.33</v>
      </c>
      <c r="AJ499">
        <v>35.369999999999997</v>
      </c>
      <c r="AK499">
        <v>1</v>
      </c>
      <c r="AL499">
        <v>1</v>
      </c>
      <c r="AM499">
        <v>1</v>
      </c>
      <c r="AN499">
        <v>1</v>
      </c>
      <c r="AO499">
        <v>2</v>
      </c>
      <c r="AP499">
        <v>0</v>
      </c>
      <c r="AQ499">
        <v>1</v>
      </c>
      <c r="AR499">
        <v>1</v>
      </c>
      <c r="AS499">
        <v>0</v>
      </c>
      <c r="AT499">
        <v>2</v>
      </c>
    </row>
    <row r="500" spans="1:46" hidden="1" x14ac:dyDescent="0.2">
      <c r="A500">
        <v>498</v>
      </c>
      <c r="B500" t="s">
        <v>282</v>
      </c>
      <c r="C500" t="s">
        <v>192</v>
      </c>
      <c r="D500" t="s">
        <v>232</v>
      </c>
      <c r="E500" t="s">
        <v>192</v>
      </c>
      <c r="F500" t="s">
        <v>232</v>
      </c>
      <c r="J500">
        <v>0</v>
      </c>
      <c r="K500">
        <v>5000000</v>
      </c>
      <c r="L500">
        <v>9.4499999999999993</v>
      </c>
      <c r="N500" t="s">
        <v>1754</v>
      </c>
      <c r="O500">
        <v>0.06</v>
      </c>
      <c r="P500">
        <v>33.31</v>
      </c>
      <c r="Q500" t="s">
        <v>1277</v>
      </c>
      <c r="T500">
        <v>9.17</v>
      </c>
      <c r="U500">
        <v>1.54</v>
      </c>
      <c r="V500">
        <v>0</v>
      </c>
      <c r="W500">
        <v>35</v>
      </c>
      <c r="X500">
        <v>0</v>
      </c>
      <c r="Y500">
        <v>1</v>
      </c>
      <c r="Z500">
        <v>3</v>
      </c>
      <c r="AA500">
        <v>6</v>
      </c>
      <c r="AB500">
        <v>10</v>
      </c>
      <c r="AC500">
        <v>13</v>
      </c>
      <c r="AD500">
        <v>17</v>
      </c>
      <c r="AE500">
        <v>20</v>
      </c>
      <c r="AF500">
        <v>23</v>
      </c>
      <c r="AG500">
        <v>27</v>
      </c>
      <c r="AH500">
        <v>30</v>
      </c>
      <c r="AI500">
        <v>32</v>
      </c>
      <c r="AJ500">
        <v>35</v>
      </c>
      <c r="AK500">
        <v>40</v>
      </c>
      <c r="AL500">
        <v>30</v>
      </c>
      <c r="AM500">
        <v>40</v>
      </c>
      <c r="AN500">
        <v>30</v>
      </c>
      <c r="AO500">
        <v>40</v>
      </c>
      <c r="AP500">
        <v>30</v>
      </c>
      <c r="AQ500">
        <v>40</v>
      </c>
      <c r="AR500">
        <v>30</v>
      </c>
      <c r="AS500">
        <v>40</v>
      </c>
      <c r="AT500">
        <v>21</v>
      </c>
    </row>
    <row r="501" spans="1:46" hidden="1" x14ac:dyDescent="0.2">
      <c r="A501">
        <v>499</v>
      </c>
      <c r="B501" t="s">
        <v>282</v>
      </c>
      <c r="C501" t="s">
        <v>192</v>
      </c>
      <c r="D501" t="s">
        <v>233</v>
      </c>
      <c r="E501" t="s">
        <v>192</v>
      </c>
      <c r="F501" t="s">
        <v>233</v>
      </c>
      <c r="J501">
        <v>0</v>
      </c>
      <c r="K501">
        <v>5000000</v>
      </c>
      <c r="L501">
        <v>23.84</v>
      </c>
      <c r="N501" t="s">
        <v>1755</v>
      </c>
      <c r="O501">
        <v>0.01</v>
      </c>
      <c r="P501">
        <v>33.159999999999997</v>
      </c>
      <c r="Q501" t="s">
        <v>1277</v>
      </c>
      <c r="T501">
        <v>24.32</v>
      </c>
      <c r="U501">
        <v>2.17</v>
      </c>
      <c r="V501">
        <v>0</v>
      </c>
      <c r="W501">
        <v>35</v>
      </c>
      <c r="X501">
        <v>0</v>
      </c>
      <c r="Y501">
        <v>1</v>
      </c>
      <c r="Z501">
        <v>3</v>
      </c>
      <c r="AA501">
        <v>6</v>
      </c>
      <c r="AB501">
        <v>10</v>
      </c>
      <c r="AC501">
        <v>13</v>
      </c>
      <c r="AD501">
        <v>17</v>
      </c>
      <c r="AE501">
        <v>20</v>
      </c>
      <c r="AF501">
        <v>23</v>
      </c>
      <c r="AG501">
        <v>27</v>
      </c>
      <c r="AH501">
        <v>30</v>
      </c>
      <c r="AI501">
        <v>32</v>
      </c>
      <c r="AJ501">
        <v>35</v>
      </c>
      <c r="AK501">
        <v>40</v>
      </c>
      <c r="AL501">
        <v>30</v>
      </c>
      <c r="AM501">
        <v>40</v>
      </c>
      <c r="AN501">
        <v>30</v>
      </c>
      <c r="AO501">
        <v>40</v>
      </c>
      <c r="AP501">
        <v>30</v>
      </c>
      <c r="AQ501">
        <v>40</v>
      </c>
      <c r="AR501">
        <v>30</v>
      </c>
      <c r="AS501">
        <v>40</v>
      </c>
      <c r="AT501">
        <v>21</v>
      </c>
    </row>
    <row r="502" spans="1:46" hidden="1" x14ac:dyDescent="0.2">
      <c r="A502">
        <v>500</v>
      </c>
      <c r="B502" t="s">
        <v>282</v>
      </c>
      <c r="C502" t="s">
        <v>192</v>
      </c>
      <c r="D502" t="s">
        <v>234</v>
      </c>
      <c r="E502" t="s">
        <v>192</v>
      </c>
      <c r="F502" t="s">
        <v>234</v>
      </c>
      <c r="J502">
        <v>0</v>
      </c>
      <c r="K502">
        <v>5000000</v>
      </c>
      <c r="L502">
        <v>51.1</v>
      </c>
      <c r="N502" t="s">
        <v>1756</v>
      </c>
      <c r="O502">
        <v>27.1</v>
      </c>
      <c r="P502">
        <v>60.41</v>
      </c>
      <c r="Q502" t="s">
        <v>1327</v>
      </c>
      <c r="T502">
        <v>52.07</v>
      </c>
      <c r="U502">
        <v>1.91</v>
      </c>
      <c r="V502">
        <v>22</v>
      </c>
      <c r="W502">
        <v>64</v>
      </c>
      <c r="X502">
        <v>22</v>
      </c>
      <c r="Y502">
        <v>28</v>
      </c>
      <c r="Z502">
        <v>30</v>
      </c>
      <c r="AA502">
        <v>34</v>
      </c>
      <c r="AB502">
        <v>37</v>
      </c>
      <c r="AC502">
        <v>41</v>
      </c>
      <c r="AD502">
        <v>44</v>
      </c>
      <c r="AE502">
        <v>48</v>
      </c>
      <c r="AF502">
        <v>51</v>
      </c>
      <c r="AG502">
        <v>54</v>
      </c>
      <c r="AH502">
        <v>58</v>
      </c>
      <c r="AI502">
        <v>60</v>
      </c>
      <c r="AJ502">
        <v>64</v>
      </c>
      <c r="AK502">
        <v>7</v>
      </c>
      <c r="AL502">
        <v>28</v>
      </c>
      <c r="AM502">
        <v>39</v>
      </c>
      <c r="AN502">
        <v>40</v>
      </c>
      <c r="AO502">
        <v>40</v>
      </c>
      <c r="AP502">
        <v>50</v>
      </c>
      <c r="AQ502">
        <v>40</v>
      </c>
      <c r="AR502">
        <v>40</v>
      </c>
      <c r="AS502">
        <v>37</v>
      </c>
      <c r="AT502">
        <v>20</v>
      </c>
    </row>
    <row r="503" spans="1:46" hidden="1" x14ac:dyDescent="0.2">
      <c r="A503">
        <v>501</v>
      </c>
      <c r="B503" t="s">
        <v>282</v>
      </c>
      <c r="C503" t="s">
        <v>192</v>
      </c>
      <c r="D503" t="s">
        <v>236</v>
      </c>
      <c r="E503" t="s">
        <v>192</v>
      </c>
      <c r="F503" t="s">
        <v>236</v>
      </c>
      <c r="J503">
        <v>0</v>
      </c>
      <c r="K503">
        <v>5000000</v>
      </c>
      <c r="L503">
        <v>51.1</v>
      </c>
      <c r="N503" t="s">
        <v>1757</v>
      </c>
      <c r="O503">
        <v>27.1</v>
      </c>
      <c r="P503">
        <v>60.41</v>
      </c>
      <c r="Q503" t="s">
        <v>1277</v>
      </c>
      <c r="T503">
        <v>52.07</v>
      </c>
      <c r="U503">
        <v>1.91</v>
      </c>
      <c r="V503">
        <v>22</v>
      </c>
      <c r="W503">
        <v>64</v>
      </c>
      <c r="X503">
        <v>22</v>
      </c>
      <c r="Y503">
        <v>28</v>
      </c>
      <c r="Z503">
        <v>30.1</v>
      </c>
      <c r="AA503">
        <v>34</v>
      </c>
      <c r="AB503">
        <v>37</v>
      </c>
      <c r="AC503">
        <v>41</v>
      </c>
      <c r="AD503">
        <v>44</v>
      </c>
      <c r="AE503">
        <v>48</v>
      </c>
      <c r="AF503">
        <v>51</v>
      </c>
      <c r="AG503">
        <v>54</v>
      </c>
      <c r="AH503">
        <v>58</v>
      </c>
      <c r="AI503">
        <v>60</v>
      </c>
      <c r="AJ503">
        <v>64</v>
      </c>
      <c r="AK503">
        <v>7</v>
      </c>
      <c r="AL503">
        <v>28</v>
      </c>
      <c r="AM503">
        <v>39</v>
      </c>
      <c r="AN503">
        <v>40</v>
      </c>
      <c r="AO503">
        <v>40</v>
      </c>
      <c r="AP503">
        <v>50</v>
      </c>
      <c r="AQ503">
        <v>40</v>
      </c>
      <c r="AR503">
        <v>40</v>
      </c>
      <c r="AS503">
        <v>38</v>
      </c>
      <c r="AT503">
        <v>20</v>
      </c>
    </row>
    <row r="504" spans="1:46" hidden="1" x14ac:dyDescent="0.2">
      <c r="A504">
        <v>502</v>
      </c>
      <c r="B504" t="s">
        <v>282</v>
      </c>
      <c r="C504" t="s">
        <v>192</v>
      </c>
      <c r="D504" t="s">
        <v>26</v>
      </c>
      <c r="E504" t="s">
        <v>192</v>
      </c>
      <c r="F504" t="s">
        <v>26</v>
      </c>
      <c r="J504">
        <v>0</v>
      </c>
      <c r="K504">
        <v>5000000</v>
      </c>
      <c r="L504">
        <v>116.3</v>
      </c>
      <c r="N504" t="s">
        <v>1758</v>
      </c>
      <c r="Q504" t="s">
        <v>1267</v>
      </c>
      <c r="T504">
        <v>136.12</v>
      </c>
      <c r="U504">
        <v>20.57</v>
      </c>
      <c r="V504">
        <v>109.27</v>
      </c>
      <c r="W504">
        <v>168.33</v>
      </c>
      <c r="X504">
        <v>107.46</v>
      </c>
      <c r="Y504">
        <v>111.08</v>
      </c>
      <c r="Z504">
        <v>114.69</v>
      </c>
      <c r="AA504">
        <v>119.62</v>
      </c>
      <c r="AB504">
        <v>124.37</v>
      </c>
      <c r="AC504">
        <v>128.13</v>
      </c>
      <c r="AD504">
        <v>133.01</v>
      </c>
      <c r="AE504">
        <v>137.44999999999999</v>
      </c>
      <c r="AF504">
        <v>144.44999999999999</v>
      </c>
      <c r="AG504">
        <v>157.43</v>
      </c>
      <c r="AH504">
        <v>159.41999999999999</v>
      </c>
      <c r="AI504">
        <v>165.36</v>
      </c>
      <c r="AJ504">
        <v>171.31</v>
      </c>
      <c r="AK504">
        <v>1</v>
      </c>
      <c r="AL504">
        <v>1</v>
      </c>
      <c r="AM504">
        <v>2</v>
      </c>
      <c r="AN504">
        <v>1</v>
      </c>
      <c r="AO504">
        <v>2</v>
      </c>
      <c r="AP504">
        <v>0</v>
      </c>
      <c r="AQ504">
        <v>0</v>
      </c>
      <c r="AR504">
        <v>2</v>
      </c>
      <c r="AS504">
        <v>0</v>
      </c>
      <c r="AT504">
        <v>1</v>
      </c>
    </row>
    <row r="505" spans="1:46" hidden="1" x14ac:dyDescent="0.2">
      <c r="A505">
        <v>503</v>
      </c>
      <c r="B505" t="s">
        <v>282</v>
      </c>
      <c r="C505" t="s">
        <v>192</v>
      </c>
      <c r="D505" t="s">
        <v>241</v>
      </c>
      <c r="E505" t="s">
        <v>192</v>
      </c>
      <c r="F505" t="s">
        <v>241</v>
      </c>
      <c r="G505">
        <v>137.53824</v>
      </c>
      <c r="H505">
        <v>20.630735999999999</v>
      </c>
      <c r="I505">
        <v>0.3</v>
      </c>
      <c r="J505">
        <v>0</v>
      </c>
      <c r="K505">
        <v>5000000</v>
      </c>
      <c r="L505">
        <v>105.07</v>
      </c>
      <c r="M505">
        <v>-1.57</v>
      </c>
      <c r="N505" t="s">
        <v>1759</v>
      </c>
      <c r="Q505" t="s">
        <v>1259</v>
      </c>
      <c r="R505">
        <v>141.94999999999999</v>
      </c>
      <c r="S505">
        <v>24.53</v>
      </c>
      <c r="T505">
        <v>120.61</v>
      </c>
      <c r="U505">
        <v>19.38</v>
      </c>
      <c r="V505">
        <v>99.01</v>
      </c>
      <c r="W505">
        <v>157.6</v>
      </c>
      <c r="X505">
        <v>98.11</v>
      </c>
      <c r="Y505">
        <v>99.92</v>
      </c>
      <c r="Z505">
        <v>101.72</v>
      </c>
      <c r="AA505">
        <v>105.18</v>
      </c>
      <c r="AB505">
        <v>110.62</v>
      </c>
      <c r="AC505">
        <v>114.13</v>
      </c>
      <c r="AD505">
        <v>118.09</v>
      </c>
      <c r="AE505">
        <v>121.13</v>
      </c>
      <c r="AF505">
        <v>122.35</v>
      </c>
      <c r="AG505">
        <v>128.56</v>
      </c>
      <c r="AH505">
        <v>145.06</v>
      </c>
      <c r="AI505">
        <v>153.41999999999999</v>
      </c>
      <c r="AJ505">
        <v>161.78</v>
      </c>
      <c r="AK505">
        <v>2</v>
      </c>
      <c r="AL505">
        <v>1</v>
      </c>
      <c r="AM505">
        <v>2</v>
      </c>
      <c r="AN505">
        <v>2</v>
      </c>
      <c r="AO505">
        <v>1</v>
      </c>
      <c r="AP505">
        <v>0</v>
      </c>
      <c r="AQ505">
        <v>0</v>
      </c>
      <c r="AR505">
        <v>1</v>
      </c>
      <c r="AS505">
        <v>0</v>
      </c>
      <c r="AT505">
        <v>1</v>
      </c>
    </row>
    <row r="506" spans="1:46" hidden="1" x14ac:dyDescent="0.2">
      <c r="A506">
        <v>504</v>
      </c>
      <c r="B506" t="s">
        <v>282</v>
      </c>
      <c r="C506" t="s">
        <v>192</v>
      </c>
      <c r="D506" t="s">
        <v>242</v>
      </c>
      <c r="E506" t="s">
        <v>192</v>
      </c>
      <c r="F506" t="s">
        <v>242</v>
      </c>
      <c r="G506">
        <v>15.9902</v>
      </c>
      <c r="H506">
        <v>79.950999999999993</v>
      </c>
      <c r="I506">
        <v>10</v>
      </c>
      <c r="J506">
        <v>0</v>
      </c>
      <c r="K506">
        <v>5000000</v>
      </c>
      <c r="L506">
        <v>11.23</v>
      </c>
      <c r="M506">
        <v>-0.06</v>
      </c>
      <c r="N506" t="s">
        <v>1760</v>
      </c>
      <c r="Q506" t="s">
        <v>1259</v>
      </c>
      <c r="R506">
        <v>53.8</v>
      </c>
      <c r="S506">
        <v>34.229999999999997</v>
      </c>
      <c r="T506">
        <v>15.51</v>
      </c>
      <c r="U506">
        <v>6.61</v>
      </c>
      <c r="V506">
        <v>9.39</v>
      </c>
      <c r="W506">
        <v>29.11</v>
      </c>
      <c r="X506">
        <v>9.36</v>
      </c>
      <c r="Y506">
        <v>9.43</v>
      </c>
      <c r="Z506">
        <v>9.51</v>
      </c>
      <c r="AA506">
        <v>10.58</v>
      </c>
      <c r="AB506">
        <v>12.61</v>
      </c>
      <c r="AC506">
        <v>14.17</v>
      </c>
      <c r="AD506">
        <v>14.8</v>
      </c>
      <c r="AE506">
        <v>15.01</v>
      </c>
      <c r="AF506">
        <v>15.71</v>
      </c>
      <c r="AG506">
        <v>17.14</v>
      </c>
      <c r="AH506">
        <v>19.350000000000001</v>
      </c>
      <c r="AI506">
        <v>25.86</v>
      </c>
      <c r="AJ506">
        <v>32.36</v>
      </c>
      <c r="AK506">
        <v>3</v>
      </c>
      <c r="AL506">
        <v>1</v>
      </c>
      <c r="AM506">
        <v>3</v>
      </c>
      <c r="AN506">
        <v>2</v>
      </c>
      <c r="AO506">
        <v>0</v>
      </c>
      <c r="AP506">
        <v>0</v>
      </c>
      <c r="AQ506">
        <v>0</v>
      </c>
      <c r="AR506">
        <v>0</v>
      </c>
      <c r="AS506">
        <v>0</v>
      </c>
      <c r="AT506">
        <v>1</v>
      </c>
    </row>
    <row r="507" spans="1:46" hidden="1" x14ac:dyDescent="0.2">
      <c r="A507">
        <v>505</v>
      </c>
      <c r="B507" t="s">
        <v>282</v>
      </c>
      <c r="C507" t="s">
        <v>192</v>
      </c>
      <c r="D507" t="s">
        <v>243</v>
      </c>
      <c r="E507" t="s">
        <v>192</v>
      </c>
      <c r="F507" t="s">
        <v>243</v>
      </c>
      <c r="J507">
        <v>-5000000</v>
      </c>
      <c r="K507">
        <v>5000000</v>
      </c>
      <c r="L507">
        <v>-246.72</v>
      </c>
      <c r="N507" t="s">
        <v>1761</v>
      </c>
      <c r="Q507" t="s">
        <v>1267</v>
      </c>
      <c r="T507">
        <v>-252.57</v>
      </c>
      <c r="U507">
        <v>30.31</v>
      </c>
      <c r="V507">
        <v>-301.27</v>
      </c>
      <c r="W507">
        <v>-216.58</v>
      </c>
      <c r="X507">
        <v>-302.10000000000002</v>
      </c>
      <c r="Y507">
        <v>-300.43</v>
      </c>
      <c r="Z507">
        <v>-298.76</v>
      </c>
      <c r="AA507">
        <v>-275.14</v>
      </c>
      <c r="AB507">
        <v>-262.31</v>
      </c>
      <c r="AC507">
        <v>-256.55</v>
      </c>
      <c r="AD507">
        <v>-249.04</v>
      </c>
      <c r="AE507">
        <v>-238.65</v>
      </c>
      <c r="AF507">
        <v>-231</v>
      </c>
      <c r="AG507">
        <v>-228.19</v>
      </c>
      <c r="AH507">
        <v>-221.6</v>
      </c>
      <c r="AI507">
        <v>-218.25</v>
      </c>
      <c r="AJ507">
        <v>-214.91</v>
      </c>
      <c r="AK507">
        <v>2</v>
      </c>
      <c r="AL507">
        <v>0</v>
      </c>
      <c r="AM507">
        <v>0</v>
      </c>
      <c r="AN507">
        <v>1</v>
      </c>
      <c r="AO507">
        <v>1</v>
      </c>
      <c r="AP507">
        <v>1</v>
      </c>
      <c r="AQ507">
        <v>1</v>
      </c>
      <c r="AR507">
        <v>0</v>
      </c>
      <c r="AS507">
        <v>2</v>
      </c>
      <c r="AT507">
        <v>2</v>
      </c>
    </row>
    <row r="508" spans="1:46" hidden="1" x14ac:dyDescent="0.2">
      <c r="A508">
        <v>506</v>
      </c>
      <c r="B508" t="s">
        <v>282</v>
      </c>
      <c r="C508" t="s">
        <v>193</v>
      </c>
      <c r="D508" t="s">
        <v>113</v>
      </c>
      <c r="E508" t="s">
        <v>193</v>
      </c>
      <c r="F508" t="s">
        <v>113</v>
      </c>
      <c r="J508">
        <v>0</v>
      </c>
      <c r="K508">
        <v>5000000</v>
      </c>
      <c r="L508">
        <v>128.57</v>
      </c>
      <c r="N508" t="s">
        <v>1762</v>
      </c>
      <c r="Q508" t="s">
        <v>1254</v>
      </c>
      <c r="T508">
        <v>131.29</v>
      </c>
      <c r="U508">
        <v>5.82</v>
      </c>
      <c r="V508">
        <v>121.42</v>
      </c>
      <c r="W508">
        <v>140.99</v>
      </c>
      <c r="X508">
        <v>119.98</v>
      </c>
      <c r="Y508">
        <v>122.87</v>
      </c>
      <c r="Z508">
        <v>125.75</v>
      </c>
      <c r="AA508">
        <v>129.51</v>
      </c>
      <c r="AB508">
        <v>130.76</v>
      </c>
      <c r="AC508">
        <v>131</v>
      </c>
      <c r="AD508">
        <v>131.30000000000001</v>
      </c>
      <c r="AE508">
        <v>131.76</v>
      </c>
      <c r="AF508">
        <v>132.56</v>
      </c>
      <c r="AG508">
        <v>133.75</v>
      </c>
      <c r="AH508">
        <v>134.71</v>
      </c>
      <c r="AI508">
        <v>138.9</v>
      </c>
      <c r="AJ508">
        <v>143.09</v>
      </c>
      <c r="AK508">
        <v>1</v>
      </c>
      <c r="AL508">
        <v>0</v>
      </c>
      <c r="AM508">
        <v>1</v>
      </c>
      <c r="AN508">
        <v>0</v>
      </c>
      <c r="AO508">
        <v>3</v>
      </c>
      <c r="AP508">
        <v>4</v>
      </c>
      <c r="AQ508">
        <v>0</v>
      </c>
      <c r="AR508">
        <v>0</v>
      </c>
      <c r="AS508">
        <v>0</v>
      </c>
      <c r="AT508">
        <v>1</v>
      </c>
    </row>
    <row r="509" spans="1:46" hidden="1" x14ac:dyDescent="0.2">
      <c r="A509">
        <v>507</v>
      </c>
      <c r="B509" t="s">
        <v>282</v>
      </c>
      <c r="C509" t="s">
        <v>193</v>
      </c>
      <c r="D509" t="s">
        <v>84</v>
      </c>
      <c r="E509" t="s">
        <v>193</v>
      </c>
      <c r="F509" t="s">
        <v>84</v>
      </c>
      <c r="G509">
        <v>0</v>
      </c>
      <c r="H509">
        <v>0</v>
      </c>
      <c r="J509">
        <v>0</v>
      </c>
      <c r="K509">
        <v>5000000</v>
      </c>
      <c r="L509">
        <v>0.05</v>
      </c>
      <c r="M509" t="s">
        <v>1338</v>
      </c>
      <c r="N509" t="s">
        <v>1763</v>
      </c>
      <c r="Q509" t="s">
        <v>1270</v>
      </c>
      <c r="R509">
        <v>0</v>
      </c>
      <c r="S509">
        <v>0</v>
      </c>
      <c r="T509">
        <v>0.06</v>
      </c>
      <c r="U509">
        <v>0.03</v>
      </c>
      <c r="V509">
        <v>0.01</v>
      </c>
      <c r="W509">
        <v>0.09</v>
      </c>
      <c r="X509">
        <v>0.01</v>
      </c>
      <c r="Y509">
        <v>0.02</v>
      </c>
      <c r="Z509">
        <v>0.04</v>
      </c>
      <c r="AA509">
        <v>0.04</v>
      </c>
      <c r="AB509">
        <v>0.05</v>
      </c>
      <c r="AC509">
        <v>0.05</v>
      </c>
      <c r="AD509">
        <v>0.06</v>
      </c>
      <c r="AE509">
        <v>7.0000000000000007E-2</v>
      </c>
      <c r="AF509">
        <v>7.0000000000000007E-2</v>
      </c>
      <c r="AG509">
        <v>0.08</v>
      </c>
      <c r="AH509">
        <v>0.08</v>
      </c>
      <c r="AI509">
        <v>0.09</v>
      </c>
      <c r="AJ509">
        <v>0.1</v>
      </c>
      <c r="AK509">
        <v>1</v>
      </c>
      <c r="AL509">
        <v>0</v>
      </c>
      <c r="AM509">
        <v>0</v>
      </c>
      <c r="AN509">
        <v>0</v>
      </c>
      <c r="AO509">
        <v>3</v>
      </c>
      <c r="AP509">
        <v>1</v>
      </c>
      <c r="AQ509">
        <v>1</v>
      </c>
      <c r="AR509">
        <v>2</v>
      </c>
      <c r="AS509">
        <v>1</v>
      </c>
      <c r="AT509">
        <v>1</v>
      </c>
    </row>
    <row r="510" spans="1:46" hidden="1" x14ac:dyDescent="0.2">
      <c r="A510">
        <v>508</v>
      </c>
      <c r="B510" t="s">
        <v>282</v>
      </c>
      <c r="C510" t="s">
        <v>193</v>
      </c>
      <c r="D510" t="s">
        <v>67</v>
      </c>
      <c r="E510" t="s">
        <v>193</v>
      </c>
      <c r="F510" t="s">
        <v>67</v>
      </c>
      <c r="G510">
        <v>200</v>
      </c>
      <c r="H510">
        <v>10</v>
      </c>
      <c r="I510">
        <v>0.1</v>
      </c>
      <c r="J510">
        <v>0</v>
      </c>
      <c r="K510">
        <v>5000000</v>
      </c>
      <c r="L510">
        <v>135.52000000000001</v>
      </c>
      <c r="M510">
        <v>-6.45</v>
      </c>
      <c r="N510" t="s">
        <v>1764</v>
      </c>
      <c r="Q510" t="s">
        <v>1270</v>
      </c>
      <c r="R510">
        <v>202.35</v>
      </c>
      <c r="S510">
        <v>9.4499999999999993</v>
      </c>
      <c r="T510">
        <v>139.04</v>
      </c>
      <c r="U510">
        <v>6.03</v>
      </c>
      <c r="V510">
        <v>130.51</v>
      </c>
      <c r="W510">
        <v>148.02000000000001</v>
      </c>
      <c r="X510">
        <v>130.25</v>
      </c>
      <c r="Y510">
        <v>130.77000000000001</v>
      </c>
      <c r="Z510">
        <v>131.29</v>
      </c>
      <c r="AA510">
        <v>133.72</v>
      </c>
      <c r="AB510">
        <v>136.16999999999999</v>
      </c>
      <c r="AC510">
        <v>137.25</v>
      </c>
      <c r="AD510">
        <v>139.1</v>
      </c>
      <c r="AE510">
        <v>141.56</v>
      </c>
      <c r="AF510">
        <v>142.88</v>
      </c>
      <c r="AG510">
        <v>143.38999999999999</v>
      </c>
      <c r="AH510">
        <v>144.68</v>
      </c>
      <c r="AI510">
        <v>146.9</v>
      </c>
      <c r="AJ510">
        <v>149.13</v>
      </c>
      <c r="AK510">
        <v>2</v>
      </c>
      <c r="AL510">
        <v>0</v>
      </c>
      <c r="AM510">
        <v>1</v>
      </c>
      <c r="AN510">
        <v>2</v>
      </c>
      <c r="AO510">
        <v>0</v>
      </c>
      <c r="AP510">
        <v>1</v>
      </c>
      <c r="AQ510">
        <v>2</v>
      </c>
      <c r="AR510">
        <v>1</v>
      </c>
      <c r="AS510">
        <v>0</v>
      </c>
      <c r="AT510">
        <v>1</v>
      </c>
    </row>
    <row r="511" spans="1:46" hidden="1" x14ac:dyDescent="0.2">
      <c r="A511">
        <v>509</v>
      </c>
      <c r="B511" t="s">
        <v>282</v>
      </c>
      <c r="C511" t="s">
        <v>193</v>
      </c>
      <c r="D511" t="s">
        <v>90</v>
      </c>
      <c r="E511" t="s">
        <v>193</v>
      </c>
      <c r="F511" t="s">
        <v>90</v>
      </c>
      <c r="J511">
        <v>0</v>
      </c>
      <c r="K511">
        <v>5000000</v>
      </c>
      <c r="L511">
        <v>135.51</v>
      </c>
      <c r="N511" t="s">
        <v>1765</v>
      </c>
      <c r="O511">
        <v>128.91</v>
      </c>
      <c r="P511">
        <v>135.55000000000001</v>
      </c>
      <c r="Q511" t="s">
        <v>1277</v>
      </c>
      <c r="T511">
        <v>139.03</v>
      </c>
      <c r="U511">
        <v>6.03</v>
      </c>
      <c r="V511">
        <v>124</v>
      </c>
      <c r="W511">
        <v>149</v>
      </c>
      <c r="X511">
        <v>124</v>
      </c>
      <c r="Y511">
        <v>126</v>
      </c>
      <c r="Z511">
        <v>128</v>
      </c>
      <c r="AA511">
        <v>130</v>
      </c>
      <c r="AB511">
        <v>132</v>
      </c>
      <c r="AC511">
        <v>134</v>
      </c>
      <c r="AD511">
        <v>136</v>
      </c>
      <c r="AE511">
        <v>138</v>
      </c>
      <c r="AF511">
        <v>139</v>
      </c>
      <c r="AG511">
        <v>141</v>
      </c>
      <c r="AH511">
        <v>143</v>
      </c>
      <c r="AI511">
        <v>145.5</v>
      </c>
      <c r="AJ511">
        <v>149</v>
      </c>
      <c r="AK511">
        <v>5</v>
      </c>
      <c r="AL511">
        <v>5</v>
      </c>
      <c r="AM511">
        <v>10</v>
      </c>
      <c r="AN511">
        <v>6</v>
      </c>
      <c r="AO511">
        <v>11</v>
      </c>
      <c r="AP511">
        <v>9</v>
      </c>
      <c r="AQ511">
        <v>11</v>
      </c>
      <c r="AR511">
        <v>7</v>
      </c>
      <c r="AS511">
        <v>4</v>
      </c>
      <c r="AT511">
        <v>3</v>
      </c>
    </row>
    <row r="512" spans="1:46" hidden="1" x14ac:dyDescent="0.2">
      <c r="A512">
        <v>510</v>
      </c>
      <c r="B512" t="s">
        <v>282</v>
      </c>
      <c r="C512" t="s">
        <v>193</v>
      </c>
      <c r="D512" t="s">
        <v>92</v>
      </c>
      <c r="E512" t="s">
        <v>193</v>
      </c>
      <c r="F512" t="s">
        <v>92</v>
      </c>
      <c r="J512">
        <v>0</v>
      </c>
      <c r="K512">
        <v>5000000</v>
      </c>
      <c r="L512">
        <v>0.02</v>
      </c>
      <c r="N512" t="s">
        <v>1766</v>
      </c>
      <c r="O512">
        <v>0.03</v>
      </c>
      <c r="P512">
        <v>6.84</v>
      </c>
      <c r="Q512" t="s">
        <v>1277</v>
      </c>
      <c r="T512">
        <v>0.01</v>
      </c>
      <c r="U512">
        <v>0.01</v>
      </c>
      <c r="V512">
        <v>0</v>
      </c>
      <c r="W512">
        <v>6</v>
      </c>
      <c r="X512">
        <v>0</v>
      </c>
      <c r="Y512">
        <v>0</v>
      </c>
      <c r="Z512">
        <v>0</v>
      </c>
      <c r="AA512">
        <v>1</v>
      </c>
      <c r="AB512">
        <v>1.5</v>
      </c>
      <c r="AC512">
        <v>2</v>
      </c>
      <c r="AD512">
        <v>3</v>
      </c>
      <c r="AE512">
        <v>3</v>
      </c>
      <c r="AF512">
        <v>4</v>
      </c>
      <c r="AG512">
        <v>5</v>
      </c>
      <c r="AH512">
        <v>5</v>
      </c>
      <c r="AI512">
        <v>6</v>
      </c>
      <c r="AJ512">
        <v>6</v>
      </c>
      <c r="AK512">
        <v>10</v>
      </c>
      <c r="AL512">
        <v>10</v>
      </c>
      <c r="AM512">
        <v>0</v>
      </c>
      <c r="AN512">
        <v>10</v>
      </c>
      <c r="AO512">
        <v>0</v>
      </c>
      <c r="AP512">
        <v>10</v>
      </c>
      <c r="AQ512">
        <v>10</v>
      </c>
      <c r="AR512">
        <v>0</v>
      </c>
      <c r="AS512">
        <v>10</v>
      </c>
      <c r="AT512">
        <v>6</v>
      </c>
    </row>
    <row r="513" spans="1:46" hidden="1" x14ac:dyDescent="0.2">
      <c r="A513">
        <v>511</v>
      </c>
      <c r="B513" t="s">
        <v>282</v>
      </c>
      <c r="C513" t="s">
        <v>193</v>
      </c>
      <c r="D513" t="s">
        <v>226</v>
      </c>
      <c r="E513" t="s">
        <v>193</v>
      </c>
      <c r="F513" t="s">
        <v>226</v>
      </c>
      <c r="J513">
        <v>0</v>
      </c>
      <c r="K513">
        <v>5000000</v>
      </c>
      <c r="L513">
        <v>25.13</v>
      </c>
      <c r="N513" t="s">
        <v>1767</v>
      </c>
      <c r="O513">
        <v>15.81</v>
      </c>
      <c r="P513">
        <v>48.97</v>
      </c>
      <c r="Q513" t="s">
        <v>1327</v>
      </c>
      <c r="T513">
        <v>25.38</v>
      </c>
      <c r="U513">
        <v>1.42</v>
      </c>
      <c r="V513">
        <v>15</v>
      </c>
      <c r="W513">
        <v>51</v>
      </c>
      <c r="X513">
        <v>15</v>
      </c>
      <c r="Y513">
        <v>17.8</v>
      </c>
      <c r="Z513">
        <v>19</v>
      </c>
      <c r="AA513">
        <v>23</v>
      </c>
      <c r="AB513">
        <v>26</v>
      </c>
      <c r="AC513">
        <v>29</v>
      </c>
      <c r="AD513">
        <v>33</v>
      </c>
      <c r="AE513">
        <v>36</v>
      </c>
      <c r="AF513">
        <v>39</v>
      </c>
      <c r="AG513">
        <v>43</v>
      </c>
      <c r="AH513">
        <v>46</v>
      </c>
      <c r="AI513">
        <v>48</v>
      </c>
      <c r="AJ513">
        <v>51</v>
      </c>
      <c r="AK513">
        <v>27</v>
      </c>
      <c r="AL513">
        <v>40</v>
      </c>
      <c r="AM513">
        <v>30</v>
      </c>
      <c r="AN513">
        <v>40</v>
      </c>
      <c r="AO513">
        <v>30</v>
      </c>
      <c r="AP513">
        <v>40</v>
      </c>
      <c r="AQ513">
        <v>40</v>
      </c>
      <c r="AR513">
        <v>30</v>
      </c>
      <c r="AS513">
        <v>40</v>
      </c>
      <c r="AT513">
        <v>20</v>
      </c>
    </row>
    <row r="514" spans="1:46" hidden="1" x14ac:dyDescent="0.2">
      <c r="A514">
        <v>512</v>
      </c>
      <c r="B514" t="s">
        <v>282</v>
      </c>
      <c r="C514" t="s">
        <v>193</v>
      </c>
      <c r="D514" t="s">
        <v>229</v>
      </c>
      <c r="E514" t="s">
        <v>193</v>
      </c>
      <c r="F514" t="s">
        <v>229</v>
      </c>
      <c r="J514">
        <v>0</v>
      </c>
      <c r="K514">
        <v>5000000</v>
      </c>
      <c r="L514">
        <v>25.13</v>
      </c>
      <c r="N514" t="s">
        <v>1768</v>
      </c>
      <c r="O514">
        <v>15.81</v>
      </c>
      <c r="P514">
        <v>48.97</v>
      </c>
      <c r="Q514" t="s">
        <v>1327</v>
      </c>
      <c r="T514">
        <v>25.38</v>
      </c>
      <c r="U514">
        <v>1.42</v>
      </c>
      <c r="V514">
        <v>16</v>
      </c>
      <c r="W514">
        <v>51</v>
      </c>
      <c r="X514">
        <v>16</v>
      </c>
      <c r="Y514">
        <v>17</v>
      </c>
      <c r="Z514">
        <v>19</v>
      </c>
      <c r="AA514">
        <v>22.4</v>
      </c>
      <c r="AB514">
        <v>26</v>
      </c>
      <c r="AC514">
        <v>29</v>
      </c>
      <c r="AD514">
        <v>33</v>
      </c>
      <c r="AE514">
        <v>36</v>
      </c>
      <c r="AF514">
        <v>39</v>
      </c>
      <c r="AG514">
        <v>43</v>
      </c>
      <c r="AH514">
        <v>46</v>
      </c>
      <c r="AI514">
        <v>48</v>
      </c>
      <c r="AJ514">
        <v>51</v>
      </c>
      <c r="AK514">
        <v>38</v>
      </c>
      <c r="AL514">
        <v>30</v>
      </c>
      <c r="AM514">
        <v>40</v>
      </c>
      <c r="AN514">
        <v>30</v>
      </c>
      <c r="AO514">
        <v>40</v>
      </c>
      <c r="AP514">
        <v>30</v>
      </c>
      <c r="AQ514">
        <v>40</v>
      </c>
      <c r="AR514">
        <v>30</v>
      </c>
      <c r="AS514">
        <v>40</v>
      </c>
      <c r="AT514">
        <v>20</v>
      </c>
    </row>
    <row r="515" spans="1:46" hidden="1" x14ac:dyDescent="0.2">
      <c r="A515">
        <v>513</v>
      </c>
      <c r="B515" t="s">
        <v>282</v>
      </c>
      <c r="C515" t="s">
        <v>193</v>
      </c>
      <c r="D515" t="s">
        <v>102</v>
      </c>
      <c r="E515" t="s">
        <v>193</v>
      </c>
      <c r="F515" t="s">
        <v>102</v>
      </c>
      <c r="J515">
        <v>0</v>
      </c>
      <c r="K515">
        <v>5000000</v>
      </c>
      <c r="L515">
        <v>15.69</v>
      </c>
      <c r="N515" t="s">
        <v>1769</v>
      </c>
      <c r="Q515" t="s">
        <v>1254</v>
      </c>
      <c r="T515">
        <v>16.21</v>
      </c>
      <c r="U515">
        <v>0.66</v>
      </c>
      <c r="V515">
        <v>15.39</v>
      </c>
      <c r="W515">
        <v>17.350000000000001</v>
      </c>
      <c r="X515">
        <v>15.37</v>
      </c>
      <c r="Y515">
        <v>15.42</v>
      </c>
      <c r="Z515">
        <v>15.48</v>
      </c>
      <c r="AA515">
        <v>15.51</v>
      </c>
      <c r="AB515">
        <v>15.89</v>
      </c>
      <c r="AC515">
        <v>16.12</v>
      </c>
      <c r="AD515">
        <v>16.239999999999998</v>
      </c>
      <c r="AE515">
        <v>16.309999999999999</v>
      </c>
      <c r="AF515">
        <v>16.36</v>
      </c>
      <c r="AG515">
        <v>16.579999999999998</v>
      </c>
      <c r="AH515">
        <v>16.989999999999998</v>
      </c>
      <c r="AI515">
        <v>17.23</v>
      </c>
      <c r="AJ515">
        <v>17.47</v>
      </c>
      <c r="AK515">
        <v>3</v>
      </c>
      <c r="AL515">
        <v>0</v>
      </c>
      <c r="AM515">
        <v>0</v>
      </c>
      <c r="AN515">
        <v>2</v>
      </c>
      <c r="AO515">
        <v>2</v>
      </c>
      <c r="AP515">
        <v>1</v>
      </c>
      <c r="AQ515">
        <v>0</v>
      </c>
      <c r="AR515">
        <v>1</v>
      </c>
      <c r="AS515">
        <v>0</v>
      </c>
      <c r="AT515">
        <v>1</v>
      </c>
    </row>
    <row r="516" spans="1:46" hidden="1" x14ac:dyDescent="0.2">
      <c r="A516">
        <v>514</v>
      </c>
      <c r="B516" t="s">
        <v>282</v>
      </c>
      <c r="C516" t="s">
        <v>193</v>
      </c>
      <c r="D516" t="s">
        <v>231</v>
      </c>
      <c r="E516" t="s">
        <v>193</v>
      </c>
      <c r="F516" t="s">
        <v>231</v>
      </c>
      <c r="J516">
        <v>0</v>
      </c>
      <c r="K516">
        <v>5000000</v>
      </c>
      <c r="L516">
        <v>9.4499999999999993</v>
      </c>
      <c r="N516" t="s">
        <v>1770</v>
      </c>
      <c r="O516">
        <v>0.11</v>
      </c>
      <c r="P516">
        <v>33.28</v>
      </c>
      <c r="Q516" t="s">
        <v>1327</v>
      </c>
      <c r="T516">
        <v>9.17</v>
      </c>
      <c r="U516">
        <v>1.54</v>
      </c>
      <c r="V516">
        <v>0</v>
      </c>
      <c r="W516">
        <v>35</v>
      </c>
      <c r="X516">
        <v>0</v>
      </c>
      <c r="Y516">
        <v>1</v>
      </c>
      <c r="Z516">
        <v>3</v>
      </c>
      <c r="AA516">
        <v>6</v>
      </c>
      <c r="AB516">
        <v>10</v>
      </c>
      <c r="AC516">
        <v>13</v>
      </c>
      <c r="AD516">
        <v>17</v>
      </c>
      <c r="AE516">
        <v>20</v>
      </c>
      <c r="AF516">
        <v>23</v>
      </c>
      <c r="AG516">
        <v>27</v>
      </c>
      <c r="AH516">
        <v>30</v>
      </c>
      <c r="AI516">
        <v>32</v>
      </c>
      <c r="AJ516">
        <v>35</v>
      </c>
      <c r="AK516">
        <v>40</v>
      </c>
      <c r="AL516">
        <v>30</v>
      </c>
      <c r="AM516">
        <v>40</v>
      </c>
      <c r="AN516">
        <v>30</v>
      </c>
      <c r="AO516">
        <v>40</v>
      </c>
      <c r="AP516">
        <v>30</v>
      </c>
      <c r="AQ516">
        <v>40</v>
      </c>
      <c r="AR516">
        <v>30</v>
      </c>
      <c r="AS516">
        <v>40</v>
      </c>
      <c r="AT516">
        <v>21</v>
      </c>
    </row>
    <row r="517" spans="1:46" hidden="1" x14ac:dyDescent="0.2">
      <c r="A517">
        <v>515</v>
      </c>
      <c r="B517" t="s">
        <v>282</v>
      </c>
      <c r="C517" t="s">
        <v>193</v>
      </c>
      <c r="D517" t="s">
        <v>232</v>
      </c>
      <c r="E517" t="s">
        <v>193</v>
      </c>
      <c r="F517" t="s">
        <v>232</v>
      </c>
      <c r="J517">
        <v>0</v>
      </c>
      <c r="K517">
        <v>5000000</v>
      </c>
      <c r="L517">
        <v>9.4499999999999993</v>
      </c>
      <c r="N517" t="s">
        <v>1771</v>
      </c>
      <c r="O517">
        <v>0.06</v>
      </c>
      <c r="P517">
        <v>33.31</v>
      </c>
      <c r="Q517" t="s">
        <v>1277</v>
      </c>
      <c r="T517">
        <v>9.17</v>
      </c>
      <c r="U517">
        <v>1.54</v>
      </c>
      <c r="V517">
        <v>0</v>
      </c>
      <c r="W517">
        <v>35</v>
      </c>
      <c r="X517">
        <v>0</v>
      </c>
      <c r="Y517">
        <v>1</v>
      </c>
      <c r="Z517">
        <v>3</v>
      </c>
      <c r="AA517">
        <v>6</v>
      </c>
      <c r="AB517">
        <v>10</v>
      </c>
      <c r="AC517">
        <v>13</v>
      </c>
      <c r="AD517">
        <v>17</v>
      </c>
      <c r="AE517">
        <v>20</v>
      </c>
      <c r="AF517">
        <v>23</v>
      </c>
      <c r="AG517">
        <v>27</v>
      </c>
      <c r="AH517">
        <v>30</v>
      </c>
      <c r="AI517">
        <v>32</v>
      </c>
      <c r="AJ517">
        <v>35</v>
      </c>
      <c r="AK517">
        <v>40</v>
      </c>
      <c r="AL517">
        <v>30</v>
      </c>
      <c r="AM517">
        <v>40</v>
      </c>
      <c r="AN517">
        <v>30</v>
      </c>
      <c r="AO517">
        <v>40</v>
      </c>
      <c r="AP517">
        <v>30</v>
      </c>
      <c r="AQ517">
        <v>40</v>
      </c>
      <c r="AR517">
        <v>30</v>
      </c>
      <c r="AS517">
        <v>40</v>
      </c>
      <c r="AT517">
        <v>21</v>
      </c>
    </row>
    <row r="518" spans="1:46" hidden="1" x14ac:dyDescent="0.2">
      <c r="A518">
        <v>516</v>
      </c>
      <c r="B518" t="s">
        <v>282</v>
      </c>
      <c r="C518" t="s">
        <v>193</v>
      </c>
      <c r="D518" t="s">
        <v>233</v>
      </c>
      <c r="E518" t="s">
        <v>193</v>
      </c>
      <c r="F518" t="s">
        <v>233</v>
      </c>
      <c r="J518">
        <v>0</v>
      </c>
      <c r="K518">
        <v>5000000</v>
      </c>
      <c r="L518">
        <v>0</v>
      </c>
      <c r="N518" t="s">
        <v>1772</v>
      </c>
      <c r="O518">
        <v>0</v>
      </c>
      <c r="P518">
        <v>33.26</v>
      </c>
      <c r="Q518" t="s">
        <v>1277</v>
      </c>
      <c r="T518">
        <v>0</v>
      </c>
      <c r="U518">
        <v>0</v>
      </c>
      <c r="V518">
        <v>0</v>
      </c>
      <c r="W518">
        <v>35</v>
      </c>
      <c r="X518">
        <v>0</v>
      </c>
      <c r="Y518">
        <v>1</v>
      </c>
      <c r="Z518">
        <v>3</v>
      </c>
      <c r="AA518">
        <v>6</v>
      </c>
      <c r="AB518">
        <v>10</v>
      </c>
      <c r="AC518">
        <v>13</v>
      </c>
      <c r="AD518">
        <v>17</v>
      </c>
      <c r="AE518">
        <v>20</v>
      </c>
      <c r="AF518">
        <v>23.4</v>
      </c>
      <c r="AG518">
        <v>27</v>
      </c>
      <c r="AH518">
        <v>30</v>
      </c>
      <c r="AI518">
        <v>32</v>
      </c>
      <c r="AJ518">
        <v>35</v>
      </c>
      <c r="AK518">
        <v>40</v>
      </c>
      <c r="AL518">
        <v>30</v>
      </c>
      <c r="AM518">
        <v>40</v>
      </c>
      <c r="AN518">
        <v>30</v>
      </c>
      <c r="AO518">
        <v>40</v>
      </c>
      <c r="AP518">
        <v>30</v>
      </c>
      <c r="AQ518">
        <v>40</v>
      </c>
      <c r="AR518">
        <v>30</v>
      </c>
      <c r="AS518">
        <v>40</v>
      </c>
      <c r="AT518">
        <v>23</v>
      </c>
    </row>
    <row r="519" spans="1:46" hidden="1" x14ac:dyDescent="0.2">
      <c r="A519">
        <v>517</v>
      </c>
      <c r="B519" t="s">
        <v>282</v>
      </c>
      <c r="C519" t="s">
        <v>193</v>
      </c>
      <c r="D519" t="s">
        <v>234</v>
      </c>
      <c r="E519" t="s">
        <v>193</v>
      </c>
      <c r="F519" t="s">
        <v>234</v>
      </c>
      <c r="J519">
        <v>0</v>
      </c>
      <c r="K519">
        <v>5000000</v>
      </c>
      <c r="L519">
        <v>51.1</v>
      </c>
      <c r="N519" t="s">
        <v>1773</v>
      </c>
      <c r="O519">
        <v>27.1</v>
      </c>
      <c r="P519">
        <v>60.41</v>
      </c>
      <c r="Q519" t="s">
        <v>1327</v>
      </c>
      <c r="T519">
        <v>52.07</v>
      </c>
      <c r="U519">
        <v>1.91</v>
      </c>
      <c r="V519">
        <v>22</v>
      </c>
      <c r="W519">
        <v>64</v>
      </c>
      <c r="X519">
        <v>22</v>
      </c>
      <c r="Y519">
        <v>28</v>
      </c>
      <c r="Z519">
        <v>30.1</v>
      </c>
      <c r="AA519">
        <v>34</v>
      </c>
      <c r="AB519">
        <v>37</v>
      </c>
      <c r="AC519">
        <v>41</v>
      </c>
      <c r="AD519">
        <v>44</v>
      </c>
      <c r="AE519">
        <v>48</v>
      </c>
      <c r="AF519">
        <v>51</v>
      </c>
      <c r="AG519">
        <v>54</v>
      </c>
      <c r="AH519">
        <v>58</v>
      </c>
      <c r="AI519">
        <v>60</v>
      </c>
      <c r="AJ519">
        <v>64</v>
      </c>
      <c r="AK519">
        <v>7</v>
      </c>
      <c r="AL519">
        <v>28</v>
      </c>
      <c r="AM519">
        <v>39</v>
      </c>
      <c r="AN519">
        <v>40</v>
      </c>
      <c r="AO519">
        <v>40</v>
      </c>
      <c r="AP519">
        <v>50</v>
      </c>
      <c r="AQ519">
        <v>40</v>
      </c>
      <c r="AR519">
        <v>40</v>
      </c>
      <c r="AS519">
        <v>38</v>
      </c>
      <c r="AT519">
        <v>20</v>
      </c>
    </row>
    <row r="520" spans="1:46" hidden="1" x14ac:dyDescent="0.2">
      <c r="A520">
        <v>518</v>
      </c>
      <c r="B520" t="s">
        <v>282</v>
      </c>
      <c r="C520" t="s">
        <v>193</v>
      </c>
      <c r="D520" t="s">
        <v>236</v>
      </c>
      <c r="E520" t="s">
        <v>193</v>
      </c>
      <c r="F520" t="s">
        <v>236</v>
      </c>
      <c r="J520">
        <v>0</v>
      </c>
      <c r="K520">
        <v>5000000</v>
      </c>
      <c r="L520">
        <v>51.1</v>
      </c>
      <c r="N520" t="s">
        <v>1774</v>
      </c>
      <c r="O520">
        <v>27.1</v>
      </c>
      <c r="P520">
        <v>60.41</v>
      </c>
      <c r="Q520" t="s">
        <v>1277</v>
      </c>
      <c r="T520">
        <v>52.07</v>
      </c>
      <c r="U520">
        <v>1.91</v>
      </c>
      <c r="V520">
        <v>22</v>
      </c>
      <c r="W520">
        <v>64</v>
      </c>
      <c r="X520">
        <v>22</v>
      </c>
      <c r="Y520">
        <v>28</v>
      </c>
      <c r="Z520">
        <v>30.1</v>
      </c>
      <c r="AA520">
        <v>34</v>
      </c>
      <c r="AB520">
        <v>37</v>
      </c>
      <c r="AC520">
        <v>41</v>
      </c>
      <c r="AD520">
        <v>44</v>
      </c>
      <c r="AE520">
        <v>48</v>
      </c>
      <c r="AF520">
        <v>51</v>
      </c>
      <c r="AG520">
        <v>54</v>
      </c>
      <c r="AH520">
        <v>58</v>
      </c>
      <c r="AI520">
        <v>60</v>
      </c>
      <c r="AJ520">
        <v>64</v>
      </c>
      <c r="AK520">
        <v>7</v>
      </c>
      <c r="AL520">
        <v>28</v>
      </c>
      <c r="AM520">
        <v>39</v>
      </c>
      <c r="AN520">
        <v>40</v>
      </c>
      <c r="AO520">
        <v>40</v>
      </c>
      <c r="AP520">
        <v>50</v>
      </c>
      <c r="AQ520">
        <v>40</v>
      </c>
      <c r="AR520">
        <v>40</v>
      </c>
      <c r="AS520">
        <v>38</v>
      </c>
      <c r="AT520">
        <v>20</v>
      </c>
    </row>
    <row r="521" spans="1:46" hidden="1" x14ac:dyDescent="0.2">
      <c r="A521">
        <v>519</v>
      </c>
      <c r="B521" t="s">
        <v>282</v>
      </c>
      <c r="C521" t="s">
        <v>193</v>
      </c>
      <c r="D521" t="s">
        <v>26</v>
      </c>
      <c r="E521" t="s">
        <v>193</v>
      </c>
      <c r="F521" t="s">
        <v>26</v>
      </c>
      <c r="J521">
        <v>0</v>
      </c>
      <c r="K521">
        <v>5000000</v>
      </c>
      <c r="L521">
        <v>105.07</v>
      </c>
      <c r="N521" t="s">
        <v>1775</v>
      </c>
      <c r="Q521" t="s">
        <v>1267</v>
      </c>
      <c r="T521">
        <v>122.64</v>
      </c>
      <c r="U521">
        <v>20.440000000000001</v>
      </c>
      <c r="V521">
        <v>99.01</v>
      </c>
      <c r="W521">
        <v>157.6</v>
      </c>
      <c r="X521">
        <v>98.11</v>
      </c>
      <c r="Y521">
        <v>99.91</v>
      </c>
      <c r="Z521">
        <v>101.72</v>
      </c>
      <c r="AA521">
        <v>105.18</v>
      </c>
      <c r="AB521">
        <v>110.62</v>
      </c>
      <c r="AC521">
        <v>114.13</v>
      </c>
      <c r="AD521">
        <v>118.19</v>
      </c>
      <c r="AE521">
        <v>122.84</v>
      </c>
      <c r="AF521">
        <v>129.94</v>
      </c>
      <c r="AG521">
        <v>141.44</v>
      </c>
      <c r="AH521">
        <v>145.06</v>
      </c>
      <c r="AI521">
        <v>153.41999999999999</v>
      </c>
      <c r="AJ521">
        <v>161.78</v>
      </c>
      <c r="AK521">
        <v>2</v>
      </c>
      <c r="AL521">
        <v>1</v>
      </c>
      <c r="AM521">
        <v>2</v>
      </c>
      <c r="AN521">
        <v>1</v>
      </c>
      <c r="AO521">
        <v>1</v>
      </c>
      <c r="AP521">
        <v>0</v>
      </c>
      <c r="AQ521">
        <v>1</v>
      </c>
      <c r="AR521">
        <v>1</v>
      </c>
      <c r="AS521">
        <v>0</v>
      </c>
      <c r="AT521">
        <v>1</v>
      </c>
    </row>
    <row r="522" spans="1:46" hidden="1" x14ac:dyDescent="0.2">
      <c r="A522">
        <v>520</v>
      </c>
      <c r="B522" t="s">
        <v>282</v>
      </c>
      <c r="C522" t="s">
        <v>193</v>
      </c>
      <c r="D522" t="s">
        <v>241</v>
      </c>
      <c r="E522" t="s">
        <v>193</v>
      </c>
      <c r="F522" t="s">
        <v>241</v>
      </c>
      <c r="J522">
        <v>0</v>
      </c>
      <c r="K522">
        <v>5000000</v>
      </c>
      <c r="L522">
        <v>105.07</v>
      </c>
      <c r="N522" t="s">
        <v>1776</v>
      </c>
      <c r="Q522" t="s">
        <v>1254</v>
      </c>
      <c r="T522">
        <v>120.61</v>
      </c>
      <c r="U522">
        <v>19.38</v>
      </c>
      <c r="V522">
        <v>99.01</v>
      </c>
      <c r="W522">
        <v>157.6</v>
      </c>
      <c r="X522">
        <v>98.11</v>
      </c>
      <c r="Y522">
        <v>99.92</v>
      </c>
      <c r="Z522">
        <v>101.72</v>
      </c>
      <c r="AA522">
        <v>105.18</v>
      </c>
      <c r="AB522">
        <v>110.62</v>
      </c>
      <c r="AC522">
        <v>114.13</v>
      </c>
      <c r="AD522">
        <v>118.09</v>
      </c>
      <c r="AE522">
        <v>121.13</v>
      </c>
      <c r="AF522">
        <v>122.35</v>
      </c>
      <c r="AG522">
        <v>128.56</v>
      </c>
      <c r="AH522">
        <v>145.06</v>
      </c>
      <c r="AI522">
        <v>153.41999999999999</v>
      </c>
      <c r="AJ522">
        <v>161.78</v>
      </c>
      <c r="AK522">
        <v>2</v>
      </c>
      <c r="AL522">
        <v>1</v>
      </c>
      <c r="AM522">
        <v>2</v>
      </c>
      <c r="AN522">
        <v>2</v>
      </c>
      <c r="AO522">
        <v>1</v>
      </c>
      <c r="AP522">
        <v>0</v>
      </c>
      <c r="AQ522">
        <v>0</v>
      </c>
      <c r="AR522">
        <v>1</v>
      </c>
      <c r="AS522">
        <v>0</v>
      </c>
      <c r="AT522">
        <v>1</v>
      </c>
    </row>
    <row r="523" spans="1:46" hidden="1" x14ac:dyDescent="0.2">
      <c r="A523">
        <v>521</v>
      </c>
      <c r="B523" t="s">
        <v>282</v>
      </c>
      <c r="C523" t="s">
        <v>193</v>
      </c>
      <c r="D523" t="s">
        <v>242</v>
      </c>
      <c r="E523" t="s">
        <v>193</v>
      </c>
      <c r="F523" t="s">
        <v>242</v>
      </c>
      <c r="J523">
        <v>0</v>
      </c>
      <c r="K523">
        <v>5000000</v>
      </c>
      <c r="L523">
        <v>0</v>
      </c>
      <c r="N523" t="s">
        <v>1777</v>
      </c>
      <c r="Q523" t="s">
        <v>1254</v>
      </c>
      <c r="T523">
        <v>2.0299999999999998</v>
      </c>
      <c r="U523">
        <v>5.1100000000000003</v>
      </c>
      <c r="V523">
        <v>0</v>
      </c>
      <c r="W523">
        <v>13.41</v>
      </c>
      <c r="X523">
        <v>0</v>
      </c>
      <c r="Y523">
        <v>0</v>
      </c>
      <c r="Z523">
        <v>0</v>
      </c>
      <c r="AA523">
        <v>0</v>
      </c>
      <c r="AB523">
        <v>0</v>
      </c>
      <c r="AC523">
        <v>0</v>
      </c>
      <c r="AD523">
        <v>0</v>
      </c>
      <c r="AE523">
        <v>0</v>
      </c>
      <c r="AF523">
        <v>0</v>
      </c>
      <c r="AG523">
        <v>0.83</v>
      </c>
      <c r="AH523">
        <v>5.35</v>
      </c>
      <c r="AI523">
        <v>10.73</v>
      </c>
      <c r="AJ523">
        <v>16.100000000000001</v>
      </c>
      <c r="AK523">
        <v>8</v>
      </c>
      <c r="AL523">
        <v>0</v>
      </c>
      <c r="AM523">
        <v>1</v>
      </c>
      <c r="AN523">
        <v>0</v>
      </c>
      <c r="AO523">
        <v>0</v>
      </c>
      <c r="AP523">
        <v>0</v>
      </c>
      <c r="AQ523">
        <v>0</v>
      </c>
      <c r="AR523">
        <v>0</v>
      </c>
      <c r="AS523">
        <v>0</v>
      </c>
      <c r="AT523">
        <v>1</v>
      </c>
    </row>
    <row r="524" spans="1:46" hidden="1" x14ac:dyDescent="0.2">
      <c r="A524">
        <v>522</v>
      </c>
      <c r="B524" t="s">
        <v>282</v>
      </c>
      <c r="C524" t="s">
        <v>193</v>
      </c>
      <c r="D524" t="s">
        <v>243</v>
      </c>
      <c r="E524" t="s">
        <v>193</v>
      </c>
      <c r="F524" t="s">
        <v>243</v>
      </c>
      <c r="J524">
        <v>-5000000</v>
      </c>
      <c r="K524">
        <v>5000000</v>
      </c>
      <c r="L524">
        <v>-116.49</v>
      </c>
      <c r="N524" t="s">
        <v>1778</v>
      </c>
      <c r="O524">
        <v>-116.47</v>
      </c>
      <c r="P524">
        <v>-82.98</v>
      </c>
      <c r="Q524" t="s">
        <v>1327</v>
      </c>
      <c r="T524">
        <v>-121.38</v>
      </c>
      <c r="U524">
        <v>11.66</v>
      </c>
      <c r="V524">
        <v>-140</v>
      </c>
      <c r="W524">
        <v>-67</v>
      </c>
      <c r="X524">
        <v>-140</v>
      </c>
      <c r="Y524">
        <v>-129</v>
      </c>
      <c r="Z524">
        <v>-125</v>
      </c>
      <c r="AA524">
        <v>-118</v>
      </c>
      <c r="AB524">
        <v>-113</v>
      </c>
      <c r="AC524">
        <v>-109</v>
      </c>
      <c r="AD524">
        <v>-105</v>
      </c>
      <c r="AE524">
        <v>-101</v>
      </c>
      <c r="AF524">
        <v>-97</v>
      </c>
      <c r="AG524">
        <v>-92</v>
      </c>
      <c r="AH524">
        <v>-85</v>
      </c>
      <c r="AI524">
        <v>-80</v>
      </c>
      <c r="AJ524">
        <v>-67</v>
      </c>
      <c r="AK524">
        <v>9</v>
      </c>
      <c r="AL524">
        <v>22</v>
      </c>
      <c r="AM524">
        <v>35</v>
      </c>
      <c r="AN524">
        <v>58</v>
      </c>
      <c r="AO524">
        <v>59</v>
      </c>
      <c r="AP524">
        <v>60</v>
      </c>
      <c r="AQ524">
        <v>50</v>
      </c>
      <c r="AR524">
        <v>26</v>
      </c>
      <c r="AS524">
        <v>14</v>
      </c>
      <c r="AT524">
        <v>8</v>
      </c>
    </row>
    <row r="525" spans="1:46" hidden="1" x14ac:dyDescent="0.2">
      <c r="A525">
        <v>523</v>
      </c>
      <c r="B525" t="s">
        <v>282</v>
      </c>
      <c r="C525" t="s">
        <v>194</v>
      </c>
      <c r="D525" t="s">
        <v>84</v>
      </c>
      <c r="E525" t="s">
        <v>194</v>
      </c>
      <c r="F525" t="s">
        <v>84</v>
      </c>
      <c r="J525">
        <v>0</v>
      </c>
      <c r="K525">
        <v>5000000</v>
      </c>
      <c r="L525">
        <v>0.04</v>
      </c>
      <c r="N525" t="s">
        <v>1779</v>
      </c>
      <c r="O525">
        <v>0.11</v>
      </c>
      <c r="P525">
        <v>0.11</v>
      </c>
      <c r="Q525" t="s">
        <v>1277</v>
      </c>
      <c r="T525">
        <v>0.04</v>
      </c>
      <c r="U525">
        <v>0.01</v>
      </c>
      <c r="V525">
        <v>0</v>
      </c>
      <c r="W525">
        <v>0</v>
      </c>
      <c r="X525">
        <v>0</v>
      </c>
      <c r="Y525">
        <v>0</v>
      </c>
      <c r="Z525">
        <v>0</v>
      </c>
      <c r="AA525">
        <v>0</v>
      </c>
      <c r="AB525">
        <v>0</v>
      </c>
      <c r="AC525">
        <v>0</v>
      </c>
      <c r="AD525">
        <v>0</v>
      </c>
      <c r="AE525">
        <v>0</v>
      </c>
      <c r="AF525">
        <v>0</v>
      </c>
      <c r="AG525">
        <v>0</v>
      </c>
      <c r="AH525">
        <v>0</v>
      </c>
      <c r="AI525">
        <v>0</v>
      </c>
      <c r="AJ525">
        <v>0</v>
      </c>
      <c r="AK525">
        <v>0</v>
      </c>
      <c r="AL525">
        <v>0</v>
      </c>
      <c r="AM525">
        <v>0</v>
      </c>
      <c r="AN525">
        <v>0</v>
      </c>
      <c r="AO525">
        <v>0</v>
      </c>
      <c r="AP525">
        <v>1</v>
      </c>
      <c r="AQ525">
        <v>0</v>
      </c>
      <c r="AR525">
        <v>0</v>
      </c>
      <c r="AS525">
        <v>0</v>
      </c>
      <c r="AT525">
        <v>0</v>
      </c>
    </row>
    <row r="526" spans="1:46" hidden="1" x14ac:dyDescent="0.2">
      <c r="A526">
        <v>524</v>
      </c>
      <c r="B526" t="s">
        <v>282</v>
      </c>
      <c r="C526" t="s">
        <v>194</v>
      </c>
      <c r="D526" t="s">
        <v>226</v>
      </c>
      <c r="E526" t="s">
        <v>194</v>
      </c>
      <c r="F526" t="s">
        <v>226</v>
      </c>
      <c r="J526">
        <v>0</v>
      </c>
      <c r="K526">
        <v>5000000</v>
      </c>
      <c r="L526">
        <v>9.4499999999999993</v>
      </c>
      <c r="N526" t="s">
        <v>1780</v>
      </c>
      <c r="O526">
        <v>0.06</v>
      </c>
      <c r="P526">
        <v>33.31</v>
      </c>
      <c r="Q526" t="s">
        <v>1327</v>
      </c>
      <c r="T526">
        <v>9.17</v>
      </c>
      <c r="U526">
        <v>1.54</v>
      </c>
      <c r="V526">
        <v>0</v>
      </c>
      <c r="W526">
        <v>35</v>
      </c>
      <c r="X526">
        <v>0</v>
      </c>
      <c r="Y526">
        <v>1</v>
      </c>
      <c r="Z526">
        <v>3</v>
      </c>
      <c r="AA526">
        <v>6</v>
      </c>
      <c r="AB526">
        <v>10</v>
      </c>
      <c r="AC526">
        <v>13</v>
      </c>
      <c r="AD526">
        <v>17</v>
      </c>
      <c r="AE526">
        <v>20</v>
      </c>
      <c r="AF526">
        <v>23</v>
      </c>
      <c r="AG526">
        <v>27</v>
      </c>
      <c r="AH526">
        <v>30</v>
      </c>
      <c r="AI526">
        <v>32</v>
      </c>
      <c r="AJ526">
        <v>35</v>
      </c>
      <c r="AK526">
        <v>40</v>
      </c>
      <c r="AL526">
        <v>30</v>
      </c>
      <c r="AM526">
        <v>40</v>
      </c>
      <c r="AN526">
        <v>30</v>
      </c>
      <c r="AO526">
        <v>40</v>
      </c>
      <c r="AP526">
        <v>30</v>
      </c>
      <c r="AQ526">
        <v>40</v>
      </c>
      <c r="AR526">
        <v>30</v>
      </c>
      <c r="AS526">
        <v>40</v>
      </c>
      <c r="AT526">
        <v>21</v>
      </c>
    </row>
    <row r="527" spans="1:46" hidden="1" x14ac:dyDescent="0.2">
      <c r="A527">
        <v>525</v>
      </c>
      <c r="B527" t="s">
        <v>282</v>
      </c>
      <c r="C527" t="s">
        <v>194</v>
      </c>
      <c r="D527" t="s">
        <v>229</v>
      </c>
      <c r="E527" t="s">
        <v>194</v>
      </c>
      <c r="F527" t="s">
        <v>229</v>
      </c>
      <c r="J527">
        <v>0</v>
      </c>
      <c r="K527">
        <v>5000000</v>
      </c>
      <c r="L527">
        <v>9.4499999999999993</v>
      </c>
      <c r="N527" t="s">
        <v>1781</v>
      </c>
      <c r="O527">
        <v>0.06</v>
      </c>
      <c r="P527">
        <v>33.31</v>
      </c>
      <c r="Q527" t="s">
        <v>1327</v>
      </c>
      <c r="T527">
        <v>9.17</v>
      </c>
      <c r="U527">
        <v>1.54</v>
      </c>
      <c r="V527">
        <v>0</v>
      </c>
      <c r="W527">
        <v>35</v>
      </c>
      <c r="X527">
        <v>0</v>
      </c>
      <c r="Y527">
        <v>1</v>
      </c>
      <c r="Z527">
        <v>3</v>
      </c>
      <c r="AA527">
        <v>6</v>
      </c>
      <c r="AB527">
        <v>10</v>
      </c>
      <c r="AC527">
        <v>13</v>
      </c>
      <c r="AD527">
        <v>17</v>
      </c>
      <c r="AE527">
        <v>20</v>
      </c>
      <c r="AF527">
        <v>23</v>
      </c>
      <c r="AG527">
        <v>27</v>
      </c>
      <c r="AH527">
        <v>30</v>
      </c>
      <c r="AI527">
        <v>32</v>
      </c>
      <c r="AJ527">
        <v>35</v>
      </c>
      <c r="AK527">
        <v>40</v>
      </c>
      <c r="AL527">
        <v>30</v>
      </c>
      <c r="AM527">
        <v>40</v>
      </c>
      <c r="AN527">
        <v>30</v>
      </c>
      <c r="AO527">
        <v>40</v>
      </c>
      <c r="AP527">
        <v>30</v>
      </c>
      <c r="AQ527">
        <v>40</v>
      </c>
      <c r="AR527">
        <v>30</v>
      </c>
      <c r="AS527">
        <v>40</v>
      </c>
      <c r="AT527">
        <v>21</v>
      </c>
    </row>
    <row r="528" spans="1:46" hidden="1" x14ac:dyDescent="0.2">
      <c r="A528">
        <v>526</v>
      </c>
      <c r="B528" t="s">
        <v>282</v>
      </c>
      <c r="C528" t="s">
        <v>194</v>
      </c>
      <c r="D528" t="s">
        <v>231</v>
      </c>
      <c r="E528" t="s">
        <v>194</v>
      </c>
      <c r="F528" t="s">
        <v>231</v>
      </c>
      <c r="J528">
        <v>0</v>
      </c>
      <c r="K528">
        <v>5000000</v>
      </c>
      <c r="L528">
        <v>9.4499999999999993</v>
      </c>
      <c r="N528" t="s">
        <v>1782</v>
      </c>
      <c r="O528">
        <v>0.1</v>
      </c>
      <c r="P528">
        <v>33.31</v>
      </c>
      <c r="Q528" t="s">
        <v>1327</v>
      </c>
      <c r="T528">
        <v>9.17</v>
      </c>
      <c r="U528">
        <v>1.54</v>
      </c>
      <c r="V528">
        <v>0</v>
      </c>
      <c r="W528">
        <v>35</v>
      </c>
      <c r="X528">
        <v>0</v>
      </c>
      <c r="Y528">
        <v>1</v>
      </c>
      <c r="Z528">
        <v>3</v>
      </c>
      <c r="AA528">
        <v>6</v>
      </c>
      <c r="AB528">
        <v>10</v>
      </c>
      <c r="AC528">
        <v>13</v>
      </c>
      <c r="AD528">
        <v>17</v>
      </c>
      <c r="AE528">
        <v>20</v>
      </c>
      <c r="AF528">
        <v>23</v>
      </c>
      <c r="AG528">
        <v>27</v>
      </c>
      <c r="AH528">
        <v>30</v>
      </c>
      <c r="AI528">
        <v>32</v>
      </c>
      <c r="AJ528">
        <v>35</v>
      </c>
      <c r="AK528">
        <v>40</v>
      </c>
      <c r="AL528">
        <v>30</v>
      </c>
      <c r="AM528">
        <v>40</v>
      </c>
      <c r="AN528">
        <v>30</v>
      </c>
      <c r="AO528">
        <v>40</v>
      </c>
      <c r="AP528">
        <v>30</v>
      </c>
      <c r="AQ528">
        <v>40</v>
      </c>
      <c r="AR528">
        <v>30</v>
      </c>
      <c r="AS528">
        <v>40</v>
      </c>
      <c r="AT528">
        <v>21</v>
      </c>
    </row>
    <row r="529" spans="1:46" hidden="1" x14ac:dyDescent="0.2">
      <c r="A529">
        <v>527</v>
      </c>
      <c r="B529" t="s">
        <v>282</v>
      </c>
      <c r="C529" t="s">
        <v>194</v>
      </c>
      <c r="D529" t="s">
        <v>232</v>
      </c>
      <c r="E529" t="s">
        <v>194</v>
      </c>
      <c r="F529" t="s">
        <v>232</v>
      </c>
      <c r="J529">
        <v>0</v>
      </c>
      <c r="K529">
        <v>5000000</v>
      </c>
      <c r="L529">
        <v>9.4499999999999993</v>
      </c>
      <c r="N529" t="s">
        <v>1783</v>
      </c>
      <c r="O529">
        <v>0.09</v>
      </c>
      <c r="P529">
        <v>33.31</v>
      </c>
      <c r="Q529" t="s">
        <v>1277</v>
      </c>
      <c r="T529">
        <v>9.17</v>
      </c>
      <c r="U529">
        <v>1.54</v>
      </c>
      <c r="V529">
        <v>0</v>
      </c>
      <c r="W529">
        <v>35</v>
      </c>
      <c r="X529">
        <v>0</v>
      </c>
      <c r="Y529">
        <v>1</v>
      </c>
      <c r="Z529">
        <v>3</v>
      </c>
      <c r="AA529">
        <v>6</v>
      </c>
      <c r="AB529">
        <v>10</v>
      </c>
      <c r="AC529">
        <v>13</v>
      </c>
      <c r="AD529">
        <v>17</v>
      </c>
      <c r="AE529">
        <v>20</v>
      </c>
      <c r="AF529">
        <v>23</v>
      </c>
      <c r="AG529">
        <v>27</v>
      </c>
      <c r="AH529">
        <v>30</v>
      </c>
      <c r="AI529">
        <v>32</v>
      </c>
      <c r="AJ529">
        <v>35</v>
      </c>
      <c r="AK529">
        <v>40</v>
      </c>
      <c r="AL529">
        <v>30</v>
      </c>
      <c r="AM529">
        <v>40</v>
      </c>
      <c r="AN529">
        <v>30</v>
      </c>
      <c r="AO529">
        <v>40</v>
      </c>
      <c r="AP529">
        <v>30</v>
      </c>
      <c r="AQ529">
        <v>40</v>
      </c>
      <c r="AR529">
        <v>30</v>
      </c>
      <c r="AS529">
        <v>40</v>
      </c>
      <c r="AT529">
        <v>21</v>
      </c>
    </row>
    <row r="530" spans="1:46" hidden="1" x14ac:dyDescent="0.2">
      <c r="A530">
        <v>528</v>
      </c>
      <c r="B530" t="s">
        <v>282</v>
      </c>
      <c r="C530" t="s">
        <v>194</v>
      </c>
      <c r="D530" t="s">
        <v>234</v>
      </c>
      <c r="E530" t="s">
        <v>194</v>
      </c>
      <c r="F530" t="s">
        <v>234</v>
      </c>
      <c r="J530">
        <v>0</v>
      </c>
      <c r="K530">
        <v>5000000</v>
      </c>
      <c r="L530">
        <v>51.1</v>
      </c>
      <c r="N530" t="s">
        <v>1784</v>
      </c>
      <c r="O530">
        <v>0.31</v>
      </c>
      <c r="P530">
        <v>60.52</v>
      </c>
      <c r="Q530" t="s">
        <v>1327</v>
      </c>
      <c r="T530">
        <v>52.07</v>
      </c>
      <c r="U530">
        <v>1.91</v>
      </c>
      <c r="V530">
        <v>0</v>
      </c>
      <c r="W530">
        <v>64</v>
      </c>
      <c r="X530">
        <v>0</v>
      </c>
      <c r="Y530">
        <v>3</v>
      </c>
      <c r="Z530">
        <v>6</v>
      </c>
      <c r="AA530">
        <v>12</v>
      </c>
      <c r="AB530">
        <v>18</v>
      </c>
      <c r="AC530">
        <v>24</v>
      </c>
      <c r="AD530">
        <v>30</v>
      </c>
      <c r="AE530">
        <v>37</v>
      </c>
      <c r="AF530">
        <v>43</v>
      </c>
      <c r="AG530">
        <v>49</v>
      </c>
      <c r="AH530">
        <v>55</v>
      </c>
      <c r="AI530">
        <v>58</v>
      </c>
      <c r="AJ530">
        <v>64</v>
      </c>
      <c r="AK530">
        <v>70</v>
      </c>
      <c r="AL530">
        <v>60</v>
      </c>
      <c r="AM530">
        <v>70</v>
      </c>
      <c r="AN530">
        <v>60</v>
      </c>
      <c r="AO530">
        <v>60</v>
      </c>
      <c r="AP530">
        <v>70</v>
      </c>
      <c r="AQ530">
        <v>60</v>
      </c>
      <c r="AR530">
        <v>70</v>
      </c>
      <c r="AS530">
        <v>60</v>
      </c>
      <c r="AT530">
        <v>38</v>
      </c>
    </row>
    <row r="531" spans="1:46" hidden="1" x14ac:dyDescent="0.2">
      <c r="A531">
        <v>529</v>
      </c>
      <c r="B531" t="s">
        <v>282</v>
      </c>
      <c r="C531" t="s">
        <v>194</v>
      </c>
      <c r="D531" t="s">
        <v>236</v>
      </c>
      <c r="E531" t="s">
        <v>194</v>
      </c>
      <c r="F531" t="s">
        <v>236</v>
      </c>
      <c r="J531">
        <v>0</v>
      </c>
      <c r="K531">
        <v>5000000</v>
      </c>
      <c r="L531">
        <v>51.1</v>
      </c>
      <c r="N531" t="s">
        <v>1785</v>
      </c>
      <c r="O531">
        <v>0.31</v>
      </c>
      <c r="P531">
        <v>60.52</v>
      </c>
      <c r="Q531" t="s">
        <v>1277</v>
      </c>
      <c r="T531">
        <v>52.07</v>
      </c>
      <c r="U531">
        <v>1.91</v>
      </c>
      <c r="V531">
        <v>0</v>
      </c>
      <c r="W531">
        <v>64</v>
      </c>
      <c r="X531">
        <v>0</v>
      </c>
      <c r="Y531">
        <v>3</v>
      </c>
      <c r="Z531">
        <v>6</v>
      </c>
      <c r="AA531">
        <v>12</v>
      </c>
      <c r="AB531">
        <v>18</v>
      </c>
      <c r="AC531">
        <v>24</v>
      </c>
      <c r="AD531">
        <v>30</v>
      </c>
      <c r="AE531">
        <v>37</v>
      </c>
      <c r="AF531">
        <v>43</v>
      </c>
      <c r="AG531">
        <v>49</v>
      </c>
      <c r="AH531">
        <v>55</v>
      </c>
      <c r="AI531">
        <v>58</v>
      </c>
      <c r="AJ531">
        <v>64</v>
      </c>
      <c r="AK531">
        <v>70</v>
      </c>
      <c r="AL531">
        <v>60</v>
      </c>
      <c r="AM531">
        <v>70</v>
      </c>
      <c r="AN531">
        <v>60</v>
      </c>
      <c r="AO531">
        <v>60</v>
      </c>
      <c r="AP531">
        <v>70</v>
      </c>
      <c r="AQ531">
        <v>60</v>
      </c>
      <c r="AR531">
        <v>70</v>
      </c>
      <c r="AS531">
        <v>60</v>
      </c>
      <c r="AT531">
        <v>38</v>
      </c>
    </row>
    <row r="532" spans="1:46" hidden="1" x14ac:dyDescent="0.2">
      <c r="A532">
        <v>530</v>
      </c>
      <c r="B532" t="s">
        <v>282</v>
      </c>
      <c r="C532" t="s">
        <v>195</v>
      </c>
      <c r="D532" t="s">
        <v>84</v>
      </c>
      <c r="E532" t="s">
        <v>195</v>
      </c>
      <c r="F532" t="s">
        <v>84</v>
      </c>
      <c r="J532">
        <v>0</v>
      </c>
      <c r="K532">
        <v>5000000</v>
      </c>
      <c r="L532">
        <v>0.06</v>
      </c>
      <c r="N532" t="s">
        <v>1786</v>
      </c>
      <c r="O532">
        <v>0.21</v>
      </c>
      <c r="P532">
        <v>0.22</v>
      </c>
      <c r="Q532" t="s">
        <v>1277</v>
      </c>
      <c r="T532">
        <v>0.06</v>
      </c>
      <c r="U532">
        <v>0.01</v>
      </c>
      <c r="V532">
        <v>0</v>
      </c>
      <c r="W532">
        <v>0</v>
      </c>
      <c r="X532">
        <v>0</v>
      </c>
      <c r="Y532">
        <v>0</v>
      </c>
      <c r="Z532">
        <v>0</v>
      </c>
      <c r="AA532">
        <v>0</v>
      </c>
      <c r="AB532">
        <v>0</v>
      </c>
      <c r="AC532">
        <v>0</v>
      </c>
      <c r="AD532">
        <v>0</v>
      </c>
      <c r="AE532">
        <v>0</v>
      </c>
      <c r="AF532">
        <v>0</v>
      </c>
      <c r="AG532">
        <v>0</v>
      </c>
      <c r="AH532">
        <v>0</v>
      </c>
      <c r="AI532">
        <v>0</v>
      </c>
      <c r="AJ532">
        <v>0</v>
      </c>
      <c r="AK532">
        <v>0</v>
      </c>
      <c r="AL532">
        <v>0</v>
      </c>
      <c r="AM532">
        <v>0</v>
      </c>
      <c r="AN532">
        <v>0</v>
      </c>
      <c r="AO532">
        <v>0</v>
      </c>
      <c r="AP532">
        <v>1</v>
      </c>
      <c r="AQ532">
        <v>0</v>
      </c>
      <c r="AR532">
        <v>0</v>
      </c>
      <c r="AS532">
        <v>0</v>
      </c>
      <c r="AT532">
        <v>0</v>
      </c>
    </row>
    <row r="533" spans="1:46" hidden="1" x14ac:dyDescent="0.2">
      <c r="A533">
        <v>531</v>
      </c>
      <c r="B533" t="s">
        <v>282</v>
      </c>
      <c r="C533" t="s">
        <v>195</v>
      </c>
      <c r="D533" t="s">
        <v>226</v>
      </c>
      <c r="E533" t="s">
        <v>195</v>
      </c>
      <c r="F533" t="s">
        <v>226</v>
      </c>
      <c r="J533">
        <v>0</v>
      </c>
      <c r="K533">
        <v>5000000</v>
      </c>
      <c r="L533">
        <v>0.03</v>
      </c>
      <c r="N533" t="s">
        <v>1787</v>
      </c>
      <c r="O533">
        <v>0.11</v>
      </c>
      <c r="P533">
        <v>0.08</v>
      </c>
      <c r="Q533" t="s">
        <v>1277</v>
      </c>
      <c r="T533">
        <v>0.03</v>
      </c>
      <c r="U533">
        <v>0</v>
      </c>
      <c r="V533">
        <v>0</v>
      </c>
      <c r="W533">
        <v>1</v>
      </c>
      <c r="X533">
        <v>0</v>
      </c>
      <c r="Y533">
        <v>0</v>
      </c>
      <c r="Z533">
        <v>0</v>
      </c>
      <c r="AA533">
        <v>0</v>
      </c>
      <c r="AB533">
        <v>0</v>
      </c>
      <c r="AC533">
        <v>0</v>
      </c>
      <c r="AD533">
        <v>0</v>
      </c>
      <c r="AE533">
        <v>0</v>
      </c>
      <c r="AF533">
        <v>0</v>
      </c>
      <c r="AG533">
        <v>0</v>
      </c>
      <c r="AH533">
        <v>0.9</v>
      </c>
      <c r="AI533">
        <v>1</v>
      </c>
      <c r="AJ533">
        <v>1</v>
      </c>
      <c r="AK533">
        <v>10</v>
      </c>
      <c r="AL533">
        <v>0</v>
      </c>
      <c r="AM533">
        <v>0</v>
      </c>
      <c r="AN533">
        <v>0</v>
      </c>
      <c r="AO533">
        <v>0</v>
      </c>
      <c r="AP533">
        <v>0</v>
      </c>
      <c r="AQ533">
        <v>0</v>
      </c>
      <c r="AR533">
        <v>0</v>
      </c>
      <c r="AS533">
        <v>0</v>
      </c>
      <c r="AT533">
        <v>2</v>
      </c>
    </row>
    <row r="534" spans="1:46" hidden="1" x14ac:dyDescent="0.2">
      <c r="A534">
        <v>532</v>
      </c>
      <c r="B534" t="s">
        <v>282</v>
      </c>
      <c r="C534" t="s">
        <v>195</v>
      </c>
      <c r="D534" t="s">
        <v>229</v>
      </c>
      <c r="E534" t="s">
        <v>195</v>
      </c>
      <c r="F534" t="s">
        <v>229</v>
      </c>
      <c r="J534">
        <v>0</v>
      </c>
      <c r="K534">
        <v>5000000</v>
      </c>
      <c r="L534">
        <v>0.03</v>
      </c>
      <c r="N534" t="s">
        <v>1788</v>
      </c>
      <c r="O534">
        <v>0.11</v>
      </c>
      <c r="P534">
        <v>0.08</v>
      </c>
      <c r="Q534" t="s">
        <v>1277</v>
      </c>
      <c r="T534">
        <v>0.03</v>
      </c>
      <c r="U534">
        <v>0</v>
      </c>
      <c r="V534">
        <v>0</v>
      </c>
      <c r="W534">
        <v>1</v>
      </c>
      <c r="X534">
        <v>0</v>
      </c>
      <c r="Y534">
        <v>0</v>
      </c>
      <c r="Z534">
        <v>0</v>
      </c>
      <c r="AA534">
        <v>0</v>
      </c>
      <c r="AB534">
        <v>0</v>
      </c>
      <c r="AC534">
        <v>0</v>
      </c>
      <c r="AD534">
        <v>0</v>
      </c>
      <c r="AE534">
        <v>0</v>
      </c>
      <c r="AF534">
        <v>0</v>
      </c>
      <c r="AG534">
        <v>0.6</v>
      </c>
      <c r="AH534">
        <v>1</v>
      </c>
      <c r="AI534">
        <v>1</v>
      </c>
      <c r="AJ534">
        <v>1</v>
      </c>
      <c r="AK534">
        <v>10</v>
      </c>
      <c r="AL534">
        <v>0</v>
      </c>
      <c r="AM534">
        <v>0</v>
      </c>
      <c r="AN534">
        <v>0</v>
      </c>
      <c r="AO534">
        <v>0</v>
      </c>
      <c r="AP534">
        <v>0</v>
      </c>
      <c r="AQ534">
        <v>0</v>
      </c>
      <c r="AR534">
        <v>0</v>
      </c>
      <c r="AS534">
        <v>0</v>
      </c>
      <c r="AT534">
        <v>3</v>
      </c>
    </row>
    <row r="535" spans="1:46" hidden="1" x14ac:dyDescent="0.2">
      <c r="A535">
        <v>533</v>
      </c>
      <c r="B535" t="s">
        <v>282</v>
      </c>
      <c r="C535" t="s">
        <v>195</v>
      </c>
      <c r="D535" t="s">
        <v>231</v>
      </c>
      <c r="E535" t="s">
        <v>195</v>
      </c>
      <c r="F535" t="s">
        <v>231</v>
      </c>
      <c r="J535">
        <v>0</v>
      </c>
      <c r="K535">
        <v>5000000</v>
      </c>
      <c r="L535">
        <v>0.03</v>
      </c>
      <c r="N535" t="s">
        <v>1789</v>
      </c>
      <c r="O535">
        <v>0.15</v>
      </c>
      <c r="P535">
        <v>0.08</v>
      </c>
      <c r="Q535" t="s">
        <v>1277</v>
      </c>
      <c r="T535">
        <v>0.03</v>
      </c>
      <c r="U535">
        <v>0</v>
      </c>
      <c r="V535">
        <v>0</v>
      </c>
      <c r="W535">
        <v>1</v>
      </c>
      <c r="X535">
        <v>0</v>
      </c>
      <c r="Y535">
        <v>0</v>
      </c>
      <c r="Z535">
        <v>0</v>
      </c>
      <c r="AA535">
        <v>0</v>
      </c>
      <c r="AB535">
        <v>0</v>
      </c>
      <c r="AC535">
        <v>0</v>
      </c>
      <c r="AD535">
        <v>0</v>
      </c>
      <c r="AE535">
        <v>0</v>
      </c>
      <c r="AF535">
        <v>0</v>
      </c>
      <c r="AG535">
        <v>0</v>
      </c>
      <c r="AH535">
        <v>0</v>
      </c>
      <c r="AI535">
        <v>0.5</v>
      </c>
      <c r="AJ535">
        <v>1</v>
      </c>
      <c r="AK535">
        <v>10</v>
      </c>
      <c r="AL535">
        <v>0</v>
      </c>
      <c r="AM535">
        <v>0</v>
      </c>
      <c r="AN535">
        <v>0</v>
      </c>
      <c r="AO535">
        <v>0</v>
      </c>
      <c r="AP535">
        <v>0</v>
      </c>
      <c r="AQ535">
        <v>0</v>
      </c>
      <c r="AR535">
        <v>0</v>
      </c>
      <c r="AS535">
        <v>0</v>
      </c>
      <c r="AT535">
        <v>1</v>
      </c>
    </row>
    <row r="536" spans="1:46" hidden="1" x14ac:dyDescent="0.2">
      <c r="A536">
        <v>534</v>
      </c>
      <c r="B536" t="s">
        <v>282</v>
      </c>
      <c r="C536" t="s">
        <v>195</v>
      </c>
      <c r="D536" t="s">
        <v>232</v>
      </c>
      <c r="E536" t="s">
        <v>195</v>
      </c>
      <c r="F536" t="s">
        <v>232</v>
      </c>
      <c r="J536">
        <v>0</v>
      </c>
      <c r="K536">
        <v>5000000</v>
      </c>
      <c r="L536">
        <v>0.03</v>
      </c>
      <c r="N536" t="s">
        <v>1790</v>
      </c>
      <c r="O536">
        <v>0.11</v>
      </c>
      <c r="P536">
        <v>0.08</v>
      </c>
      <c r="Q536" t="s">
        <v>1277</v>
      </c>
      <c r="T536">
        <v>0.03</v>
      </c>
      <c r="U536">
        <v>0</v>
      </c>
      <c r="V536">
        <v>0</v>
      </c>
      <c r="W536">
        <v>1</v>
      </c>
      <c r="X536">
        <v>0</v>
      </c>
      <c r="Y536">
        <v>0</v>
      </c>
      <c r="Z536">
        <v>0</v>
      </c>
      <c r="AA536">
        <v>0</v>
      </c>
      <c r="AB536">
        <v>0</v>
      </c>
      <c r="AC536">
        <v>0</v>
      </c>
      <c r="AD536">
        <v>0</v>
      </c>
      <c r="AE536">
        <v>0</v>
      </c>
      <c r="AF536">
        <v>0</v>
      </c>
      <c r="AG536">
        <v>0.6</v>
      </c>
      <c r="AH536">
        <v>1</v>
      </c>
      <c r="AI536">
        <v>1</v>
      </c>
      <c r="AJ536">
        <v>1</v>
      </c>
      <c r="AK536">
        <v>10</v>
      </c>
      <c r="AL536">
        <v>0</v>
      </c>
      <c r="AM536">
        <v>0</v>
      </c>
      <c r="AN536">
        <v>0</v>
      </c>
      <c r="AO536">
        <v>0</v>
      </c>
      <c r="AP536">
        <v>0</v>
      </c>
      <c r="AQ536">
        <v>0</v>
      </c>
      <c r="AR536">
        <v>0</v>
      </c>
      <c r="AS536">
        <v>0</v>
      </c>
      <c r="AT536">
        <v>3</v>
      </c>
    </row>
    <row r="537" spans="1:46" hidden="1" x14ac:dyDescent="0.2">
      <c r="A537">
        <v>535</v>
      </c>
      <c r="B537" t="s">
        <v>282</v>
      </c>
      <c r="C537" t="s">
        <v>195</v>
      </c>
      <c r="D537" t="s">
        <v>234</v>
      </c>
      <c r="E537" t="s">
        <v>195</v>
      </c>
      <c r="F537" t="s">
        <v>234</v>
      </c>
      <c r="J537">
        <v>0</v>
      </c>
      <c r="K537">
        <v>5000000</v>
      </c>
      <c r="L537">
        <v>0.05</v>
      </c>
      <c r="N537" t="s">
        <v>1791</v>
      </c>
      <c r="O537">
        <v>0.27</v>
      </c>
      <c r="P537">
        <v>0.26</v>
      </c>
      <c r="Q537" t="s">
        <v>1277</v>
      </c>
      <c r="T537">
        <v>0.05</v>
      </c>
      <c r="U537">
        <v>0.01</v>
      </c>
      <c r="V537">
        <v>0</v>
      </c>
      <c r="W537">
        <v>1</v>
      </c>
      <c r="X537">
        <v>0</v>
      </c>
      <c r="Y537">
        <v>0</v>
      </c>
      <c r="Z537">
        <v>0</v>
      </c>
      <c r="AA537">
        <v>0</v>
      </c>
      <c r="AB537">
        <v>0</v>
      </c>
      <c r="AC537">
        <v>0</v>
      </c>
      <c r="AD537">
        <v>0</v>
      </c>
      <c r="AE537">
        <v>0</v>
      </c>
      <c r="AF537">
        <v>0</v>
      </c>
      <c r="AG537">
        <v>0</v>
      </c>
      <c r="AH537">
        <v>0.9</v>
      </c>
      <c r="AI537">
        <v>1</v>
      </c>
      <c r="AJ537">
        <v>1</v>
      </c>
      <c r="AK537">
        <v>10</v>
      </c>
      <c r="AL537">
        <v>0</v>
      </c>
      <c r="AM537">
        <v>0</v>
      </c>
      <c r="AN537">
        <v>0</v>
      </c>
      <c r="AO537">
        <v>0</v>
      </c>
      <c r="AP537">
        <v>0</v>
      </c>
      <c r="AQ537">
        <v>0</v>
      </c>
      <c r="AR537">
        <v>0</v>
      </c>
      <c r="AS537">
        <v>0</v>
      </c>
      <c r="AT537">
        <v>2</v>
      </c>
    </row>
    <row r="538" spans="1:46" hidden="1" x14ac:dyDescent="0.2">
      <c r="A538">
        <v>536</v>
      </c>
      <c r="B538" t="s">
        <v>282</v>
      </c>
      <c r="C538" t="s">
        <v>195</v>
      </c>
      <c r="D538" t="s">
        <v>236</v>
      </c>
      <c r="E538" t="s">
        <v>195</v>
      </c>
      <c r="F538" t="s">
        <v>236</v>
      </c>
      <c r="J538">
        <v>0</v>
      </c>
      <c r="K538">
        <v>5000000</v>
      </c>
      <c r="L538">
        <v>0.05</v>
      </c>
      <c r="N538" t="s">
        <v>1792</v>
      </c>
      <c r="O538">
        <v>0.31</v>
      </c>
      <c r="P538">
        <v>0.26</v>
      </c>
      <c r="Q538" t="s">
        <v>1277</v>
      </c>
      <c r="T538">
        <v>0.05</v>
      </c>
      <c r="U538">
        <v>0.01</v>
      </c>
      <c r="V538">
        <v>0</v>
      </c>
      <c r="W538">
        <v>1</v>
      </c>
      <c r="X538">
        <v>0</v>
      </c>
      <c r="Y538">
        <v>0</v>
      </c>
      <c r="Z538">
        <v>0</v>
      </c>
      <c r="AA538">
        <v>0</v>
      </c>
      <c r="AB538">
        <v>0</v>
      </c>
      <c r="AC538">
        <v>0</v>
      </c>
      <c r="AD538">
        <v>0</v>
      </c>
      <c r="AE538">
        <v>0</v>
      </c>
      <c r="AF538">
        <v>0</v>
      </c>
      <c r="AG538">
        <v>0.6</v>
      </c>
      <c r="AH538">
        <v>1</v>
      </c>
      <c r="AI538">
        <v>1</v>
      </c>
      <c r="AJ538">
        <v>1</v>
      </c>
      <c r="AK538">
        <v>10</v>
      </c>
      <c r="AL538">
        <v>0</v>
      </c>
      <c r="AM538">
        <v>0</v>
      </c>
      <c r="AN538">
        <v>0</v>
      </c>
      <c r="AO538">
        <v>0</v>
      </c>
      <c r="AP538">
        <v>0</v>
      </c>
      <c r="AQ538">
        <v>0</v>
      </c>
      <c r="AR538">
        <v>0</v>
      </c>
      <c r="AS538">
        <v>0</v>
      </c>
      <c r="AT538">
        <v>3</v>
      </c>
    </row>
    <row r="539" spans="1:46" hidden="1" x14ac:dyDescent="0.2">
      <c r="A539">
        <v>537</v>
      </c>
      <c r="B539" t="s">
        <v>282</v>
      </c>
      <c r="C539" t="s">
        <v>196</v>
      </c>
      <c r="D539" t="s">
        <v>84</v>
      </c>
      <c r="E539" t="s">
        <v>196</v>
      </c>
      <c r="F539" t="s">
        <v>84</v>
      </c>
      <c r="J539">
        <v>0</v>
      </c>
      <c r="K539">
        <v>5000000</v>
      </c>
      <c r="L539">
        <v>-0.02</v>
      </c>
      <c r="N539" t="s">
        <v>1793</v>
      </c>
      <c r="O539">
        <v>-0.12</v>
      </c>
      <c r="P539">
        <v>-0.11</v>
      </c>
      <c r="Q539" t="s">
        <v>1277</v>
      </c>
      <c r="T539">
        <v>-0.02</v>
      </c>
      <c r="U539">
        <v>0.01</v>
      </c>
      <c r="V539">
        <v>0</v>
      </c>
      <c r="W539">
        <v>0</v>
      </c>
      <c r="X539">
        <v>0</v>
      </c>
      <c r="Y539">
        <v>0</v>
      </c>
      <c r="Z539">
        <v>0</v>
      </c>
      <c r="AA539">
        <v>0</v>
      </c>
      <c r="AB539">
        <v>0</v>
      </c>
      <c r="AC539">
        <v>0</v>
      </c>
      <c r="AD539">
        <v>0</v>
      </c>
      <c r="AE539">
        <v>0</v>
      </c>
      <c r="AF539">
        <v>0</v>
      </c>
      <c r="AG539">
        <v>0</v>
      </c>
      <c r="AH539">
        <v>0</v>
      </c>
      <c r="AI539">
        <v>0</v>
      </c>
      <c r="AJ539">
        <v>0</v>
      </c>
      <c r="AK539">
        <v>0</v>
      </c>
      <c r="AL539">
        <v>0</v>
      </c>
      <c r="AM539">
        <v>0</v>
      </c>
      <c r="AN539">
        <v>0</v>
      </c>
      <c r="AO539">
        <v>0</v>
      </c>
      <c r="AP539">
        <v>1</v>
      </c>
      <c r="AQ539">
        <v>0</v>
      </c>
      <c r="AR539">
        <v>0</v>
      </c>
      <c r="AS539">
        <v>0</v>
      </c>
      <c r="AT539">
        <v>0</v>
      </c>
    </row>
    <row r="540" spans="1:46" hidden="1" x14ac:dyDescent="0.2">
      <c r="A540">
        <v>538</v>
      </c>
      <c r="B540" t="s">
        <v>282</v>
      </c>
      <c r="C540" t="s">
        <v>196</v>
      </c>
      <c r="D540" t="s">
        <v>226</v>
      </c>
      <c r="E540" t="s">
        <v>196</v>
      </c>
      <c r="F540" t="s">
        <v>226</v>
      </c>
      <c r="J540">
        <v>0</v>
      </c>
      <c r="K540">
        <v>5000000</v>
      </c>
      <c r="L540">
        <v>9.42</v>
      </c>
      <c r="N540" t="s">
        <v>1794</v>
      </c>
      <c r="O540">
        <v>-7.0000000000000007E-2</v>
      </c>
      <c r="P540">
        <v>33.18</v>
      </c>
      <c r="Q540" t="s">
        <v>1277</v>
      </c>
      <c r="T540">
        <v>9.15</v>
      </c>
      <c r="U540">
        <v>1.54</v>
      </c>
      <c r="V540">
        <v>0</v>
      </c>
      <c r="W540">
        <v>35</v>
      </c>
      <c r="X540">
        <v>0</v>
      </c>
      <c r="Y540">
        <v>1</v>
      </c>
      <c r="Z540">
        <v>3</v>
      </c>
      <c r="AA540">
        <v>6</v>
      </c>
      <c r="AB540">
        <v>10</v>
      </c>
      <c r="AC540">
        <v>13</v>
      </c>
      <c r="AD540">
        <v>16</v>
      </c>
      <c r="AE540">
        <v>20</v>
      </c>
      <c r="AF540">
        <v>23</v>
      </c>
      <c r="AG540">
        <v>27</v>
      </c>
      <c r="AH540">
        <v>30</v>
      </c>
      <c r="AI540">
        <v>32</v>
      </c>
      <c r="AJ540">
        <v>35</v>
      </c>
      <c r="AK540">
        <v>40</v>
      </c>
      <c r="AL540">
        <v>30</v>
      </c>
      <c r="AM540">
        <v>40</v>
      </c>
      <c r="AN540">
        <v>30</v>
      </c>
      <c r="AO540">
        <v>40</v>
      </c>
      <c r="AP540">
        <v>30</v>
      </c>
      <c r="AQ540">
        <v>40</v>
      </c>
      <c r="AR540">
        <v>30</v>
      </c>
      <c r="AS540">
        <v>40</v>
      </c>
      <c r="AT540">
        <v>19</v>
      </c>
    </row>
    <row r="541" spans="1:46" hidden="1" x14ac:dyDescent="0.2">
      <c r="A541">
        <v>539</v>
      </c>
      <c r="B541" t="s">
        <v>282</v>
      </c>
      <c r="C541" t="s">
        <v>196</v>
      </c>
      <c r="D541" t="s">
        <v>229</v>
      </c>
      <c r="E541" t="s">
        <v>196</v>
      </c>
      <c r="F541" t="s">
        <v>229</v>
      </c>
      <c r="J541">
        <v>0</v>
      </c>
      <c r="K541">
        <v>5000000</v>
      </c>
      <c r="L541">
        <v>9.42</v>
      </c>
      <c r="N541" t="s">
        <v>1795</v>
      </c>
      <c r="O541">
        <v>-7.0000000000000007E-2</v>
      </c>
      <c r="P541">
        <v>33.18</v>
      </c>
      <c r="Q541" t="s">
        <v>1277</v>
      </c>
      <c r="T541">
        <v>9.15</v>
      </c>
      <c r="U541">
        <v>1.54</v>
      </c>
      <c r="V541">
        <v>0</v>
      </c>
      <c r="W541">
        <v>35</v>
      </c>
      <c r="X541">
        <v>0</v>
      </c>
      <c r="Y541">
        <v>1</v>
      </c>
      <c r="Z541">
        <v>3</v>
      </c>
      <c r="AA541">
        <v>6</v>
      </c>
      <c r="AB541">
        <v>10</v>
      </c>
      <c r="AC541">
        <v>13</v>
      </c>
      <c r="AD541">
        <v>16</v>
      </c>
      <c r="AE541">
        <v>20</v>
      </c>
      <c r="AF541">
        <v>23</v>
      </c>
      <c r="AG541">
        <v>27</v>
      </c>
      <c r="AH541">
        <v>30</v>
      </c>
      <c r="AI541">
        <v>32</v>
      </c>
      <c r="AJ541">
        <v>35</v>
      </c>
      <c r="AK541">
        <v>40</v>
      </c>
      <c r="AL541">
        <v>30</v>
      </c>
      <c r="AM541">
        <v>40</v>
      </c>
      <c r="AN541">
        <v>30</v>
      </c>
      <c r="AO541">
        <v>40</v>
      </c>
      <c r="AP541">
        <v>30</v>
      </c>
      <c r="AQ541">
        <v>40</v>
      </c>
      <c r="AR541">
        <v>30</v>
      </c>
      <c r="AS541">
        <v>40</v>
      </c>
      <c r="AT541">
        <v>19</v>
      </c>
    </row>
    <row r="542" spans="1:46" hidden="1" x14ac:dyDescent="0.2">
      <c r="A542">
        <v>540</v>
      </c>
      <c r="B542" t="s">
        <v>282</v>
      </c>
      <c r="C542" t="s">
        <v>196</v>
      </c>
      <c r="D542" t="s">
        <v>231</v>
      </c>
      <c r="E542" t="s">
        <v>196</v>
      </c>
      <c r="F542" t="s">
        <v>231</v>
      </c>
      <c r="J542">
        <v>0</v>
      </c>
      <c r="K542">
        <v>5000000</v>
      </c>
      <c r="L542">
        <v>9.42</v>
      </c>
      <c r="N542" t="s">
        <v>1796</v>
      </c>
      <c r="O542">
        <v>-7.0000000000000007E-2</v>
      </c>
      <c r="P542">
        <v>33.18</v>
      </c>
      <c r="Q542" t="s">
        <v>1277</v>
      </c>
      <c r="T542">
        <v>9.15</v>
      </c>
      <c r="U542">
        <v>1.54</v>
      </c>
      <c r="V542">
        <v>0</v>
      </c>
      <c r="W542">
        <v>35</v>
      </c>
      <c r="X542">
        <v>0</v>
      </c>
      <c r="Y542">
        <v>1</v>
      </c>
      <c r="Z542">
        <v>3</v>
      </c>
      <c r="AA542">
        <v>6</v>
      </c>
      <c r="AB542">
        <v>10</v>
      </c>
      <c r="AC542">
        <v>13</v>
      </c>
      <c r="AD542">
        <v>16</v>
      </c>
      <c r="AE542">
        <v>20</v>
      </c>
      <c r="AF542">
        <v>23</v>
      </c>
      <c r="AG542">
        <v>27</v>
      </c>
      <c r="AH542">
        <v>30</v>
      </c>
      <c r="AI542">
        <v>32</v>
      </c>
      <c r="AJ542">
        <v>35</v>
      </c>
      <c r="AK542">
        <v>40</v>
      </c>
      <c r="AL542">
        <v>30</v>
      </c>
      <c r="AM542">
        <v>40</v>
      </c>
      <c r="AN542">
        <v>30</v>
      </c>
      <c r="AO542">
        <v>40</v>
      </c>
      <c r="AP542">
        <v>30</v>
      </c>
      <c r="AQ542">
        <v>40</v>
      </c>
      <c r="AR542">
        <v>30</v>
      </c>
      <c r="AS542">
        <v>40</v>
      </c>
      <c r="AT542">
        <v>19</v>
      </c>
    </row>
    <row r="543" spans="1:46" hidden="1" x14ac:dyDescent="0.2">
      <c r="A543">
        <v>541</v>
      </c>
      <c r="B543" t="s">
        <v>282</v>
      </c>
      <c r="C543" t="s">
        <v>196</v>
      </c>
      <c r="D543" t="s">
        <v>232</v>
      </c>
      <c r="E543" t="s">
        <v>196</v>
      </c>
      <c r="F543" t="s">
        <v>232</v>
      </c>
      <c r="J543">
        <v>0</v>
      </c>
      <c r="K543">
        <v>5000000</v>
      </c>
      <c r="L543">
        <v>9.42</v>
      </c>
      <c r="N543" t="s">
        <v>1797</v>
      </c>
      <c r="O543">
        <v>-7.0000000000000007E-2</v>
      </c>
      <c r="P543">
        <v>33.18</v>
      </c>
      <c r="Q543" t="s">
        <v>1277</v>
      </c>
      <c r="T543">
        <v>9.15</v>
      </c>
      <c r="U543">
        <v>1.54</v>
      </c>
      <c r="V543">
        <v>0</v>
      </c>
      <c r="W543">
        <v>35</v>
      </c>
      <c r="X543">
        <v>0</v>
      </c>
      <c r="Y543">
        <v>1</v>
      </c>
      <c r="Z543">
        <v>3</v>
      </c>
      <c r="AA543">
        <v>6</v>
      </c>
      <c r="AB543">
        <v>10</v>
      </c>
      <c r="AC543">
        <v>13</v>
      </c>
      <c r="AD543">
        <v>16</v>
      </c>
      <c r="AE543">
        <v>20</v>
      </c>
      <c r="AF543">
        <v>23</v>
      </c>
      <c r="AG543">
        <v>27</v>
      </c>
      <c r="AH543">
        <v>30</v>
      </c>
      <c r="AI543">
        <v>32</v>
      </c>
      <c r="AJ543">
        <v>35</v>
      </c>
      <c r="AK543">
        <v>40</v>
      </c>
      <c r="AL543">
        <v>30</v>
      </c>
      <c r="AM543">
        <v>40</v>
      </c>
      <c r="AN543">
        <v>30</v>
      </c>
      <c r="AO543">
        <v>40</v>
      </c>
      <c r="AP543">
        <v>30</v>
      </c>
      <c r="AQ543">
        <v>40</v>
      </c>
      <c r="AR543">
        <v>30</v>
      </c>
      <c r="AS543">
        <v>40</v>
      </c>
      <c r="AT543">
        <v>19</v>
      </c>
    </row>
    <row r="544" spans="1:46" hidden="1" x14ac:dyDescent="0.2">
      <c r="A544">
        <v>542</v>
      </c>
      <c r="B544" t="s">
        <v>282</v>
      </c>
      <c r="C544" t="s">
        <v>196</v>
      </c>
      <c r="D544" t="s">
        <v>234</v>
      </c>
      <c r="E544" t="s">
        <v>196</v>
      </c>
      <c r="F544" t="s">
        <v>234</v>
      </c>
      <c r="J544">
        <v>0</v>
      </c>
      <c r="K544">
        <v>5000000</v>
      </c>
      <c r="L544">
        <v>51.05</v>
      </c>
      <c r="N544" t="s">
        <v>1798</v>
      </c>
      <c r="O544">
        <v>-0.02</v>
      </c>
      <c r="P544">
        <v>60.11</v>
      </c>
      <c r="Q544" t="s">
        <v>1277</v>
      </c>
      <c r="T544">
        <v>52.02</v>
      </c>
      <c r="U544">
        <v>1.91</v>
      </c>
      <c r="V544">
        <v>0</v>
      </c>
      <c r="W544">
        <v>63</v>
      </c>
      <c r="X544">
        <v>0</v>
      </c>
      <c r="Y544">
        <v>3</v>
      </c>
      <c r="Z544">
        <v>6</v>
      </c>
      <c r="AA544">
        <v>12</v>
      </c>
      <c r="AB544">
        <v>18</v>
      </c>
      <c r="AC544">
        <v>24</v>
      </c>
      <c r="AD544">
        <v>30</v>
      </c>
      <c r="AE544">
        <v>36</v>
      </c>
      <c r="AF544">
        <v>42.1</v>
      </c>
      <c r="AG544">
        <v>49</v>
      </c>
      <c r="AH544">
        <v>55</v>
      </c>
      <c r="AI544">
        <v>58</v>
      </c>
      <c r="AJ544">
        <v>63</v>
      </c>
      <c r="AK544">
        <v>70</v>
      </c>
      <c r="AL544">
        <v>60</v>
      </c>
      <c r="AM544">
        <v>60</v>
      </c>
      <c r="AN544">
        <v>70</v>
      </c>
      <c r="AO544">
        <v>60</v>
      </c>
      <c r="AP544">
        <v>60</v>
      </c>
      <c r="AQ544">
        <v>70</v>
      </c>
      <c r="AR544">
        <v>60</v>
      </c>
      <c r="AS544">
        <v>60</v>
      </c>
      <c r="AT544">
        <v>44</v>
      </c>
    </row>
    <row r="545" spans="1:46" hidden="1" x14ac:dyDescent="0.2">
      <c r="A545">
        <v>543</v>
      </c>
      <c r="B545" t="s">
        <v>282</v>
      </c>
      <c r="C545" t="s">
        <v>196</v>
      </c>
      <c r="D545" t="s">
        <v>236</v>
      </c>
      <c r="E545" t="s">
        <v>196</v>
      </c>
      <c r="F545" t="s">
        <v>236</v>
      </c>
      <c r="J545">
        <v>0</v>
      </c>
      <c r="K545">
        <v>5000000</v>
      </c>
      <c r="L545">
        <v>51.05</v>
      </c>
      <c r="N545" t="s">
        <v>1799</v>
      </c>
      <c r="O545">
        <v>-0.02</v>
      </c>
      <c r="P545">
        <v>60.11</v>
      </c>
      <c r="Q545" t="s">
        <v>1277</v>
      </c>
      <c r="T545">
        <v>52.02</v>
      </c>
      <c r="U545">
        <v>1.91</v>
      </c>
      <c r="V545">
        <v>0</v>
      </c>
      <c r="W545">
        <v>63</v>
      </c>
      <c r="X545">
        <v>0</v>
      </c>
      <c r="Y545">
        <v>3</v>
      </c>
      <c r="Z545">
        <v>6</v>
      </c>
      <c r="AA545">
        <v>12</v>
      </c>
      <c r="AB545">
        <v>18</v>
      </c>
      <c r="AC545">
        <v>24</v>
      </c>
      <c r="AD545">
        <v>30</v>
      </c>
      <c r="AE545">
        <v>36</v>
      </c>
      <c r="AF545">
        <v>42.1</v>
      </c>
      <c r="AG545">
        <v>49</v>
      </c>
      <c r="AH545">
        <v>55</v>
      </c>
      <c r="AI545">
        <v>58</v>
      </c>
      <c r="AJ545">
        <v>63</v>
      </c>
      <c r="AK545">
        <v>70</v>
      </c>
      <c r="AL545">
        <v>60</v>
      </c>
      <c r="AM545">
        <v>60</v>
      </c>
      <c r="AN545">
        <v>70</v>
      </c>
      <c r="AO545">
        <v>60</v>
      </c>
      <c r="AP545">
        <v>60</v>
      </c>
      <c r="AQ545">
        <v>70</v>
      </c>
      <c r="AR545">
        <v>60</v>
      </c>
      <c r="AS545">
        <v>60</v>
      </c>
      <c r="AT545">
        <v>44</v>
      </c>
    </row>
    <row r="546" spans="1:46" hidden="1" x14ac:dyDescent="0.2">
      <c r="A546">
        <v>544</v>
      </c>
      <c r="B546" t="s">
        <v>282</v>
      </c>
      <c r="C546" t="s">
        <v>197</v>
      </c>
      <c r="D546" t="s">
        <v>113</v>
      </c>
      <c r="E546" t="s">
        <v>197</v>
      </c>
      <c r="F546" t="s">
        <v>113</v>
      </c>
      <c r="J546">
        <v>0</v>
      </c>
      <c r="K546">
        <v>5000000</v>
      </c>
      <c r="L546">
        <v>128.57</v>
      </c>
      <c r="N546" t="s">
        <v>1800</v>
      </c>
      <c r="Q546" t="s">
        <v>1254</v>
      </c>
      <c r="T546">
        <v>131.29</v>
      </c>
      <c r="U546">
        <v>5.82</v>
      </c>
      <c r="V546">
        <v>121.42</v>
      </c>
      <c r="W546">
        <v>140.99</v>
      </c>
      <c r="X546">
        <v>119.98</v>
      </c>
      <c r="Y546">
        <v>122.87</v>
      </c>
      <c r="Z546">
        <v>125.75</v>
      </c>
      <c r="AA546">
        <v>129.51</v>
      </c>
      <c r="AB546">
        <v>130.76</v>
      </c>
      <c r="AC546">
        <v>131</v>
      </c>
      <c r="AD546">
        <v>131.30000000000001</v>
      </c>
      <c r="AE546">
        <v>131.76</v>
      </c>
      <c r="AF546">
        <v>132.56</v>
      </c>
      <c r="AG546">
        <v>133.75</v>
      </c>
      <c r="AH546">
        <v>134.71</v>
      </c>
      <c r="AI546">
        <v>138.9</v>
      </c>
      <c r="AJ546">
        <v>143.09</v>
      </c>
      <c r="AK546">
        <v>1</v>
      </c>
      <c r="AL546">
        <v>0</v>
      </c>
      <c r="AM546">
        <v>1</v>
      </c>
      <c r="AN546">
        <v>0</v>
      </c>
      <c r="AO546">
        <v>3</v>
      </c>
      <c r="AP546">
        <v>4</v>
      </c>
      <c r="AQ546">
        <v>0</v>
      </c>
      <c r="AR546">
        <v>0</v>
      </c>
      <c r="AS546">
        <v>0</v>
      </c>
      <c r="AT546">
        <v>1</v>
      </c>
    </row>
    <row r="547" spans="1:46" hidden="1" x14ac:dyDescent="0.2">
      <c r="A547">
        <v>545</v>
      </c>
      <c r="B547" t="s">
        <v>282</v>
      </c>
      <c r="C547" t="s">
        <v>197</v>
      </c>
      <c r="D547" t="s">
        <v>84</v>
      </c>
      <c r="E547" t="s">
        <v>197</v>
      </c>
      <c r="F547" t="s">
        <v>84</v>
      </c>
      <c r="J547">
        <v>0</v>
      </c>
      <c r="K547">
        <v>5000000</v>
      </c>
      <c r="L547">
        <v>0.01</v>
      </c>
      <c r="N547" t="s">
        <v>1801</v>
      </c>
      <c r="O547">
        <v>-0.05</v>
      </c>
      <c r="P547">
        <v>-0.05</v>
      </c>
      <c r="Q547" t="s">
        <v>1277</v>
      </c>
      <c r="T547">
        <v>0.02</v>
      </c>
      <c r="U547">
        <v>0.01</v>
      </c>
      <c r="V547">
        <v>0</v>
      </c>
      <c r="W547">
        <v>0</v>
      </c>
      <c r="X547">
        <v>0</v>
      </c>
      <c r="Y547">
        <v>0</v>
      </c>
      <c r="Z547">
        <v>0</v>
      </c>
      <c r="AA547">
        <v>0</v>
      </c>
      <c r="AB547">
        <v>0</v>
      </c>
      <c r="AC547">
        <v>0</v>
      </c>
      <c r="AD547">
        <v>0</v>
      </c>
      <c r="AE547">
        <v>0</v>
      </c>
      <c r="AF547">
        <v>0</v>
      </c>
      <c r="AG547">
        <v>0</v>
      </c>
      <c r="AH547">
        <v>0</v>
      </c>
      <c r="AI547">
        <v>0</v>
      </c>
      <c r="AJ547">
        <v>0</v>
      </c>
      <c r="AK547">
        <v>0</v>
      </c>
      <c r="AL547">
        <v>0</v>
      </c>
      <c r="AM547">
        <v>0</v>
      </c>
      <c r="AN547">
        <v>0</v>
      </c>
      <c r="AO547">
        <v>0</v>
      </c>
      <c r="AP547">
        <v>1</v>
      </c>
      <c r="AQ547">
        <v>0</v>
      </c>
      <c r="AR547">
        <v>0</v>
      </c>
      <c r="AS547">
        <v>0</v>
      </c>
      <c r="AT547">
        <v>0</v>
      </c>
    </row>
    <row r="548" spans="1:46" hidden="1" x14ac:dyDescent="0.2">
      <c r="A548">
        <v>546</v>
      </c>
      <c r="B548" t="s">
        <v>282</v>
      </c>
      <c r="C548" t="s">
        <v>197</v>
      </c>
      <c r="D548" t="s">
        <v>67</v>
      </c>
      <c r="E548" t="s">
        <v>197</v>
      </c>
      <c r="F548" t="s">
        <v>67</v>
      </c>
      <c r="J548">
        <v>0</v>
      </c>
      <c r="K548">
        <v>5000000</v>
      </c>
      <c r="L548">
        <v>135.52000000000001</v>
      </c>
      <c r="N548" t="s">
        <v>1802</v>
      </c>
      <c r="Q548" t="s">
        <v>1267</v>
      </c>
      <c r="T548">
        <v>139.04</v>
      </c>
      <c r="U548">
        <v>6.03</v>
      </c>
      <c r="V548">
        <v>130.51</v>
      </c>
      <c r="W548">
        <v>148.02000000000001</v>
      </c>
      <c r="X548">
        <v>130.25</v>
      </c>
      <c r="Y548">
        <v>130.77000000000001</v>
      </c>
      <c r="Z548">
        <v>131.29</v>
      </c>
      <c r="AA548">
        <v>133.72</v>
      </c>
      <c r="AB548">
        <v>136.16999999999999</v>
      </c>
      <c r="AC548">
        <v>137.25</v>
      </c>
      <c r="AD548">
        <v>139.1</v>
      </c>
      <c r="AE548">
        <v>141.56</v>
      </c>
      <c r="AF548">
        <v>142.88</v>
      </c>
      <c r="AG548">
        <v>143.38999999999999</v>
      </c>
      <c r="AH548">
        <v>144.68</v>
      </c>
      <c r="AI548">
        <v>146.9</v>
      </c>
      <c r="AJ548">
        <v>149.13</v>
      </c>
      <c r="AK548">
        <v>2</v>
      </c>
      <c r="AL548">
        <v>0</v>
      </c>
      <c r="AM548">
        <v>1</v>
      </c>
      <c r="AN548">
        <v>2</v>
      </c>
      <c r="AO548">
        <v>0</v>
      </c>
      <c r="AP548">
        <v>1</v>
      </c>
      <c r="AQ548">
        <v>2</v>
      </c>
      <c r="AR548">
        <v>1</v>
      </c>
      <c r="AS548">
        <v>0</v>
      </c>
      <c r="AT548">
        <v>1</v>
      </c>
    </row>
    <row r="549" spans="1:46" hidden="1" x14ac:dyDescent="0.2">
      <c r="A549">
        <v>547</v>
      </c>
      <c r="B549" t="s">
        <v>282</v>
      </c>
      <c r="C549" t="s">
        <v>197</v>
      </c>
      <c r="D549" t="s">
        <v>90</v>
      </c>
      <c r="E549" t="s">
        <v>197</v>
      </c>
      <c r="F549" t="s">
        <v>90</v>
      </c>
      <c r="J549">
        <v>0</v>
      </c>
      <c r="K549">
        <v>5000000</v>
      </c>
      <c r="L549">
        <v>135.51</v>
      </c>
      <c r="N549" t="s">
        <v>1803</v>
      </c>
      <c r="O549">
        <v>128.91999999999999</v>
      </c>
      <c r="P549">
        <v>135.55000000000001</v>
      </c>
      <c r="Q549" t="s">
        <v>1277</v>
      </c>
      <c r="T549">
        <v>139.03</v>
      </c>
      <c r="U549">
        <v>6.03</v>
      </c>
      <c r="V549">
        <v>124</v>
      </c>
      <c r="W549">
        <v>149</v>
      </c>
      <c r="X549">
        <v>124</v>
      </c>
      <c r="Y549">
        <v>126</v>
      </c>
      <c r="Z549">
        <v>128</v>
      </c>
      <c r="AA549">
        <v>130</v>
      </c>
      <c r="AB549">
        <v>132</v>
      </c>
      <c r="AC549">
        <v>134</v>
      </c>
      <c r="AD549">
        <v>136</v>
      </c>
      <c r="AE549">
        <v>138</v>
      </c>
      <c r="AF549">
        <v>139</v>
      </c>
      <c r="AG549">
        <v>141</v>
      </c>
      <c r="AH549">
        <v>143</v>
      </c>
      <c r="AI549">
        <v>145.5</v>
      </c>
      <c r="AJ549">
        <v>149</v>
      </c>
      <c r="AK549">
        <v>5</v>
      </c>
      <c r="AL549">
        <v>5</v>
      </c>
      <c r="AM549">
        <v>10</v>
      </c>
      <c r="AN549">
        <v>6</v>
      </c>
      <c r="AO549">
        <v>11</v>
      </c>
      <c r="AP549">
        <v>9</v>
      </c>
      <c r="AQ549">
        <v>11</v>
      </c>
      <c r="AR549">
        <v>7</v>
      </c>
      <c r="AS549">
        <v>4</v>
      </c>
      <c r="AT549">
        <v>3</v>
      </c>
    </row>
    <row r="550" spans="1:46" hidden="1" x14ac:dyDescent="0.2">
      <c r="A550">
        <v>548</v>
      </c>
      <c r="B550" t="s">
        <v>282</v>
      </c>
      <c r="C550" t="s">
        <v>197</v>
      </c>
      <c r="D550" t="s">
        <v>92</v>
      </c>
      <c r="E550" t="s">
        <v>197</v>
      </c>
      <c r="F550" t="s">
        <v>92</v>
      </c>
      <c r="J550">
        <v>0</v>
      </c>
      <c r="K550">
        <v>5000000</v>
      </c>
      <c r="L550">
        <v>0.02</v>
      </c>
      <c r="N550" t="s">
        <v>1804</v>
      </c>
      <c r="O550">
        <v>0.03</v>
      </c>
      <c r="P550">
        <v>6.44</v>
      </c>
      <c r="Q550" t="s">
        <v>1277</v>
      </c>
      <c r="T550">
        <v>0.01</v>
      </c>
      <c r="U550">
        <v>0.01</v>
      </c>
      <c r="V550">
        <v>0</v>
      </c>
      <c r="W550">
        <v>7</v>
      </c>
      <c r="X550">
        <v>0</v>
      </c>
      <c r="Y550">
        <v>0</v>
      </c>
      <c r="Z550">
        <v>0</v>
      </c>
      <c r="AA550">
        <v>1</v>
      </c>
      <c r="AB550">
        <v>2</v>
      </c>
      <c r="AC550">
        <v>2</v>
      </c>
      <c r="AD550">
        <v>3</v>
      </c>
      <c r="AE550">
        <v>4</v>
      </c>
      <c r="AF550">
        <v>4</v>
      </c>
      <c r="AG550">
        <v>5</v>
      </c>
      <c r="AH550">
        <v>6</v>
      </c>
      <c r="AI550">
        <v>6</v>
      </c>
      <c r="AJ550">
        <v>7</v>
      </c>
      <c r="AK550">
        <v>10</v>
      </c>
      <c r="AL550">
        <v>10</v>
      </c>
      <c r="AM550">
        <v>10</v>
      </c>
      <c r="AN550">
        <v>0</v>
      </c>
      <c r="AO550">
        <v>10</v>
      </c>
      <c r="AP550">
        <v>10</v>
      </c>
      <c r="AQ550">
        <v>0</v>
      </c>
      <c r="AR550">
        <v>10</v>
      </c>
      <c r="AS550">
        <v>7</v>
      </c>
      <c r="AT550">
        <v>1</v>
      </c>
    </row>
    <row r="551" spans="1:46" hidden="1" x14ac:dyDescent="0.2">
      <c r="A551">
        <v>549</v>
      </c>
      <c r="B551" t="s">
        <v>282</v>
      </c>
      <c r="C551" t="s">
        <v>197</v>
      </c>
      <c r="D551" t="s">
        <v>226</v>
      </c>
      <c r="E551" t="s">
        <v>197</v>
      </c>
      <c r="F551" t="s">
        <v>226</v>
      </c>
      <c r="J551">
        <v>0</v>
      </c>
      <c r="K551">
        <v>5000000</v>
      </c>
      <c r="L551">
        <v>15.69</v>
      </c>
      <c r="N551" t="s">
        <v>1805</v>
      </c>
      <c r="O551">
        <v>15.69</v>
      </c>
      <c r="P551">
        <v>48.85</v>
      </c>
      <c r="Q551" t="s">
        <v>1327</v>
      </c>
      <c r="T551">
        <v>16.21</v>
      </c>
      <c r="U551">
        <v>0.66</v>
      </c>
      <c r="V551">
        <v>15</v>
      </c>
      <c r="W551">
        <v>51</v>
      </c>
      <c r="X551">
        <v>15</v>
      </c>
      <c r="Y551">
        <v>17</v>
      </c>
      <c r="Z551">
        <v>19</v>
      </c>
      <c r="AA551">
        <v>22</v>
      </c>
      <c r="AB551">
        <v>26</v>
      </c>
      <c r="AC551">
        <v>29</v>
      </c>
      <c r="AD551">
        <v>33</v>
      </c>
      <c r="AE551">
        <v>36</v>
      </c>
      <c r="AF551">
        <v>39</v>
      </c>
      <c r="AG551">
        <v>43</v>
      </c>
      <c r="AH551">
        <v>46</v>
      </c>
      <c r="AI551">
        <v>48</v>
      </c>
      <c r="AJ551">
        <v>51</v>
      </c>
      <c r="AK551">
        <v>29</v>
      </c>
      <c r="AL551">
        <v>40</v>
      </c>
      <c r="AM551">
        <v>30</v>
      </c>
      <c r="AN551">
        <v>40</v>
      </c>
      <c r="AO551">
        <v>30</v>
      </c>
      <c r="AP551">
        <v>40</v>
      </c>
      <c r="AQ551">
        <v>40</v>
      </c>
      <c r="AR551">
        <v>30</v>
      </c>
      <c r="AS551">
        <v>40</v>
      </c>
      <c r="AT551">
        <v>20</v>
      </c>
    </row>
    <row r="552" spans="1:46" hidden="1" x14ac:dyDescent="0.2">
      <c r="A552">
        <v>550</v>
      </c>
      <c r="B552" t="s">
        <v>282</v>
      </c>
      <c r="C552" t="s">
        <v>197</v>
      </c>
      <c r="D552" t="s">
        <v>229</v>
      </c>
      <c r="E552" t="s">
        <v>197</v>
      </c>
      <c r="F552" t="s">
        <v>229</v>
      </c>
      <c r="J552">
        <v>0</v>
      </c>
      <c r="K552">
        <v>5000000</v>
      </c>
      <c r="L552">
        <v>15.69</v>
      </c>
      <c r="N552" t="s">
        <v>1806</v>
      </c>
      <c r="O552">
        <v>15.69</v>
      </c>
      <c r="P552">
        <v>48.85</v>
      </c>
      <c r="Q552" t="s">
        <v>1327</v>
      </c>
      <c r="T552">
        <v>16.21</v>
      </c>
      <c r="U552">
        <v>0.66</v>
      </c>
      <c r="V552">
        <v>15</v>
      </c>
      <c r="W552">
        <v>51</v>
      </c>
      <c r="X552">
        <v>15</v>
      </c>
      <c r="Y552">
        <v>17</v>
      </c>
      <c r="Z552">
        <v>19</v>
      </c>
      <c r="AA552">
        <v>22</v>
      </c>
      <c r="AB552">
        <v>26</v>
      </c>
      <c r="AC552">
        <v>29</v>
      </c>
      <c r="AD552">
        <v>33</v>
      </c>
      <c r="AE552">
        <v>36</v>
      </c>
      <c r="AF552">
        <v>39</v>
      </c>
      <c r="AG552">
        <v>43</v>
      </c>
      <c r="AH552">
        <v>46</v>
      </c>
      <c r="AI552">
        <v>48</v>
      </c>
      <c r="AJ552">
        <v>51</v>
      </c>
      <c r="AK552">
        <v>29</v>
      </c>
      <c r="AL552">
        <v>40</v>
      </c>
      <c r="AM552">
        <v>30</v>
      </c>
      <c r="AN552">
        <v>40</v>
      </c>
      <c r="AO552">
        <v>30</v>
      </c>
      <c r="AP552">
        <v>40</v>
      </c>
      <c r="AQ552">
        <v>40</v>
      </c>
      <c r="AR552">
        <v>30</v>
      </c>
      <c r="AS552">
        <v>40</v>
      </c>
      <c r="AT552">
        <v>20</v>
      </c>
    </row>
    <row r="553" spans="1:46" hidden="1" x14ac:dyDescent="0.2">
      <c r="A553">
        <v>551</v>
      </c>
      <c r="B553" t="s">
        <v>282</v>
      </c>
      <c r="C553" t="s">
        <v>197</v>
      </c>
      <c r="D553" t="s">
        <v>102</v>
      </c>
      <c r="E553" t="s">
        <v>197</v>
      </c>
      <c r="F553" t="s">
        <v>102</v>
      </c>
      <c r="J553">
        <v>0</v>
      </c>
      <c r="K553">
        <v>5000000</v>
      </c>
      <c r="L553">
        <v>15.69</v>
      </c>
      <c r="N553" t="s">
        <v>1807</v>
      </c>
      <c r="Q553" t="s">
        <v>1254</v>
      </c>
      <c r="T553">
        <v>16.21</v>
      </c>
      <c r="U553">
        <v>0.66</v>
      </c>
      <c r="V553">
        <v>15.39</v>
      </c>
      <c r="W553">
        <v>17.350000000000001</v>
      </c>
      <c r="X553">
        <v>15.37</v>
      </c>
      <c r="Y553">
        <v>15.42</v>
      </c>
      <c r="Z553">
        <v>15.48</v>
      </c>
      <c r="AA553">
        <v>15.51</v>
      </c>
      <c r="AB553">
        <v>15.89</v>
      </c>
      <c r="AC553">
        <v>16.12</v>
      </c>
      <c r="AD553">
        <v>16.239999999999998</v>
      </c>
      <c r="AE553">
        <v>16.309999999999999</v>
      </c>
      <c r="AF553">
        <v>16.36</v>
      </c>
      <c r="AG553">
        <v>16.579999999999998</v>
      </c>
      <c r="AH553">
        <v>16.989999999999998</v>
      </c>
      <c r="AI553">
        <v>17.23</v>
      </c>
      <c r="AJ553">
        <v>17.47</v>
      </c>
      <c r="AK553">
        <v>3</v>
      </c>
      <c r="AL553">
        <v>0</v>
      </c>
      <c r="AM553">
        <v>0</v>
      </c>
      <c r="AN553">
        <v>2</v>
      </c>
      <c r="AO553">
        <v>2</v>
      </c>
      <c r="AP553">
        <v>1</v>
      </c>
      <c r="AQ553">
        <v>0</v>
      </c>
      <c r="AR553">
        <v>1</v>
      </c>
      <c r="AS553">
        <v>0</v>
      </c>
      <c r="AT553">
        <v>1</v>
      </c>
    </row>
    <row r="554" spans="1:46" hidden="1" x14ac:dyDescent="0.2">
      <c r="A554">
        <v>552</v>
      </c>
      <c r="B554" t="s">
        <v>282</v>
      </c>
      <c r="C554" t="s">
        <v>197</v>
      </c>
      <c r="D554" t="s">
        <v>231</v>
      </c>
      <c r="E554" t="s">
        <v>197</v>
      </c>
      <c r="F554" t="s">
        <v>231</v>
      </c>
      <c r="J554">
        <v>0</v>
      </c>
      <c r="K554">
        <v>5000000</v>
      </c>
      <c r="L554">
        <v>0</v>
      </c>
      <c r="N554" t="s">
        <v>1808</v>
      </c>
      <c r="O554">
        <v>0</v>
      </c>
      <c r="P554">
        <v>33.26</v>
      </c>
      <c r="Q554" t="s">
        <v>1327</v>
      </c>
      <c r="T554">
        <v>0</v>
      </c>
      <c r="U554">
        <v>0</v>
      </c>
      <c r="V554">
        <v>0</v>
      </c>
      <c r="W554">
        <v>35</v>
      </c>
      <c r="X554">
        <v>0</v>
      </c>
      <c r="Y554">
        <v>1</v>
      </c>
      <c r="Z554">
        <v>3</v>
      </c>
      <c r="AA554">
        <v>6</v>
      </c>
      <c r="AB554">
        <v>10</v>
      </c>
      <c r="AC554">
        <v>13</v>
      </c>
      <c r="AD554">
        <v>17</v>
      </c>
      <c r="AE554">
        <v>20</v>
      </c>
      <c r="AF554">
        <v>23.4</v>
      </c>
      <c r="AG554">
        <v>27</v>
      </c>
      <c r="AH554">
        <v>30</v>
      </c>
      <c r="AI554">
        <v>32</v>
      </c>
      <c r="AJ554">
        <v>35</v>
      </c>
      <c r="AK554">
        <v>40</v>
      </c>
      <c r="AL554">
        <v>30</v>
      </c>
      <c r="AM554">
        <v>40</v>
      </c>
      <c r="AN554">
        <v>30</v>
      </c>
      <c r="AO554">
        <v>40</v>
      </c>
      <c r="AP554">
        <v>30</v>
      </c>
      <c r="AQ554">
        <v>40</v>
      </c>
      <c r="AR554">
        <v>30</v>
      </c>
      <c r="AS554">
        <v>40</v>
      </c>
      <c r="AT554">
        <v>23</v>
      </c>
    </row>
    <row r="555" spans="1:46" hidden="1" x14ac:dyDescent="0.2">
      <c r="A555">
        <v>553</v>
      </c>
      <c r="B555" t="s">
        <v>282</v>
      </c>
      <c r="C555" t="s">
        <v>197</v>
      </c>
      <c r="D555" t="s">
        <v>233</v>
      </c>
      <c r="E555" t="s">
        <v>197</v>
      </c>
      <c r="F555" t="s">
        <v>233</v>
      </c>
      <c r="J555">
        <v>0</v>
      </c>
      <c r="K555">
        <v>5000000</v>
      </c>
      <c r="L555">
        <v>0</v>
      </c>
      <c r="N555" t="s">
        <v>1809</v>
      </c>
      <c r="O555">
        <v>0</v>
      </c>
      <c r="P555">
        <v>33.26</v>
      </c>
      <c r="Q555" t="s">
        <v>1277</v>
      </c>
      <c r="T555">
        <v>0</v>
      </c>
      <c r="U555">
        <v>0</v>
      </c>
      <c r="V555">
        <v>0</v>
      </c>
      <c r="W555">
        <v>35</v>
      </c>
      <c r="X555">
        <v>0</v>
      </c>
      <c r="Y555">
        <v>1</v>
      </c>
      <c r="Z555">
        <v>3</v>
      </c>
      <c r="AA555">
        <v>6</v>
      </c>
      <c r="AB555">
        <v>10</v>
      </c>
      <c r="AC555">
        <v>13</v>
      </c>
      <c r="AD555">
        <v>17</v>
      </c>
      <c r="AE555">
        <v>20</v>
      </c>
      <c r="AF555">
        <v>23.4</v>
      </c>
      <c r="AG555">
        <v>27</v>
      </c>
      <c r="AH555">
        <v>30</v>
      </c>
      <c r="AI555">
        <v>32</v>
      </c>
      <c r="AJ555">
        <v>35</v>
      </c>
      <c r="AK555">
        <v>40</v>
      </c>
      <c r="AL555">
        <v>30</v>
      </c>
      <c r="AM555">
        <v>40</v>
      </c>
      <c r="AN555">
        <v>30</v>
      </c>
      <c r="AO555">
        <v>40</v>
      </c>
      <c r="AP555">
        <v>30</v>
      </c>
      <c r="AQ555">
        <v>40</v>
      </c>
      <c r="AR555">
        <v>30</v>
      </c>
      <c r="AS555">
        <v>40</v>
      </c>
      <c r="AT555">
        <v>23</v>
      </c>
    </row>
    <row r="556" spans="1:46" hidden="1" x14ac:dyDescent="0.2">
      <c r="A556">
        <v>554</v>
      </c>
      <c r="B556" t="s">
        <v>282</v>
      </c>
      <c r="C556" t="s">
        <v>197</v>
      </c>
      <c r="D556" t="s">
        <v>234</v>
      </c>
      <c r="E556" t="s">
        <v>197</v>
      </c>
      <c r="F556" t="s">
        <v>234</v>
      </c>
      <c r="J556">
        <v>0</v>
      </c>
      <c r="K556">
        <v>5000000</v>
      </c>
      <c r="L556">
        <v>-0.01</v>
      </c>
      <c r="N556" t="s">
        <v>1810</v>
      </c>
      <c r="O556">
        <v>7.0000000000000007E-2</v>
      </c>
      <c r="P556">
        <v>60.1</v>
      </c>
      <c r="Q556" t="s">
        <v>1327</v>
      </c>
      <c r="T556">
        <v>0</v>
      </c>
      <c r="U556">
        <v>0</v>
      </c>
      <c r="V556">
        <v>0</v>
      </c>
      <c r="W556">
        <v>63</v>
      </c>
      <c r="X556">
        <v>0</v>
      </c>
      <c r="Y556">
        <v>3</v>
      </c>
      <c r="Z556">
        <v>6</v>
      </c>
      <c r="AA556">
        <v>12</v>
      </c>
      <c r="AB556">
        <v>18</v>
      </c>
      <c r="AC556">
        <v>24</v>
      </c>
      <c r="AD556">
        <v>30</v>
      </c>
      <c r="AE556">
        <v>36</v>
      </c>
      <c r="AF556">
        <v>42.1</v>
      </c>
      <c r="AG556">
        <v>49</v>
      </c>
      <c r="AH556">
        <v>55</v>
      </c>
      <c r="AI556">
        <v>58</v>
      </c>
      <c r="AJ556">
        <v>63</v>
      </c>
      <c r="AK556">
        <v>70</v>
      </c>
      <c r="AL556">
        <v>60</v>
      </c>
      <c r="AM556">
        <v>60</v>
      </c>
      <c r="AN556">
        <v>70</v>
      </c>
      <c r="AO556">
        <v>60</v>
      </c>
      <c r="AP556">
        <v>60</v>
      </c>
      <c r="AQ556">
        <v>70</v>
      </c>
      <c r="AR556">
        <v>60</v>
      </c>
      <c r="AS556">
        <v>60</v>
      </c>
      <c r="AT556">
        <v>44</v>
      </c>
    </row>
    <row r="557" spans="1:46" hidden="1" x14ac:dyDescent="0.2">
      <c r="A557">
        <v>555</v>
      </c>
      <c r="B557" t="s">
        <v>282</v>
      </c>
      <c r="C557" t="s">
        <v>197</v>
      </c>
      <c r="D557" t="s">
        <v>236</v>
      </c>
      <c r="E557" t="s">
        <v>197</v>
      </c>
      <c r="F557" t="s">
        <v>236</v>
      </c>
      <c r="J557">
        <v>0</v>
      </c>
      <c r="K557">
        <v>5000000</v>
      </c>
      <c r="L557">
        <v>-0.01</v>
      </c>
      <c r="N557" t="s">
        <v>1811</v>
      </c>
      <c r="O557">
        <v>7.0000000000000007E-2</v>
      </c>
      <c r="P557">
        <v>60.1</v>
      </c>
      <c r="Q557" t="s">
        <v>1277</v>
      </c>
      <c r="T557">
        <v>0</v>
      </c>
      <c r="U557">
        <v>0</v>
      </c>
      <c r="V557">
        <v>0</v>
      </c>
      <c r="W557">
        <v>63</v>
      </c>
      <c r="X557">
        <v>0</v>
      </c>
      <c r="Y557">
        <v>3</v>
      </c>
      <c r="Z557">
        <v>6</v>
      </c>
      <c r="AA557">
        <v>12</v>
      </c>
      <c r="AB557">
        <v>18</v>
      </c>
      <c r="AC557">
        <v>24</v>
      </c>
      <c r="AD557">
        <v>30</v>
      </c>
      <c r="AE557">
        <v>36</v>
      </c>
      <c r="AF557">
        <v>42.8</v>
      </c>
      <c r="AG557">
        <v>49</v>
      </c>
      <c r="AH557">
        <v>55</v>
      </c>
      <c r="AI557">
        <v>58</v>
      </c>
      <c r="AJ557">
        <v>63</v>
      </c>
      <c r="AK557">
        <v>70</v>
      </c>
      <c r="AL557">
        <v>60</v>
      </c>
      <c r="AM557">
        <v>60</v>
      </c>
      <c r="AN557">
        <v>70</v>
      </c>
      <c r="AO557">
        <v>60</v>
      </c>
      <c r="AP557">
        <v>60</v>
      </c>
      <c r="AQ557">
        <v>70</v>
      </c>
      <c r="AR557">
        <v>60</v>
      </c>
      <c r="AS557">
        <v>60</v>
      </c>
      <c r="AT557">
        <v>45</v>
      </c>
    </row>
    <row r="558" spans="1:46" hidden="1" x14ac:dyDescent="0.2">
      <c r="A558">
        <v>556</v>
      </c>
      <c r="B558" t="s">
        <v>282</v>
      </c>
      <c r="C558" t="s">
        <v>197</v>
      </c>
      <c r="D558" t="s">
        <v>26</v>
      </c>
      <c r="E558" t="s">
        <v>197</v>
      </c>
      <c r="F558" t="s">
        <v>26</v>
      </c>
      <c r="J558">
        <v>0</v>
      </c>
      <c r="K558">
        <v>5000000</v>
      </c>
      <c r="L558">
        <v>105.07</v>
      </c>
      <c r="N558" t="s">
        <v>1812</v>
      </c>
      <c r="Q558" t="s">
        <v>1267</v>
      </c>
      <c r="T558">
        <v>122.64</v>
      </c>
      <c r="U558">
        <v>20.440000000000001</v>
      </c>
      <c r="V558">
        <v>99.01</v>
      </c>
      <c r="W558">
        <v>157.6</v>
      </c>
      <c r="X558">
        <v>98.11</v>
      </c>
      <c r="Y558">
        <v>99.91</v>
      </c>
      <c r="Z558">
        <v>101.72</v>
      </c>
      <c r="AA558">
        <v>105.18</v>
      </c>
      <c r="AB558">
        <v>110.62</v>
      </c>
      <c r="AC558">
        <v>114.13</v>
      </c>
      <c r="AD558">
        <v>118.19</v>
      </c>
      <c r="AE558">
        <v>122.84</v>
      </c>
      <c r="AF558">
        <v>129.94</v>
      </c>
      <c r="AG558">
        <v>141.44</v>
      </c>
      <c r="AH558">
        <v>145.06</v>
      </c>
      <c r="AI558">
        <v>153.41999999999999</v>
      </c>
      <c r="AJ558">
        <v>161.78</v>
      </c>
      <c r="AK558">
        <v>2</v>
      </c>
      <c r="AL558">
        <v>1</v>
      </c>
      <c r="AM558">
        <v>2</v>
      </c>
      <c r="AN558">
        <v>1</v>
      </c>
      <c r="AO558">
        <v>1</v>
      </c>
      <c r="AP558">
        <v>0</v>
      </c>
      <c r="AQ558">
        <v>1</v>
      </c>
      <c r="AR558">
        <v>1</v>
      </c>
      <c r="AS558">
        <v>0</v>
      </c>
      <c r="AT558">
        <v>1</v>
      </c>
    </row>
    <row r="559" spans="1:46" hidden="1" x14ac:dyDescent="0.2">
      <c r="A559">
        <v>557</v>
      </c>
      <c r="B559" t="s">
        <v>282</v>
      </c>
      <c r="C559" t="s">
        <v>197</v>
      </c>
      <c r="D559" t="s">
        <v>241</v>
      </c>
      <c r="E559" t="s">
        <v>197</v>
      </c>
      <c r="F559" t="s">
        <v>241</v>
      </c>
      <c r="J559">
        <v>0</v>
      </c>
      <c r="K559">
        <v>5000000</v>
      </c>
      <c r="L559">
        <v>105.07</v>
      </c>
      <c r="N559" t="s">
        <v>1813</v>
      </c>
      <c r="Q559" t="s">
        <v>1254</v>
      </c>
      <c r="T559">
        <v>120.61</v>
      </c>
      <c r="U559">
        <v>19.38</v>
      </c>
      <c r="V559">
        <v>99.01</v>
      </c>
      <c r="W559">
        <v>157.6</v>
      </c>
      <c r="X559">
        <v>98.11</v>
      </c>
      <c r="Y559">
        <v>99.92</v>
      </c>
      <c r="Z559">
        <v>101.72</v>
      </c>
      <c r="AA559">
        <v>105.18</v>
      </c>
      <c r="AB559">
        <v>110.62</v>
      </c>
      <c r="AC559">
        <v>114.13</v>
      </c>
      <c r="AD559">
        <v>118.09</v>
      </c>
      <c r="AE559">
        <v>121.13</v>
      </c>
      <c r="AF559">
        <v>122.35</v>
      </c>
      <c r="AG559">
        <v>128.56</v>
      </c>
      <c r="AH559">
        <v>145.06</v>
      </c>
      <c r="AI559">
        <v>153.41999999999999</v>
      </c>
      <c r="AJ559">
        <v>161.78</v>
      </c>
      <c r="AK559">
        <v>2</v>
      </c>
      <c r="AL559">
        <v>1</v>
      </c>
      <c r="AM559">
        <v>2</v>
      </c>
      <c r="AN559">
        <v>2</v>
      </c>
      <c r="AO559">
        <v>1</v>
      </c>
      <c r="AP559">
        <v>0</v>
      </c>
      <c r="AQ559">
        <v>0</v>
      </c>
      <c r="AR559">
        <v>1</v>
      </c>
      <c r="AS559">
        <v>0</v>
      </c>
      <c r="AT559">
        <v>1</v>
      </c>
    </row>
    <row r="560" spans="1:46" hidden="1" x14ac:dyDescent="0.2">
      <c r="A560">
        <v>558</v>
      </c>
      <c r="B560" t="s">
        <v>282</v>
      </c>
      <c r="C560" t="s">
        <v>197</v>
      </c>
      <c r="D560" t="s">
        <v>242</v>
      </c>
      <c r="E560" t="s">
        <v>197</v>
      </c>
      <c r="F560" t="s">
        <v>242</v>
      </c>
      <c r="J560">
        <v>0</v>
      </c>
      <c r="K560">
        <v>5000000</v>
      </c>
      <c r="L560">
        <v>0</v>
      </c>
      <c r="N560" t="s">
        <v>1814</v>
      </c>
      <c r="Q560" t="s">
        <v>1254</v>
      </c>
      <c r="T560">
        <v>2.0299999999999998</v>
      </c>
      <c r="U560">
        <v>5.1100000000000003</v>
      </c>
      <c r="V560">
        <v>0</v>
      </c>
      <c r="W560">
        <v>13.41</v>
      </c>
      <c r="X560">
        <v>0</v>
      </c>
      <c r="Y560">
        <v>0</v>
      </c>
      <c r="Z560">
        <v>0</v>
      </c>
      <c r="AA560">
        <v>0</v>
      </c>
      <c r="AB560">
        <v>0</v>
      </c>
      <c r="AC560">
        <v>0</v>
      </c>
      <c r="AD560">
        <v>0</v>
      </c>
      <c r="AE560">
        <v>0</v>
      </c>
      <c r="AF560">
        <v>0</v>
      </c>
      <c r="AG560">
        <v>0.83</v>
      </c>
      <c r="AH560">
        <v>5.35</v>
      </c>
      <c r="AI560">
        <v>10.73</v>
      </c>
      <c r="AJ560">
        <v>16.100000000000001</v>
      </c>
      <c r="AK560">
        <v>8</v>
      </c>
      <c r="AL560">
        <v>0</v>
      </c>
      <c r="AM560">
        <v>1</v>
      </c>
      <c r="AN560">
        <v>0</v>
      </c>
      <c r="AO560">
        <v>0</v>
      </c>
      <c r="AP560">
        <v>0</v>
      </c>
      <c r="AQ560">
        <v>0</v>
      </c>
      <c r="AR560">
        <v>0</v>
      </c>
      <c r="AS560">
        <v>0</v>
      </c>
      <c r="AT560">
        <v>1</v>
      </c>
    </row>
    <row r="561" spans="1:46" hidden="1" x14ac:dyDescent="0.2">
      <c r="A561">
        <v>559</v>
      </c>
      <c r="B561" t="s">
        <v>282</v>
      </c>
      <c r="C561" t="s">
        <v>197</v>
      </c>
      <c r="D561" t="s">
        <v>243</v>
      </c>
      <c r="E561" t="s">
        <v>197</v>
      </c>
      <c r="F561" t="s">
        <v>243</v>
      </c>
      <c r="J561">
        <v>-5000000</v>
      </c>
      <c r="K561">
        <v>5000000</v>
      </c>
      <c r="L561">
        <v>-116.49</v>
      </c>
      <c r="N561" t="s">
        <v>1815</v>
      </c>
      <c r="O561">
        <v>-116.47</v>
      </c>
      <c r="P561">
        <v>-82.98</v>
      </c>
      <c r="Q561" t="s">
        <v>1327</v>
      </c>
      <c r="T561">
        <v>-121.38</v>
      </c>
      <c r="U561">
        <v>11.66</v>
      </c>
      <c r="V561">
        <v>-140</v>
      </c>
      <c r="W561">
        <v>-67</v>
      </c>
      <c r="X561">
        <v>-140</v>
      </c>
      <c r="Y561">
        <v>-129</v>
      </c>
      <c r="Z561">
        <v>-125</v>
      </c>
      <c r="AA561">
        <v>-118</v>
      </c>
      <c r="AB561">
        <v>-113</v>
      </c>
      <c r="AC561">
        <v>-109</v>
      </c>
      <c r="AD561">
        <v>-105</v>
      </c>
      <c r="AE561">
        <v>-101</v>
      </c>
      <c r="AF561">
        <v>-97</v>
      </c>
      <c r="AG561">
        <v>-92</v>
      </c>
      <c r="AH561">
        <v>-85</v>
      </c>
      <c r="AI561">
        <v>-80</v>
      </c>
      <c r="AJ561">
        <v>-67</v>
      </c>
      <c r="AK561">
        <v>9</v>
      </c>
      <c r="AL561">
        <v>22</v>
      </c>
      <c r="AM561">
        <v>35</v>
      </c>
      <c r="AN561">
        <v>58</v>
      </c>
      <c r="AO561">
        <v>59</v>
      </c>
      <c r="AP561">
        <v>60</v>
      </c>
      <c r="AQ561">
        <v>50</v>
      </c>
      <c r="AR561">
        <v>26</v>
      </c>
      <c r="AS561">
        <v>14</v>
      </c>
      <c r="AT561">
        <v>8</v>
      </c>
    </row>
    <row r="562" spans="1:46" hidden="1" x14ac:dyDescent="0.2">
      <c r="A562">
        <v>560</v>
      </c>
      <c r="B562" t="s">
        <v>282</v>
      </c>
      <c r="C562" t="s">
        <v>43</v>
      </c>
      <c r="D562" t="s">
        <v>113</v>
      </c>
      <c r="E562" t="s">
        <v>43</v>
      </c>
      <c r="F562" t="s">
        <v>113</v>
      </c>
      <c r="J562">
        <v>0</v>
      </c>
      <c r="K562">
        <v>5000000</v>
      </c>
      <c r="L562">
        <v>128.57</v>
      </c>
      <c r="N562" t="s">
        <v>1816</v>
      </c>
      <c r="Q562" t="s">
        <v>1254</v>
      </c>
      <c r="T562">
        <v>131.29</v>
      </c>
      <c r="U562">
        <v>5.82</v>
      </c>
      <c r="V562">
        <v>121.42</v>
      </c>
      <c r="W562">
        <v>140.99</v>
      </c>
      <c r="X562">
        <v>119.98</v>
      </c>
      <c r="Y562">
        <v>122.87</v>
      </c>
      <c r="Z562">
        <v>125.75</v>
      </c>
      <c r="AA562">
        <v>129.51</v>
      </c>
      <c r="AB562">
        <v>130.76</v>
      </c>
      <c r="AC562">
        <v>131</v>
      </c>
      <c r="AD562">
        <v>131.30000000000001</v>
      </c>
      <c r="AE562">
        <v>131.76</v>
      </c>
      <c r="AF562">
        <v>132.56</v>
      </c>
      <c r="AG562">
        <v>133.75</v>
      </c>
      <c r="AH562">
        <v>134.71</v>
      </c>
      <c r="AI562">
        <v>138.9</v>
      </c>
      <c r="AJ562">
        <v>143.09</v>
      </c>
      <c r="AK562">
        <v>1</v>
      </c>
      <c r="AL562">
        <v>0</v>
      </c>
      <c r="AM562">
        <v>1</v>
      </c>
      <c r="AN562">
        <v>0</v>
      </c>
      <c r="AO562">
        <v>3</v>
      </c>
      <c r="AP562">
        <v>4</v>
      </c>
      <c r="AQ562">
        <v>0</v>
      </c>
      <c r="AR562">
        <v>0</v>
      </c>
      <c r="AS562">
        <v>0</v>
      </c>
      <c r="AT562">
        <v>1</v>
      </c>
    </row>
    <row r="563" spans="1:46" hidden="1" x14ac:dyDescent="0.2">
      <c r="A563">
        <v>561</v>
      </c>
      <c r="B563" t="s">
        <v>282</v>
      </c>
      <c r="C563" t="s">
        <v>43</v>
      </c>
      <c r="D563" t="s">
        <v>84</v>
      </c>
      <c r="E563" t="s">
        <v>43</v>
      </c>
      <c r="F563" t="s">
        <v>84</v>
      </c>
      <c r="J563">
        <v>0</v>
      </c>
      <c r="K563">
        <v>5000000</v>
      </c>
      <c r="L563">
        <v>0.02</v>
      </c>
      <c r="N563" t="s">
        <v>1817</v>
      </c>
      <c r="O563">
        <v>-0.04</v>
      </c>
      <c r="P563">
        <v>-0.09</v>
      </c>
      <c r="Q563" t="s">
        <v>1277</v>
      </c>
      <c r="T563">
        <v>0.03</v>
      </c>
      <c r="U563">
        <v>0.02</v>
      </c>
      <c r="V563">
        <v>0</v>
      </c>
      <c r="W563">
        <v>0</v>
      </c>
      <c r="X563">
        <v>0</v>
      </c>
      <c r="Y563">
        <v>0</v>
      </c>
      <c r="Z563">
        <v>0</v>
      </c>
      <c r="AA563">
        <v>0</v>
      </c>
      <c r="AB563">
        <v>0</v>
      </c>
      <c r="AC563">
        <v>0</v>
      </c>
      <c r="AD563">
        <v>0</v>
      </c>
      <c r="AE563">
        <v>0</v>
      </c>
      <c r="AF563">
        <v>0</v>
      </c>
      <c r="AG563">
        <v>0</v>
      </c>
      <c r="AH563">
        <v>0</v>
      </c>
      <c r="AI563">
        <v>0</v>
      </c>
      <c r="AJ563">
        <v>0</v>
      </c>
      <c r="AK563">
        <v>0</v>
      </c>
      <c r="AL563">
        <v>0</v>
      </c>
      <c r="AM563">
        <v>0</v>
      </c>
      <c r="AN563">
        <v>0</v>
      </c>
      <c r="AO563">
        <v>0</v>
      </c>
      <c r="AP563">
        <v>1</v>
      </c>
      <c r="AQ563">
        <v>0</v>
      </c>
      <c r="AR563">
        <v>0</v>
      </c>
      <c r="AS563">
        <v>0</v>
      </c>
      <c r="AT563">
        <v>0</v>
      </c>
    </row>
    <row r="564" spans="1:46" hidden="1" x14ac:dyDescent="0.2">
      <c r="A564">
        <v>562</v>
      </c>
      <c r="B564" t="s">
        <v>282</v>
      </c>
      <c r="C564" t="s">
        <v>43</v>
      </c>
      <c r="D564" t="s">
        <v>67</v>
      </c>
      <c r="E564" t="s">
        <v>43</v>
      </c>
      <c r="F564" t="s">
        <v>67</v>
      </c>
      <c r="J564">
        <v>0</v>
      </c>
      <c r="K564">
        <v>5000000</v>
      </c>
      <c r="L564">
        <v>52.52</v>
      </c>
      <c r="N564" t="s">
        <v>1818</v>
      </c>
      <c r="O564">
        <v>-0.01</v>
      </c>
      <c r="P564">
        <v>135.46</v>
      </c>
      <c r="Q564" t="s">
        <v>1327</v>
      </c>
      <c r="T564">
        <v>49.17</v>
      </c>
      <c r="U564">
        <v>5.55</v>
      </c>
      <c r="V564">
        <v>0</v>
      </c>
      <c r="W564">
        <v>140</v>
      </c>
      <c r="X564">
        <v>0</v>
      </c>
      <c r="Y564">
        <v>0</v>
      </c>
      <c r="Z564">
        <v>10</v>
      </c>
      <c r="AA564">
        <v>20</v>
      </c>
      <c r="AB564">
        <v>40</v>
      </c>
      <c r="AC564">
        <v>50</v>
      </c>
      <c r="AD564">
        <v>70</v>
      </c>
      <c r="AE564">
        <v>80</v>
      </c>
      <c r="AF564">
        <v>100</v>
      </c>
      <c r="AG564">
        <v>110</v>
      </c>
      <c r="AH564">
        <v>126</v>
      </c>
      <c r="AI564">
        <v>130</v>
      </c>
      <c r="AJ564">
        <v>140</v>
      </c>
      <c r="AK564">
        <v>20</v>
      </c>
      <c r="AL564">
        <v>10</v>
      </c>
      <c r="AM564">
        <v>20</v>
      </c>
      <c r="AN564">
        <v>10</v>
      </c>
      <c r="AO564">
        <v>10</v>
      </c>
      <c r="AP564">
        <v>20</v>
      </c>
      <c r="AQ564">
        <v>10</v>
      </c>
      <c r="AR564">
        <v>20</v>
      </c>
      <c r="AS564">
        <v>10</v>
      </c>
      <c r="AT564">
        <v>15</v>
      </c>
    </row>
    <row r="565" spans="1:46" hidden="1" x14ac:dyDescent="0.2">
      <c r="A565">
        <v>563</v>
      </c>
      <c r="B565" t="s">
        <v>282</v>
      </c>
      <c r="C565" t="s">
        <v>43</v>
      </c>
      <c r="D565" t="s">
        <v>90</v>
      </c>
      <c r="E565" t="s">
        <v>43</v>
      </c>
      <c r="F565" t="s">
        <v>90</v>
      </c>
      <c r="J565">
        <v>0</v>
      </c>
      <c r="K565">
        <v>5000000</v>
      </c>
      <c r="L565">
        <v>52.51</v>
      </c>
      <c r="N565" t="s">
        <v>1819</v>
      </c>
      <c r="O565">
        <v>0.01</v>
      </c>
      <c r="P565">
        <v>135.26</v>
      </c>
      <c r="Q565" t="s">
        <v>1277</v>
      </c>
      <c r="T565">
        <v>49.16</v>
      </c>
      <c r="U565">
        <v>5.55</v>
      </c>
      <c r="V565">
        <v>0</v>
      </c>
      <c r="W565">
        <v>140</v>
      </c>
      <c r="X565">
        <v>0</v>
      </c>
      <c r="Y565">
        <v>0</v>
      </c>
      <c r="Z565">
        <v>10</v>
      </c>
      <c r="AA565">
        <v>20</v>
      </c>
      <c r="AB565">
        <v>40</v>
      </c>
      <c r="AC565">
        <v>50</v>
      </c>
      <c r="AD565">
        <v>70</v>
      </c>
      <c r="AE565">
        <v>80</v>
      </c>
      <c r="AF565">
        <v>100</v>
      </c>
      <c r="AG565">
        <v>110</v>
      </c>
      <c r="AH565">
        <v>126</v>
      </c>
      <c r="AI565">
        <v>130</v>
      </c>
      <c r="AJ565">
        <v>140</v>
      </c>
      <c r="AK565">
        <v>20</v>
      </c>
      <c r="AL565">
        <v>10</v>
      </c>
      <c r="AM565">
        <v>20</v>
      </c>
      <c r="AN565">
        <v>10</v>
      </c>
      <c r="AO565">
        <v>10</v>
      </c>
      <c r="AP565">
        <v>20</v>
      </c>
      <c r="AQ565">
        <v>10</v>
      </c>
      <c r="AR565">
        <v>20</v>
      </c>
      <c r="AS565">
        <v>10</v>
      </c>
      <c r="AT565">
        <v>15</v>
      </c>
    </row>
    <row r="566" spans="1:46" hidden="1" x14ac:dyDescent="0.2">
      <c r="A566">
        <v>564</v>
      </c>
      <c r="B566" t="s">
        <v>282</v>
      </c>
      <c r="C566" t="s">
        <v>43</v>
      </c>
      <c r="D566" t="s">
        <v>92</v>
      </c>
      <c r="E566" t="s">
        <v>43</v>
      </c>
      <c r="F566" t="s">
        <v>92</v>
      </c>
      <c r="J566">
        <v>0</v>
      </c>
      <c r="K566">
        <v>5000000</v>
      </c>
      <c r="L566">
        <v>0.01</v>
      </c>
      <c r="N566" t="s">
        <v>1820</v>
      </c>
      <c r="O566">
        <v>0.06</v>
      </c>
      <c r="P566">
        <v>6.41</v>
      </c>
      <c r="Q566" t="s">
        <v>1277</v>
      </c>
      <c r="T566">
        <v>0.01</v>
      </c>
      <c r="U566">
        <v>0</v>
      </c>
      <c r="V566">
        <v>0</v>
      </c>
      <c r="W566">
        <v>7</v>
      </c>
      <c r="X566">
        <v>0</v>
      </c>
      <c r="Y566">
        <v>0</v>
      </c>
      <c r="Z566">
        <v>0</v>
      </c>
      <c r="AA566">
        <v>1</v>
      </c>
      <c r="AB566">
        <v>2</v>
      </c>
      <c r="AC566">
        <v>2</v>
      </c>
      <c r="AD566">
        <v>3</v>
      </c>
      <c r="AE566">
        <v>4</v>
      </c>
      <c r="AF566">
        <v>4</v>
      </c>
      <c r="AG566">
        <v>5</v>
      </c>
      <c r="AH566">
        <v>6</v>
      </c>
      <c r="AI566">
        <v>6</v>
      </c>
      <c r="AJ566">
        <v>7</v>
      </c>
      <c r="AK566">
        <v>10</v>
      </c>
      <c r="AL566">
        <v>10</v>
      </c>
      <c r="AM566">
        <v>10</v>
      </c>
      <c r="AN566">
        <v>0</v>
      </c>
      <c r="AO566">
        <v>10</v>
      </c>
      <c r="AP566">
        <v>10</v>
      </c>
      <c r="AQ566">
        <v>0</v>
      </c>
      <c r="AR566">
        <v>10</v>
      </c>
      <c r="AS566">
        <v>8</v>
      </c>
      <c r="AT566">
        <v>1</v>
      </c>
    </row>
    <row r="567" spans="1:46" hidden="1" x14ac:dyDescent="0.2">
      <c r="A567">
        <v>565</v>
      </c>
      <c r="B567" t="s">
        <v>282</v>
      </c>
      <c r="C567" t="s">
        <v>43</v>
      </c>
      <c r="D567" t="s">
        <v>234</v>
      </c>
      <c r="E567" t="s">
        <v>43</v>
      </c>
      <c r="F567" t="s">
        <v>234</v>
      </c>
      <c r="J567">
        <v>0</v>
      </c>
      <c r="K567">
        <v>5000000</v>
      </c>
      <c r="L567">
        <v>0</v>
      </c>
      <c r="N567" t="s">
        <v>1821</v>
      </c>
      <c r="O567">
        <v>-0.02</v>
      </c>
      <c r="P567">
        <v>59.84</v>
      </c>
      <c r="Q567" t="s">
        <v>1327</v>
      </c>
      <c r="T567">
        <v>0</v>
      </c>
      <c r="U567">
        <v>0</v>
      </c>
      <c r="V567">
        <v>0</v>
      </c>
      <c r="W567">
        <v>64</v>
      </c>
      <c r="X567">
        <v>0</v>
      </c>
      <c r="Y567">
        <v>3</v>
      </c>
      <c r="Z567">
        <v>6</v>
      </c>
      <c r="AA567">
        <v>12</v>
      </c>
      <c r="AB567">
        <v>18</v>
      </c>
      <c r="AC567">
        <v>24</v>
      </c>
      <c r="AD567">
        <v>30</v>
      </c>
      <c r="AE567">
        <v>36</v>
      </c>
      <c r="AF567">
        <v>42.1</v>
      </c>
      <c r="AG567">
        <v>49</v>
      </c>
      <c r="AH567">
        <v>55</v>
      </c>
      <c r="AI567">
        <v>58</v>
      </c>
      <c r="AJ567">
        <v>64</v>
      </c>
      <c r="AK567">
        <v>70</v>
      </c>
      <c r="AL567">
        <v>60</v>
      </c>
      <c r="AM567">
        <v>70</v>
      </c>
      <c r="AN567">
        <v>60</v>
      </c>
      <c r="AO567">
        <v>60</v>
      </c>
      <c r="AP567">
        <v>70</v>
      </c>
      <c r="AQ567">
        <v>60</v>
      </c>
      <c r="AR567">
        <v>70</v>
      </c>
      <c r="AS567">
        <v>59</v>
      </c>
      <c r="AT567">
        <v>35</v>
      </c>
    </row>
    <row r="568" spans="1:46" hidden="1" x14ac:dyDescent="0.2">
      <c r="A568">
        <v>566</v>
      </c>
      <c r="B568" t="s">
        <v>282</v>
      </c>
      <c r="C568" t="s">
        <v>43</v>
      </c>
      <c r="D568" t="s">
        <v>236</v>
      </c>
      <c r="E568" t="s">
        <v>43</v>
      </c>
      <c r="F568" t="s">
        <v>236</v>
      </c>
      <c r="J568">
        <v>0</v>
      </c>
      <c r="K568">
        <v>5000000</v>
      </c>
      <c r="L568">
        <v>0</v>
      </c>
      <c r="N568" t="s">
        <v>1822</v>
      </c>
      <c r="O568">
        <v>-0.02</v>
      </c>
      <c r="P568">
        <v>59.84</v>
      </c>
      <c r="Q568" t="s">
        <v>1277</v>
      </c>
      <c r="T568">
        <v>0</v>
      </c>
      <c r="U568">
        <v>0</v>
      </c>
      <c r="V568">
        <v>0</v>
      </c>
      <c r="W568">
        <v>63</v>
      </c>
      <c r="X568">
        <v>0</v>
      </c>
      <c r="Y568">
        <v>3</v>
      </c>
      <c r="Z568">
        <v>6</v>
      </c>
      <c r="AA568">
        <v>12</v>
      </c>
      <c r="AB568">
        <v>18</v>
      </c>
      <c r="AC568">
        <v>24</v>
      </c>
      <c r="AD568">
        <v>30</v>
      </c>
      <c r="AE568">
        <v>36</v>
      </c>
      <c r="AF568">
        <v>42</v>
      </c>
      <c r="AG568">
        <v>48.6</v>
      </c>
      <c r="AH568">
        <v>55</v>
      </c>
      <c r="AI568">
        <v>58</v>
      </c>
      <c r="AJ568">
        <v>63</v>
      </c>
      <c r="AK568">
        <v>70</v>
      </c>
      <c r="AL568">
        <v>60</v>
      </c>
      <c r="AM568">
        <v>60</v>
      </c>
      <c r="AN568">
        <v>70</v>
      </c>
      <c r="AO568">
        <v>60</v>
      </c>
      <c r="AP568">
        <v>60</v>
      </c>
      <c r="AQ568">
        <v>70</v>
      </c>
      <c r="AR568">
        <v>60</v>
      </c>
      <c r="AS568">
        <v>60</v>
      </c>
      <c r="AT568">
        <v>43</v>
      </c>
    </row>
    <row r="569" spans="1:46" hidden="1" x14ac:dyDescent="0.2">
      <c r="A569">
        <v>567</v>
      </c>
      <c r="B569" t="s">
        <v>282</v>
      </c>
      <c r="C569" t="s">
        <v>43</v>
      </c>
      <c r="D569" t="s">
        <v>26</v>
      </c>
      <c r="E569" t="s">
        <v>43</v>
      </c>
      <c r="F569" t="s">
        <v>26</v>
      </c>
      <c r="J569">
        <v>0</v>
      </c>
      <c r="K569">
        <v>5000000</v>
      </c>
      <c r="L569">
        <v>39.51</v>
      </c>
      <c r="N569" t="s">
        <v>1823</v>
      </c>
      <c r="O569">
        <v>-0.04</v>
      </c>
      <c r="P569">
        <v>105.09</v>
      </c>
      <c r="Q569" t="s">
        <v>1327</v>
      </c>
      <c r="T569">
        <v>35.43</v>
      </c>
      <c r="U569">
        <v>11.06</v>
      </c>
      <c r="V569">
        <v>0</v>
      </c>
      <c r="W569">
        <v>160</v>
      </c>
      <c r="X569">
        <v>0</v>
      </c>
      <c r="Y569">
        <v>0</v>
      </c>
      <c r="Z569">
        <v>10</v>
      </c>
      <c r="AA569">
        <v>20</v>
      </c>
      <c r="AB569">
        <v>30</v>
      </c>
      <c r="AC569">
        <v>50</v>
      </c>
      <c r="AD569">
        <v>60</v>
      </c>
      <c r="AE569">
        <v>70</v>
      </c>
      <c r="AF569">
        <v>86</v>
      </c>
      <c r="AG569">
        <v>100</v>
      </c>
      <c r="AH569">
        <v>112</v>
      </c>
      <c r="AI569">
        <v>130</v>
      </c>
      <c r="AJ569">
        <v>160</v>
      </c>
      <c r="AK569">
        <v>20</v>
      </c>
      <c r="AL569">
        <v>20</v>
      </c>
      <c r="AM569">
        <v>10</v>
      </c>
      <c r="AN569">
        <v>20</v>
      </c>
      <c r="AO569">
        <v>10</v>
      </c>
      <c r="AP569">
        <v>20</v>
      </c>
      <c r="AQ569">
        <v>16</v>
      </c>
      <c r="AR569">
        <v>5</v>
      </c>
      <c r="AS569">
        <v>6</v>
      </c>
      <c r="AT569">
        <v>2</v>
      </c>
    </row>
    <row r="570" spans="1:46" hidden="1" x14ac:dyDescent="0.2">
      <c r="A570">
        <v>568</v>
      </c>
      <c r="B570" t="s">
        <v>282</v>
      </c>
      <c r="C570" t="s">
        <v>43</v>
      </c>
      <c r="D570" t="s">
        <v>241</v>
      </c>
      <c r="E570" t="s">
        <v>43</v>
      </c>
      <c r="F570" t="s">
        <v>241</v>
      </c>
      <c r="J570">
        <v>0</v>
      </c>
      <c r="K570">
        <v>5000000</v>
      </c>
      <c r="L570">
        <v>39.51</v>
      </c>
      <c r="N570" t="s">
        <v>1824</v>
      </c>
      <c r="O570">
        <v>0</v>
      </c>
      <c r="P570">
        <v>105.08</v>
      </c>
      <c r="Q570" t="s">
        <v>1277</v>
      </c>
      <c r="T570">
        <v>34.380000000000003</v>
      </c>
      <c r="U570">
        <v>8.93</v>
      </c>
      <c r="V570">
        <v>0</v>
      </c>
      <c r="W570">
        <v>160</v>
      </c>
      <c r="X570">
        <v>0</v>
      </c>
      <c r="Y570">
        <v>0</v>
      </c>
      <c r="Z570">
        <v>10</v>
      </c>
      <c r="AA570">
        <v>20</v>
      </c>
      <c r="AB570">
        <v>30</v>
      </c>
      <c r="AC570">
        <v>50</v>
      </c>
      <c r="AD570">
        <v>60</v>
      </c>
      <c r="AE570">
        <v>70</v>
      </c>
      <c r="AF570">
        <v>80</v>
      </c>
      <c r="AG570">
        <v>100</v>
      </c>
      <c r="AH570">
        <v>110</v>
      </c>
      <c r="AI570">
        <v>120</v>
      </c>
      <c r="AJ570">
        <v>160</v>
      </c>
      <c r="AK570">
        <v>20</v>
      </c>
      <c r="AL570">
        <v>20</v>
      </c>
      <c r="AM570">
        <v>10</v>
      </c>
      <c r="AN570">
        <v>20</v>
      </c>
      <c r="AO570">
        <v>10</v>
      </c>
      <c r="AP570">
        <v>20</v>
      </c>
      <c r="AQ570">
        <v>16</v>
      </c>
      <c r="AR570">
        <v>5</v>
      </c>
      <c r="AS570">
        <v>4</v>
      </c>
      <c r="AT570">
        <v>2</v>
      </c>
    </row>
    <row r="571" spans="1:46" hidden="1" x14ac:dyDescent="0.2">
      <c r="A571">
        <v>569</v>
      </c>
      <c r="B571" t="s">
        <v>282</v>
      </c>
      <c r="C571" t="s">
        <v>43</v>
      </c>
      <c r="D571" t="s">
        <v>242</v>
      </c>
      <c r="E571" t="s">
        <v>43</v>
      </c>
      <c r="F571" t="s">
        <v>242</v>
      </c>
      <c r="J571">
        <v>0</v>
      </c>
      <c r="K571">
        <v>5000000</v>
      </c>
      <c r="L571">
        <v>0</v>
      </c>
      <c r="N571" t="s">
        <v>1825</v>
      </c>
      <c r="O571">
        <v>-0.02</v>
      </c>
      <c r="P571">
        <v>-0.05</v>
      </c>
      <c r="Q571" t="s">
        <v>1277</v>
      </c>
      <c r="T571">
        <v>1.04</v>
      </c>
      <c r="U571">
        <v>2.71</v>
      </c>
      <c r="V571">
        <v>0</v>
      </c>
      <c r="W571">
        <v>16</v>
      </c>
      <c r="X571">
        <v>0</v>
      </c>
      <c r="Y571">
        <v>0</v>
      </c>
      <c r="Z571">
        <v>0</v>
      </c>
      <c r="AA571">
        <v>0.8</v>
      </c>
      <c r="AB571">
        <v>2</v>
      </c>
      <c r="AC571">
        <v>3</v>
      </c>
      <c r="AD571">
        <v>4</v>
      </c>
      <c r="AE571">
        <v>6.4</v>
      </c>
      <c r="AF571">
        <v>8.8000000000000007</v>
      </c>
      <c r="AG571">
        <v>11.2</v>
      </c>
      <c r="AH571">
        <v>13.6</v>
      </c>
      <c r="AI571">
        <v>14.8</v>
      </c>
      <c r="AJ571">
        <v>16</v>
      </c>
      <c r="AK571">
        <v>7</v>
      </c>
      <c r="AL571">
        <v>4</v>
      </c>
      <c r="AM571">
        <v>2</v>
      </c>
      <c r="AN571">
        <v>2</v>
      </c>
      <c r="AO571">
        <v>1</v>
      </c>
      <c r="AP571">
        <v>2</v>
      </c>
      <c r="AQ571">
        <v>2</v>
      </c>
      <c r="AR571">
        <v>1</v>
      </c>
      <c r="AS571">
        <v>2</v>
      </c>
      <c r="AT571">
        <v>2</v>
      </c>
    </row>
    <row r="572" spans="1:46" hidden="1" x14ac:dyDescent="0.2">
      <c r="A572">
        <v>570</v>
      </c>
      <c r="B572" t="s">
        <v>282</v>
      </c>
      <c r="C572" t="s">
        <v>43</v>
      </c>
      <c r="D572" t="s">
        <v>243</v>
      </c>
      <c r="E572" t="s">
        <v>43</v>
      </c>
      <c r="F572" t="s">
        <v>243</v>
      </c>
      <c r="J572">
        <v>-5000000</v>
      </c>
      <c r="K572">
        <v>5000000</v>
      </c>
      <c r="L572">
        <v>-121.94</v>
      </c>
      <c r="N572" t="s">
        <v>1826</v>
      </c>
      <c r="O572">
        <v>-221.55</v>
      </c>
      <c r="P572">
        <v>38.51</v>
      </c>
      <c r="Q572" t="s">
        <v>1327</v>
      </c>
      <c r="T572">
        <v>-120.61</v>
      </c>
      <c r="U572">
        <v>9.44</v>
      </c>
      <c r="V572">
        <v>-277</v>
      </c>
      <c r="W572">
        <v>85</v>
      </c>
      <c r="X572">
        <v>-277</v>
      </c>
      <c r="Y572">
        <v>-235.9</v>
      </c>
      <c r="Z572">
        <v>-216.8</v>
      </c>
      <c r="AA572">
        <v>-186.6</v>
      </c>
      <c r="AB572">
        <v>-156.4</v>
      </c>
      <c r="AC572">
        <v>-126.2</v>
      </c>
      <c r="AD572">
        <v>-96</v>
      </c>
      <c r="AE572">
        <v>-66</v>
      </c>
      <c r="AF572">
        <v>-36</v>
      </c>
      <c r="AG572">
        <v>-6</v>
      </c>
      <c r="AH572">
        <v>24</v>
      </c>
      <c r="AI572">
        <v>42.6</v>
      </c>
      <c r="AJ572">
        <v>85</v>
      </c>
      <c r="AK572">
        <v>13</v>
      </c>
      <c r="AL572">
        <v>32</v>
      </c>
      <c r="AM572">
        <v>35</v>
      </c>
      <c r="AN572">
        <v>37</v>
      </c>
      <c r="AO572">
        <v>34</v>
      </c>
      <c r="AP572">
        <v>39</v>
      </c>
      <c r="AQ572">
        <v>37</v>
      </c>
      <c r="AR572">
        <v>33</v>
      </c>
      <c r="AS572">
        <v>31</v>
      </c>
      <c r="AT572">
        <v>12</v>
      </c>
    </row>
    <row r="573" spans="1:46" hidden="1" x14ac:dyDescent="0.2">
      <c r="A573">
        <v>571</v>
      </c>
      <c r="B573" t="s">
        <v>282</v>
      </c>
      <c r="C573" t="s">
        <v>198</v>
      </c>
      <c r="D573" t="s">
        <v>113</v>
      </c>
      <c r="E573" t="s">
        <v>198</v>
      </c>
      <c r="F573" t="s">
        <v>113</v>
      </c>
      <c r="J573">
        <v>0</v>
      </c>
      <c r="K573">
        <v>5000000</v>
      </c>
      <c r="L573">
        <v>128.57</v>
      </c>
      <c r="N573" t="s">
        <v>1827</v>
      </c>
      <c r="O573">
        <v>68.12</v>
      </c>
      <c r="P573">
        <v>128.58000000000001</v>
      </c>
      <c r="Q573" t="s">
        <v>1277</v>
      </c>
      <c r="T573">
        <v>131.29</v>
      </c>
      <c r="U573">
        <v>5.82</v>
      </c>
      <c r="V573">
        <v>57</v>
      </c>
      <c r="W573">
        <v>143</v>
      </c>
      <c r="X573">
        <v>57</v>
      </c>
      <c r="Y573">
        <v>71</v>
      </c>
      <c r="Z573">
        <v>75</v>
      </c>
      <c r="AA573">
        <v>82</v>
      </c>
      <c r="AB573">
        <v>88</v>
      </c>
      <c r="AC573">
        <v>94</v>
      </c>
      <c r="AD573">
        <v>100</v>
      </c>
      <c r="AE573">
        <v>107</v>
      </c>
      <c r="AF573">
        <v>113</v>
      </c>
      <c r="AG573">
        <v>119</v>
      </c>
      <c r="AH573">
        <v>126</v>
      </c>
      <c r="AI573">
        <v>129</v>
      </c>
      <c r="AJ573">
        <v>143</v>
      </c>
      <c r="AK573">
        <v>9</v>
      </c>
      <c r="AL573">
        <v>48</v>
      </c>
      <c r="AM573">
        <v>71</v>
      </c>
      <c r="AN573">
        <v>90</v>
      </c>
      <c r="AO573">
        <v>80</v>
      </c>
      <c r="AP573">
        <v>90</v>
      </c>
      <c r="AQ573">
        <v>90</v>
      </c>
      <c r="AR573">
        <v>74</v>
      </c>
      <c r="AS573">
        <v>54</v>
      </c>
      <c r="AT573">
        <v>9</v>
      </c>
    </row>
    <row r="574" spans="1:46" hidden="1" x14ac:dyDescent="0.2">
      <c r="A574">
        <v>572</v>
      </c>
      <c r="B574" t="s">
        <v>282</v>
      </c>
      <c r="C574" t="s">
        <v>198</v>
      </c>
      <c r="D574" t="s">
        <v>84</v>
      </c>
      <c r="E574" t="s">
        <v>198</v>
      </c>
      <c r="F574" t="s">
        <v>84</v>
      </c>
      <c r="J574">
        <v>0</v>
      </c>
      <c r="K574">
        <v>5000000</v>
      </c>
      <c r="L574">
        <v>0</v>
      </c>
      <c r="N574" t="s">
        <v>1828</v>
      </c>
      <c r="O574">
        <v>-0.18</v>
      </c>
      <c r="P574">
        <v>-0.22</v>
      </c>
      <c r="Q574" t="s">
        <v>1277</v>
      </c>
      <c r="T574">
        <v>0.01</v>
      </c>
      <c r="U574">
        <v>0.01</v>
      </c>
      <c r="V574">
        <v>0</v>
      </c>
      <c r="W574">
        <v>0</v>
      </c>
      <c r="X574">
        <v>0</v>
      </c>
      <c r="Y574">
        <v>0</v>
      </c>
      <c r="Z574">
        <v>0</v>
      </c>
      <c r="AA574">
        <v>0</v>
      </c>
      <c r="AB574">
        <v>0</v>
      </c>
      <c r="AC574">
        <v>0</v>
      </c>
      <c r="AD574">
        <v>0</v>
      </c>
      <c r="AE574">
        <v>0</v>
      </c>
      <c r="AF574">
        <v>0</v>
      </c>
      <c r="AG574">
        <v>0</v>
      </c>
      <c r="AH574">
        <v>0</v>
      </c>
      <c r="AI574">
        <v>0</v>
      </c>
      <c r="AJ574">
        <v>0</v>
      </c>
      <c r="AK574">
        <v>0</v>
      </c>
      <c r="AL574">
        <v>0</v>
      </c>
      <c r="AM574">
        <v>0</v>
      </c>
      <c r="AN574">
        <v>0</v>
      </c>
      <c r="AO574">
        <v>0</v>
      </c>
      <c r="AP574">
        <v>1</v>
      </c>
      <c r="AQ574">
        <v>0</v>
      </c>
      <c r="AR574">
        <v>0</v>
      </c>
      <c r="AS574">
        <v>0</v>
      </c>
      <c r="AT574">
        <v>0</v>
      </c>
    </row>
    <row r="575" spans="1:46" hidden="1" x14ac:dyDescent="0.2">
      <c r="A575">
        <v>573</v>
      </c>
      <c r="B575" t="s">
        <v>282</v>
      </c>
      <c r="C575" t="s">
        <v>198</v>
      </c>
      <c r="D575" t="s">
        <v>67</v>
      </c>
      <c r="E575" t="s">
        <v>198</v>
      </c>
      <c r="F575" t="s">
        <v>67</v>
      </c>
      <c r="J575">
        <v>0</v>
      </c>
      <c r="K575">
        <v>5000000</v>
      </c>
      <c r="L575">
        <v>0</v>
      </c>
      <c r="N575" t="s">
        <v>1829</v>
      </c>
      <c r="O575">
        <v>-0.21</v>
      </c>
      <c r="P575">
        <v>-0.03</v>
      </c>
      <c r="Q575" t="s">
        <v>1277</v>
      </c>
      <c r="T575">
        <v>0</v>
      </c>
      <c r="U575">
        <v>0</v>
      </c>
      <c r="V575">
        <v>0</v>
      </c>
      <c r="W575">
        <v>0</v>
      </c>
      <c r="X575">
        <v>0</v>
      </c>
      <c r="Y575">
        <v>0</v>
      </c>
      <c r="Z575">
        <v>0</v>
      </c>
      <c r="AA575">
        <v>0</v>
      </c>
      <c r="AB575">
        <v>0</v>
      </c>
      <c r="AC575">
        <v>0</v>
      </c>
      <c r="AD575">
        <v>0</v>
      </c>
      <c r="AE575">
        <v>0</v>
      </c>
      <c r="AF575">
        <v>0</v>
      </c>
      <c r="AG575">
        <v>0</v>
      </c>
      <c r="AH575">
        <v>0</v>
      </c>
      <c r="AI575">
        <v>0</v>
      </c>
      <c r="AJ575">
        <v>0</v>
      </c>
      <c r="AK575">
        <v>0</v>
      </c>
      <c r="AL575">
        <v>0</v>
      </c>
      <c r="AM575">
        <v>0</v>
      </c>
      <c r="AN575">
        <v>0</v>
      </c>
      <c r="AO575">
        <v>0</v>
      </c>
      <c r="AP575">
        <v>1</v>
      </c>
      <c r="AQ575">
        <v>0</v>
      </c>
      <c r="AR575">
        <v>0</v>
      </c>
      <c r="AS575">
        <v>0</v>
      </c>
      <c r="AT575">
        <v>0</v>
      </c>
    </row>
    <row r="576" spans="1:46" hidden="1" x14ac:dyDescent="0.2">
      <c r="A576">
        <v>574</v>
      </c>
      <c r="B576" t="s">
        <v>282</v>
      </c>
      <c r="C576" t="s">
        <v>198</v>
      </c>
      <c r="D576" t="s">
        <v>90</v>
      </c>
      <c r="E576" t="s">
        <v>198</v>
      </c>
      <c r="F576" t="s">
        <v>90</v>
      </c>
      <c r="J576">
        <v>0</v>
      </c>
      <c r="K576">
        <v>5000000</v>
      </c>
      <c r="L576">
        <v>0</v>
      </c>
      <c r="N576" t="s">
        <v>1830</v>
      </c>
      <c r="O576">
        <v>0</v>
      </c>
      <c r="P576">
        <v>-0.02</v>
      </c>
      <c r="Q576" t="s">
        <v>1277</v>
      </c>
      <c r="T576">
        <v>0</v>
      </c>
      <c r="U576">
        <v>0</v>
      </c>
      <c r="V576">
        <v>0</v>
      </c>
      <c r="W576">
        <v>0</v>
      </c>
      <c r="X576">
        <v>0</v>
      </c>
      <c r="Y576">
        <v>0</v>
      </c>
      <c r="Z576">
        <v>0</v>
      </c>
      <c r="AA576">
        <v>0</v>
      </c>
      <c r="AB576">
        <v>0</v>
      </c>
      <c r="AC576">
        <v>0</v>
      </c>
      <c r="AD576">
        <v>0</v>
      </c>
      <c r="AE576">
        <v>0</v>
      </c>
      <c r="AF576">
        <v>0</v>
      </c>
      <c r="AG576">
        <v>0</v>
      </c>
      <c r="AH576">
        <v>0</v>
      </c>
      <c r="AI576">
        <v>0</v>
      </c>
      <c r="AJ576">
        <v>0</v>
      </c>
      <c r="AK576">
        <v>0</v>
      </c>
      <c r="AL576">
        <v>0</v>
      </c>
      <c r="AM576">
        <v>0</v>
      </c>
      <c r="AN576">
        <v>0</v>
      </c>
      <c r="AO576">
        <v>0</v>
      </c>
      <c r="AP576">
        <v>1</v>
      </c>
      <c r="AQ576">
        <v>0</v>
      </c>
      <c r="AR576">
        <v>0</v>
      </c>
      <c r="AS576">
        <v>0</v>
      </c>
      <c r="AT576">
        <v>0</v>
      </c>
    </row>
    <row r="577" spans="1:46" hidden="1" x14ac:dyDescent="0.2">
      <c r="A577">
        <v>575</v>
      </c>
      <c r="B577" t="s">
        <v>282</v>
      </c>
      <c r="C577" t="s">
        <v>198</v>
      </c>
      <c r="D577" t="s">
        <v>92</v>
      </c>
      <c r="E577" t="s">
        <v>198</v>
      </c>
      <c r="F577" t="s">
        <v>92</v>
      </c>
      <c r="J577">
        <v>0</v>
      </c>
      <c r="K577">
        <v>5000000</v>
      </c>
      <c r="L577">
        <v>0</v>
      </c>
      <c r="N577" t="s">
        <v>1831</v>
      </c>
      <c r="O577">
        <v>-0.01</v>
      </c>
      <c r="P577">
        <v>-0.08</v>
      </c>
      <c r="Q577" t="s">
        <v>1277</v>
      </c>
      <c r="T577">
        <v>0</v>
      </c>
      <c r="U577">
        <v>0</v>
      </c>
      <c r="V577">
        <v>0</v>
      </c>
      <c r="W577">
        <v>0</v>
      </c>
      <c r="X577">
        <v>0</v>
      </c>
      <c r="Y577">
        <v>0</v>
      </c>
      <c r="Z577">
        <v>0</v>
      </c>
      <c r="AA577">
        <v>0</v>
      </c>
      <c r="AB577">
        <v>0</v>
      </c>
      <c r="AC577">
        <v>0</v>
      </c>
      <c r="AD577">
        <v>0</v>
      </c>
      <c r="AE577">
        <v>0</v>
      </c>
      <c r="AF577">
        <v>0</v>
      </c>
      <c r="AG577">
        <v>0</v>
      </c>
      <c r="AH577">
        <v>0</v>
      </c>
      <c r="AI577">
        <v>0</v>
      </c>
      <c r="AJ577">
        <v>0</v>
      </c>
      <c r="AK577">
        <v>0</v>
      </c>
      <c r="AL577">
        <v>0</v>
      </c>
      <c r="AM577">
        <v>0</v>
      </c>
      <c r="AN577">
        <v>0</v>
      </c>
      <c r="AO577">
        <v>0</v>
      </c>
      <c r="AP577">
        <v>1</v>
      </c>
      <c r="AQ577">
        <v>0</v>
      </c>
      <c r="AR577">
        <v>0</v>
      </c>
      <c r="AS577">
        <v>0</v>
      </c>
      <c r="AT577">
        <v>0</v>
      </c>
    </row>
    <row r="578" spans="1:46" hidden="1" x14ac:dyDescent="0.2">
      <c r="A578">
        <v>576</v>
      </c>
      <c r="B578" t="s">
        <v>282</v>
      </c>
      <c r="C578" t="s">
        <v>198</v>
      </c>
      <c r="D578" t="s">
        <v>234</v>
      </c>
      <c r="E578" t="s">
        <v>198</v>
      </c>
      <c r="F578" t="s">
        <v>234</v>
      </c>
      <c r="J578">
        <v>0</v>
      </c>
      <c r="K578">
        <v>5000000</v>
      </c>
      <c r="L578">
        <v>-0.01</v>
      </c>
      <c r="N578" t="s">
        <v>1832</v>
      </c>
      <c r="O578">
        <v>0.13</v>
      </c>
      <c r="P578">
        <v>59.63</v>
      </c>
      <c r="Q578" t="s">
        <v>1277</v>
      </c>
      <c r="T578">
        <v>0</v>
      </c>
      <c r="U578">
        <v>0</v>
      </c>
      <c r="V578">
        <v>-1</v>
      </c>
      <c r="W578">
        <v>64</v>
      </c>
      <c r="X578">
        <v>-1</v>
      </c>
      <c r="Y578">
        <v>2.75</v>
      </c>
      <c r="Z578">
        <v>6</v>
      </c>
      <c r="AA578">
        <v>12</v>
      </c>
      <c r="AB578">
        <v>18</v>
      </c>
      <c r="AC578">
        <v>24</v>
      </c>
      <c r="AD578">
        <v>30</v>
      </c>
      <c r="AE578">
        <v>36</v>
      </c>
      <c r="AF578">
        <v>42.5</v>
      </c>
      <c r="AG578">
        <v>49</v>
      </c>
      <c r="AH578">
        <v>55</v>
      </c>
      <c r="AI578">
        <v>58</v>
      </c>
      <c r="AJ578">
        <v>64</v>
      </c>
      <c r="AK578">
        <v>61</v>
      </c>
      <c r="AL578">
        <v>60</v>
      </c>
      <c r="AM578">
        <v>70</v>
      </c>
      <c r="AN578">
        <v>60</v>
      </c>
      <c r="AO578">
        <v>70</v>
      </c>
      <c r="AP578">
        <v>60</v>
      </c>
      <c r="AQ578">
        <v>70</v>
      </c>
      <c r="AR578">
        <v>60</v>
      </c>
      <c r="AS578">
        <v>69</v>
      </c>
      <c r="AT578">
        <v>36</v>
      </c>
    </row>
    <row r="579" spans="1:46" hidden="1" x14ac:dyDescent="0.2">
      <c r="A579">
        <v>577</v>
      </c>
      <c r="B579" t="s">
        <v>282</v>
      </c>
      <c r="C579" t="s">
        <v>198</v>
      </c>
      <c r="D579" t="s">
        <v>236</v>
      </c>
      <c r="E579" t="s">
        <v>198</v>
      </c>
      <c r="F579" t="s">
        <v>236</v>
      </c>
      <c r="J579">
        <v>0</v>
      </c>
      <c r="K579">
        <v>5000000</v>
      </c>
      <c r="L579">
        <v>-0.01</v>
      </c>
      <c r="N579" t="s">
        <v>1833</v>
      </c>
      <c r="O579">
        <v>0.13</v>
      </c>
      <c r="P579">
        <v>59.63</v>
      </c>
      <c r="Q579" t="s">
        <v>1277</v>
      </c>
      <c r="T579">
        <v>0</v>
      </c>
      <c r="U579">
        <v>0</v>
      </c>
      <c r="V579">
        <v>-1</v>
      </c>
      <c r="W579">
        <v>64</v>
      </c>
      <c r="X579">
        <v>-1</v>
      </c>
      <c r="Y579">
        <v>2.8</v>
      </c>
      <c r="Z579">
        <v>6</v>
      </c>
      <c r="AA579">
        <v>12</v>
      </c>
      <c r="AB579">
        <v>18</v>
      </c>
      <c r="AC579">
        <v>24</v>
      </c>
      <c r="AD579">
        <v>30</v>
      </c>
      <c r="AE579">
        <v>36</v>
      </c>
      <c r="AF579">
        <v>43</v>
      </c>
      <c r="AG579">
        <v>49</v>
      </c>
      <c r="AH579">
        <v>55</v>
      </c>
      <c r="AI579">
        <v>58</v>
      </c>
      <c r="AJ579">
        <v>64</v>
      </c>
      <c r="AK579">
        <v>61</v>
      </c>
      <c r="AL579">
        <v>60</v>
      </c>
      <c r="AM579">
        <v>70</v>
      </c>
      <c r="AN579">
        <v>60</v>
      </c>
      <c r="AO579">
        <v>70</v>
      </c>
      <c r="AP579">
        <v>60</v>
      </c>
      <c r="AQ579">
        <v>70</v>
      </c>
      <c r="AR579">
        <v>60</v>
      </c>
      <c r="AS579">
        <v>70</v>
      </c>
      <c r="AT579">
        <v>36</v>
      </c>
    </row>
    <row r="580" spans="1:46" hidden="1" x14ac:dyDescent="0.2">
      <c r="A580">
        <v>578</v>
      </c>
      <c r="B580" t="s">
        <v>282</v>
      </c>
      <c r="C580" t="s">
        <v>198</v>
      </c>
      <c r="D580" t="s">
        <v>26</v>
      </c>
      <c r="E580" t="s">
        <v>198</v>
      </c>
      <c r="F580" t="s">
        <v>26</v>
      </c>
      <c r="J580">
        <v>0</v>
      </c>
      <c r="K580">
        <v>5000000</v>
      </c>
      <c r="L580">
        <v>19.190000000000001</v>
      </c>
      <c r="N580" t="s">
        <v>1834</v>
      </c>
      <c r="O580">
        <v>0.53</v>
      </c>
      <c r="P580">
        <v>77.3</v>
      </c>
      <c r="Q580" t="s">
        <v>1277</v>
      </c>
      <c r="T580">
        <v>12.04</v>
      </c>
      <c r="U580">
        <v>6.95</v>
      </c>
      <c r="V580">
        <v>-1</v>
      </c>
      <c r="W580">
        <v>130</v>
      </c>
      <c r="X580">
        <v>-1</v>
      </c>
      <c r="Y580">
        <v>0</v>
      </c>
      <c r="Z580">
        <v>9.3000000000000007</v>
      </c>
      <c r="AA580">
        <v>19.600000000000001</v>
      </c>
      <c r="AB580">
        <v>29.9</v>
      </c>
      <c r="AC580">
        <v>40</v>
      </c>
      <c r="AD580">
        <v>50</v>
      </c>
      <c r="AE580">
        <v>60</v>
      </c>
      <c r="AF580">
        <v>70</v>
      </c>
      <c r="AG580">
        <v>80</v>
      </c>
      <c r="AH580">
        <v>90</v>
      </c>
      <c r="AI580">
        <v>108.5</v>
      </c>
      <c r="AJ580">
        <v>130</v>
      </c>
      <c r="AK580">
        <v>20</v>
      </c>
      <c r="AL580">
        <v>10</v>
      </c>
      <c r="AM580">
        <v>10</v>
      </c>
      <c r="AN580">
        <v>20</v>
      </c>
      <c r="AO580">
        <v>10</v>
      </c>
      <c r="AP580">
        <v>9</v>
      </c>
      <c r="AQ580">
        <v>15</v>
      </c>
      <c r="AR580">
        <v>4</v>
      </c>
      <c r="AS580">
        <v>3</v>
      </c>
      <c r="AT580">
        <v>3</v>
      </c>
    </row>
    <row r="581" spans="1:46" hidden="1" x14ac:dyDescent="0.2">
      <c r="A581">
        <v>579</v>
      </c>
      <c r="B581" t="s">
        <v>282</v>
      </c>
      <c r="C581" t="s">
        <v>198</v>
      </c>
      <c r="D581" t="s">
        <v>241</v>
      </c>
      <c r="E581" t="s">
        <v>198</v>
      </c>
      <c r="F581" t="s">
        <v>241</v>
      </c>
      <c r="J581">
        <v>0</v>
      </c>
      <c r="K581">
        <v>5000000</v>
      </c>
      <c r="L581">
        <v>19.190000000000001</v>
      </c>
      <c r="N581" t="s">
        <v>1835</v>
      </c>
      <c r="O581">
        <v>0</v>
      </c>
      <c r="P581">
        <v>78.430000000000007</v>
      </c>
      <c r="Q581" t="s">
        <v>1277</v>
      </c>
      <c r="T581">
        <v>11.37</v>
      </c>
      <c r="U581">
        <v>5.5</v>
      </c>
      <c r="V581">
        <v>0</v>
      </c>
      <c r="W581">
        <v>130</v>
      </c>
      <c r="X581">
        <v>0</v>
      </c>
      <c r="Y581">
        <v>0</v>
      </c>
      <c r="Z581">
        <v>10</v>
      </c>
      <c r="AA581">
        <v>20</v>
      </c>
      <c r="AB581">
        <v>30</v>
      </c>
      <c r="AC581">
        <v>40</v>
      </c>
      <c r="AD581">
        <v>50</v>
      </c>
      <c r="AE581">
        <v>60</v>
      </c>
      <c r="AF581">
        <v>70</v>
      </c>
      <c r="AG581">
        <v>80</v>
      </c>
      <c r="AH581">
        <v>90</v>
      </c>
      <c r="AI581">
        <v>100</v>
      </c>
      <c r="AJ581">
        <v>130</v>
      </c>
      <c r="AK581">
        <v>20</v>
      </c>
      <c r="AL581">
        <v>10</v>
      </c>
      <c r="AM581">
        <v>10</v>
      </c>
      <c r="AN581">
        <v>20</v>
      </c>
      <c r="AO581">
        <v>10</v>
      </c>
      <c r="AP581">
        <v>9</v>
      </c>
      <c r="AQ581">
        <v>14</v>
      </c>
      <c r="AR581">
        <v>4</v>
      </c>
      <c r="AS581">
        <v>2</v>
      </c>
      <c r="AT581">
        <v>3</v>
      </c>
    </row>
    <row r="582" spans="1:46" hidden="1" x14ac:dyDescent="0.2">
      <c r="A582">
        <v>580</v>
      </c>
      <c r="B582" t="s">
        <v>282</v>
      </c>
      <c r="C582" t="s">
        <v>198</v>
      </c>
      <c r="D582" t="s">
        <v>242</v>
      </c>
      <c r="E582" t="s">
        <v>198</v>
      </c>
      <c r="F582" t="s">
        <v>242</v>
      </c>
      <c r="J582">
        <v>0</v>
      </c>
      <c r="K582">
        <v>5000000</v>
      </c>
      <c r="L582">
        <v>0</v>
      </c>
      <c r="N582" t="s">
        <v>1836</v>
      </c>
      <c r="O582">
        <v>0.06</v>
      </c>
      <c r="P582">
        <v>0.01</v>
      </c>
      <c r="Q582" t="s">
        <v>1277</v>
      </c>
      <c r="T582">
        <v>0.68</v>
      </c>
      <c r="U582">
        <v>1.6</v>
      </c>
      <c r="V582">
        <v>0</v>
      </c>
      <c r="W582">
        <v>16</v>
      </c>
      <c r="X582">
        <v>0</v>
      </c>
      <c r="Y582">
        <v>0</v>
      </c>
      <c r="Z582">
        <v>0</v>
      </c>
      <c r="AA582">
        <v>0</v>
      </c>
      <c r="AB582">
        <v>1</v>
      </c>
      <c r="AC582">
        <v>2.4</v>
      </c>
      <c r="AD582">
        <v>4</v>
      </c>
      <c r="AE582">
        <v>5.6</v>
      </c>
      <c r="AF582">
        <v>8.1999999999999993</v>
      </c>
      <c r="AG582">
        <v>10.8</v>
      </c>
      <c r="AH582">
        <v>13.4</v>
      </c>
      <c r="AI582">
        <v>14.7</v>
      </c>
      <c r="AJ582">
        <v>16</v>
      </c>
      <c r="AK582">
        <v>9</v>
      </c>
      <c r="AL582">
        <v>4</v>
      </c>
      <c r="AM582">
        <v>2</v>
      </c>
      <c r="AN582">
        <v>2</v>
      </c>
      <c r="AO582">
        <v>1</v>
      </c>
      <c r="AP582">
        <v>2</v>
      </c>
      <c r="AQ582">
        <v>2</v>
      </c>
      <c r="AR582">
        <v>1</v>
      </c>
      <c r="AS582">
        <v>2</v>
      </c>
      <c r="AT582">
        <v>2</v>
      </c>
    </row>
    <row r="583" spans="1:46" hidden="1" x14ac:dyDescent="0.2">
      <c r="A583">
        <v>581</v>
      </c>
      <c r="B583" t="s">
        <v>282</v>
      </c>
      <c r="C583" t="s">
        <v>198</v>
      </c>
      <c r="D583" t="s">
        <v>243</v>
      </c>
      <c r="E583" t="s">
        <v>198</v>
      </c>
      <c r="F583" t="s">
        <v>243</v>
      </c>
      <c r="J583">
        <v>-5000000</v>
      </c>
      <c r="K583">
        <v>5000000</v>
      </c>
      <c r="L583">
        <v>-128.44</v>
      </c>
      <c r="N583" t="s">
        <v>1837</v>
      </c>
      <c r="O583">
        <v>-143.36000000000001</v>
      </c>
      <c r="P583">
        <v>-68</v>
      </c>
      <c r="Q583" t="s">
        <v>1277</v>
      </c>
      <c r="T583">
        <v>-131.13</v>
      </c>
      <c r="U583">
        <v>5.82</v>
      </c>
      <c r="V583">
        <v>-160</v>
      </c>
      <c r="W583">
        <v>-65</v>
      </c>
      <c r="X583">
        <v>-160</v>
      </c>
      <c r="Y583">
        <v>-149</v>
      </c>
      <c r="Z583">
        <v>-146</v>
      </c>
      <c r="AA583">
        <v>-136</v>
      </c>
      <c r="AB583">
        <v>-129</v>
      </c>
      <c r="AC583">
        <v>-119</v>
      </c>
      <c r="AD583">
        <v>-110</v>
      </c>
      <c r="AE583">
        <v>-105</v>
      </c>
      <c r="AF583">
        <v>-96</v>
      </c>
      <c r="AG583">
        <v>-89</v>
      </c>
      <c r="AH583">
        <v>-79</v>
      </c>
      <c r="AI583">
        <v>-76</v>
      </c>
      <c r="AJ583">
        <v>-65</v>
      </c>
      <c r="AK583">
        <v>1</v>
      </c>
      <c r="AL583">
        <v>9</v>
      </c>
      <c r="AM583">
        <v>10</v>
      </c>
      <c r="AN583">
        <v>9</v>
      </c>
      <c r="AO583">
        <v>10</v>
      </c>
      <c r="AP583">
        <v>10</v>
      </c>
      <c r="AQ583">
        <v>10</v>
      </c>
      <c r="AR583">
        <v>10</v>
      </c>
      <c r="AS583">
        <v>9</v>
      </c>
      <c r="AT583">
        <v>3</v>
      </c>
    </row>
    <row r="584" spans="1:46" hidden="1" x14ac:dyDescent="0.2">
      <c r="A584">
        <v>582</v>
      </c>
      <c r="B584" t="s">
        <v>282</v>
      </c>
      <c r="C584" t="s">
        <v>199</v>
      </c>
      <c r="D584" t="s">
        <v>113</v>
      </c>
      <c r="E584" t="s">
        <v>199</v>
      </c>
      <c r="F584" t="s">
        <v>113</v>
      </c>
      <c r="J584">
        <v>0</v>
      </c>
      <c r="K584">
        <v>5000000</v>
      </c>
      <c r="L584">
        <v>0</v>
      </c>
      <c r="N584" t="s">
        <v>1838</v>
      </c>
      <c r="O584">
        <v>0.09</v>
      </c>
      <c r="P584">
        <v>60.43</v>
      </c>
      <c r="Q584" t="s">
        <v>1277</v>
      </c>
      <c r="T584">
        <v>0</v>
      </c>
      <c r="U584">
        <v>0</v>
      </c>
      <c r="V584">
        <v>0</v>
      </c>
      <c r="W584">
        <v>64</v>
      </c>
      <c r="X584">
        <v>0</v>
      </c>
      <c r="Y584">
        <v>3</v>
      </c>
      <c r="Z584">
        <v>6</v>
      </c>
      <c r="AA584">
        <v>12</v>
      </c>
      <c r="AB584">
        <v>18</v>
      </c>
      <c r="AC584">
        <v>24</v>
      </c>
      <c r="AD584">
        <v>30</v>
      </c>
      <c r="AE584">
        <v>36</v>
      </c>
      <c r="AF584">
        <v>43</v>
      </c>
      <c r="AG584">
        <v>49</v>
      </c>
      <c r="AH584">
        <v>55</v>
      </c>
      <c r="AI584">
        <v>58</v>
      </c>
      <c r="AJ584">
        <v>64</v>
      </c>
      <c r="AK584">
        <v>70</v>
      </c>
      <c r="AL584">
        <v>60</v>
      </c>
      <c r="AM584">
        <v>70</v>
      </c>
      <c r="AN584">
        <v>60</v>
      </c>
      <c r="AO584">
        <v>60</v>
      </c>
      <c r="AP584">
        <v>70</v>
      </c>
      <c r="AQ584">
        <v>60</v>
      </c>
      <c r="AR584">
        <v>70</v>
      </c>
      <c r="AS584">
        <v>59</v>
      </c>
      <c r="AT584">
        <v>37</v>
      </c>
    </row>
    <row r="585" spans="1:46" hidden="1" x14ac:dyDescent="0.2">
      <c r="A585">
        <v>583</v>
      </c>
      <c r="B585" t="s">
        <v>282</v>
      </c>
      <c r="C585" t="s">
        <v>199</v>
      </c>
      <c r="D585" t="s">
        <v>84</v>
      </c>
      <c r="E585" t="s">
        <v>199</v>
      </c>
      <c r="F585" t="s">
        <v>84</v>
      </c>
      <c r="J585">
        <v>0</v>
      </c>
      <c r="K585">
        <v>5000000</v>
      </c>
      <c r="L585">
        <v>0.02</v>
      </c>
      <c r="N585" t="s">
        <v>1839</v>
      </c>
      <c r="O585">
        <v>0.01</v>
      </c>
      <c r="P585">
        <v>0.01</v>
      </c>
      <c r="Q585" t="s">
        <v>1277</v>
      </c>
      <c r="T585">
        <v>0.02</v>
      </c>
      <c r="U585">
        <v>0.01</v>
      </c>
      <c r="V585">
        <v>0</v>
      </c>
      <c r="W585">
        <v>0</v>
      </c>
      <c r="X585">
        <v>0</v>
      </c>
      <c r="Y585">
        <v>0</v>
      </c>
      <c r="Z585">
        <v>0</v>
      </c>
      <c r="AA585">
        <v>0</v>
      </c>
      <c r="AB585">
        <v>0</v>
      </c>
      <c r="AC585">
        <v>0</v>
      </c>
      <c r="AD585">
        <v>0</v>
      </c>
      <c r="AE585">
        <v>0</v>
      </c>
      <c r="AF585">
        <v>0</v>
      </c>
      <c r="AG585">
        <v>0</v>
      </c>
      <c r="AH585">
        <v>0</v>
      </c>
      <c r="AI585">
        <v>0</v>
      </c>
      <c r="AJ585">
        <v>0</v>
      </c>
      <c r="AK585">
        <v>0</v>
      </c>
      <c r="AL585">
        <v>0</v>
      </c>
      <c r="AM585">
        <v>0</v>
      </c>
      <c r="AN585">
        <v>0</v>
      </c>
      <c r="AO585">
        <v>0</v>
      </c>
      <c r="AP585">
        <v>1</v>
      </c>
      <c r="AQ585">
        <v>0</v>
      </c>
      <c r="AR585">
        <v>0</v>
      </c>
      <c r="AS585">
        <v>0</v>
      </c>
      <c r="AT585">
        <v>0</v>
      </c>
    </row>
    <row r="586" spans="1:46" hidden="1" x14ac:dyDescent="0.2">
      <c r="A586">
        <v>584</v>
      </c>
      <c r="B586" t="s">
        <v>282</v>
      </c>
      <c r="C586" t="s">
        <v>199</v>
      </c>
      <c r="D586" t="s">
        <v>67</v>
      </c>
      <c r="E586" t="s">
        <v>199</v>
      </c>
      <c r="F586" t="s">
        <v>67</v>
      </c>
      <c r="J586">
        <v>0</v>
      </c>
      <c r="K586">
        <v>5000000</v>
      </c>
      <c r="L586">
        <v>52.52</v>
      </c>
      <c r="N586" t="s">
        <v>1840</v>
      </c>
      <c r="O586">
        <v>0</v>
      </c>
      <c r="P586">
        <v>135.53</v>
      </c>
      <c r="Q586" t="s">
        <v>1277</v>
      </c>
      <c r="T586">
        <v>49.17</v>
      </c>
      <c r="U586">
        <v>5.55</v>
      </c>
      <c r="V586">
        <v>0</v>
      </c>
      <c r="W586">
        <v>140</v>
      </c>
      <c r="X586">
        <v>0</v>
      </c>
      <c r="Y586">
        <v>0</v>
      </c>
      <c r="Z586">
        <v>10</v>
      </c>
      <c r="AA586">
        <v>20</v>
      </c>
      <c r="AB586">
        <v>40</v>
      </c>
      <c r="AC586">
        <v>50</v>
      </c>
      <c r="AD586">
        <v>70</v>
      </c>
      <c r="AE586">
        <v>80</v>
      </c>
      <c r="AF586">
        <v>100</v>
      </c>
      <c r="AG586">
        <v>110</v>
      </c>
      <c r="AH586">
        <v>126</v>
      </c>
      <c r="AI586">
        <v>130</v>
      </c>
      <c r="AJ586">
        <v>140</v>
      </c>
      <c r="AK586">
        <v>20</v>
      </c>
      <c r="AL586">
        <v>10</v>
      </c>
      <c r="AM586">
        <v>20</v>
      </c>
      <c r="AN586">
        <v>10</v>
      </c>
      <c r="AO586">
        <v>10</v>
      </c>
      <c r="AP586">
        <v>20</v>
      </c>
      <c r="AQ586">
        <v>10</v>
      </c>
      <c r="AR586">
        <v>20</v>
      </c>
      <c r="AS586">
        <v>10</v>
      </c>
      <c r="AT586">
        <v>15</v>
      </c>
    </row>
    <row r="587" spans="1:46" hidden="1" x14ac:dyDescent="0.2">
      <c r="A587">
        <v>585</v>
      </c>
      <c r="B587" t="s">
        <v>282</v>
      </c>
      <c r="C587" t="s">
        <v>199</v>
      </c>
      <c r="D587" t="s">
        <v>90</v>
      </c>
      <c r="E587" t="s">
        <v>199</v>
      </c>
      <c r="F587" t="s">
        <v>90</v>
      </c>
      <c r="J587">
        <v>0</v>
      </c>
      <c r="K587">
        <v>5000000</v>
      </c>
      <c r="L587">
        <v>52.51</v>
      </c>
      <c r="N587" t="s">
        <v>1841</v>
      </c>
      <c r="O587">
        <v>0.09</v>
      </c>
      <c r="P587">
        <v>135.51</v>
      </c>
      <c r="Q587" t="s">
        <v>1277</v>
      </c>
      <c r="T587">
        <v>49.16</v>
      </c>
      <c r="U587">
        <v>5.55</v>
      </c>
      <c r="V587">
        <v>0</v>
      </c>
      <c r="W587">
        <v>140</v>
      </c>
      <c r="X587">
        <v>0</v>
      </c>
      <c r="Y587">
        <v>0</v>
      </c>
      <c r="Z587">
        <v>10</v>
      </c>
      <c r="AA587">
        <v>20</v>
      </c>
      <c r="AB587">
        <v>40</v>
      </c>
      <c r="AC587">
        <v>50</v>
      </c>
      <c r="AD587">
        <v>70</v>
      </c>
      <c r="AE587">
        <v>80</v>
      </c>
      <c r="AF587">
        <v>100</v>
      </c>
      <c r="AG587">
        <v>110</v>
      </c>
      <c r="AH587">
        <v>126</v>
      </c>
      <c r="AI587">
        <v>130</v>
      </c>
      <c r="AJ587">
        <v>140</v>
      </c>
      <c r="AK587">
        <v>20</v>
      </c>
      <c r="AL587">
        <v>10</v>
      </c>
      <c r="AM587">
        <v>20</v>
      </c>
      <c r="AN587">
        <v>10</v>
      </c>
      <c r="AO587">
        <v>10</v>
      </c>
      <c r="AP587">
        <v>20</v>
      </c>
      <c r="AQ587">
        <v>10</v>
      </c>
      <c r="AR587">
        <v>20</v>
      </c>
      <c r="AS587">
        <v>10</v>
      </c>
      <c r="AT587">
        <v>15</v>
      </c>
    </row>
    <row r="588" spans="1:46" hidden="1" x14ac:dyDescent="0.2">
      <c r="A588">
        <v>586</v>
      </c>
      <c r="B588" t="s">
        <v>282</v>
      </c>
      <c r="C588" t="s">
        <v>199</v>
      </c>
      <c r="D588" t="s">
        <v>92</v>
      </c>
      <c r="E588" t="s">
        <v>199</v>
      </c>
      <c r="F588" t="s">
        <v>92</v>
      </c>
      <c r="J588">
        <v>0</v>
      </c>
      <c r="K588">
        <v>5000000</v>
      </c>
      <c r="L588">
        <v>0.01</v>
      </c>
      <c r="N588" t="s">
        <v>1842</v>
      </c>
      <c r="O588">
        <v>-0.33</v>
      </c>
      <c r="P588">
        <v>6.66</v>
      </c>
      <c r="Q588" t="s">
        <v>1277</v>
      </c>
      <c r="T588">
        <v>0</v>
      </c>
      <c r="U588">
        <v>0</v>
      </c>
      <c r="V588">
        <v>0</v>
      </c>
      <c r="W588">
        <v>7</v>
      </c>
      <c r="X588">
        <v>0</v>
      </c>
      <c r="Y588">
        <v>0</v>
      </c>
      <c r="Z588">
        <v>0</v>
      </c>
      <c r="AA588">
        <v>1</v>
      </c>
      <c r="AB588">
        <v>2</v>
      </c>
      <c r="AC588">
        <v>2</v>
      </c>
      <c r="AD588">
        <v>3</v>
      </c>
      <c r="AE588">
        <v>4</v>
      </c>
      <c r="AF588">
        <v>4</v>
      </c>
      <c r="AG588">
        <v>5</v>
      </c>
      <c r="AH588">
        <v>6</v>
      </c>
      <c r="AI588">
        <v>6</v>
      </c>
      <c r="AJ588">
        <v>7</v>
      </c>
      <c r="AK588">
        <v>10</v>
      </c>
      <c r="AL588">
        <v>10</v>
      </c>
      <c r="AM588">
        <v>10</v>
      </c>
      <c r="AN588">
        <v>0</v>
      </c>
      <c r="AO588">
        <v>10</v>
      </c>
      <c r="AP588">
        <v>10</v>
      </c>
      <c r="AQ588">
        <v>0</v>
      </c>
      <c r="AR588">
        <v>10</v>
      </c>
      <c r="AS588">
        <v>6</v>
      </c>
      <c r="AT588">
        <v>2</v>
      </c>
    </row>
    <row r="589" spans="1:46" hidden="1" x14ac:dyDescent="0.2">
      <c r="A589">
        <v>587</v>
      </c>
      <c r="B589" t="s">
        <v>282</v>
      </c>
      <c r="C589" t="s">
        <v>199</v>
      </c>
      <c r="D589" t="s">
        <v>234</v>
      </c>
      <c r="E589" t="s">
        <v>199</v>
      </c>
      <c r="F589" t="s">
        <v>234</v>
      </c>
      <c r="J589">
        <v>0</v>
      </c>
      <c r="K589">
        <v>5000000</v>
      </c>
      <c r="L589">
        <v>0</v>
      </c>
      <c r="N589" t="s">
        <v>1843</v>
      </c>
      <c r="O589">
        <v>-0.03</v>
      </c>
      <c r="P589">
        <v>59.73</v>
      </c>
      <c r="Q589" t="s">
        <v>1277</v>
      </c>
      <c r="T589">
        <v>0</v>
      </c>
      <c r="U589">
        <v>0</v>
      </c>
      <c r="V589">
        <v>0</v>
      </c>
      <c r="W589">
        <v>63</v>
      </c>
      <c r="X589">
        <v>0</v>
      </c>
      <c r="Y589">
        <v>3</v>
      </c>
      <c r="Z589">
        <v>6</v>
      </c>
      <c r="AA589">
        <v>12</v>
      </c>
      <c r="AB589">
        <v>18</v>
      </c>
      <c r="AC589">
        <v>24</v>
      </c>
      <c r="AD589">
        <v>30</v>
      </c>
      <c r="AE589">
        <v>36</v>
      </c>
      <c r="AF589">
        <v>42</v>
      </c>
      <c r="AG589">
        <v>48.6</v>
      </c>
      <c r="AH589">
        <v>55</v>
      </c>
      <c r="AI589">
        <v>58</v>
      </c>
      <c r="AJ589">
        <v>63</v>
      </c>
      <c r="AK589">
        <v>70</v>
      </c>
      <c r="AL589">
        <v>60</v>
      </c>
      <c r="AM589">
        <v>60</v>
      </c>
      <c r="AN589">
        <v>70</v>
      </c>
      <c r="AO589">
        <v>60</v>
      </c>
      <c r="AP589">
        <v>60</v>
      </c>
      <c r="AQ589">
        <v>70</v>
      </c>
      <c r="AR589">
        <v>60</v>
      </c>
      <c r="AS589">
        <v>60</v>
      </c>
      <c r="AT589">
        <v>43</v>
      </c>
    </row>
    <row r="590" spans="1:46" hidden="1" x14ac:dyDescent="0.2">
      <c r="A590">
        <v>588</v>
      </c>
      <c r="B590" t="s">
        <v>282</v>
      </c>
      <c r="C590" t="s">
        <v>199</v>
      </c>
      <c r="D590" t="s">
        <v>236</v>
      </c>
      <c r="E590" t="s">
        <v>199</v>
      </c>
      <c r="F590" t="s">
        <v>236</v>
      </c>
      <c r="J590">
        <v>0</v>
      </c>
      <c r="K590">
        <v>5000000</v>
      </c>
      <c r="L590">
        <v>0</v>
      </c>
      <c r="N590" t="s">
        <v>1844</v>
      </c>
      <c r="O590">
        <v>-0.03</v>
      </c>
      <c r="P590">
        <v>59.73</v>
      </c>
      <c r="Q590" t="s">
        <v>1277</v>
      </c>
      <c r="T590">
        <v>0</v>
      </c>
      <c r="U590">
        <v>0</v>
      </c>
      <c r="V590">
        <v>0</v>
      </c>
      <c r="W590">
        <v>64</v>
      </c>
      <c r="X590">
        <v>0</v>
      </c>
      <c r="Y590">
        <v>3</v>
      </c>
      <c r="Z590">
        <v>6</v>
      </c>
      <c r="AA590">
        <v>12</v>
      </c>
      <c r="AB590">
        <v>18</v>
      </c>
      <c r="AC590">
        <v>24</v>
      </c>
      <c r="AD590">
        <v>30</v>
      </c>
      <c r="AE590">
        <v>36</v>
      </c>
      <c r="AF590">
        <v>42.1</v>
      </c>
      <c r="AG590">
        <v>49</v>
      </c>
      <c r="AH590">
        <v>55</v>
      </c>
      <c r="AI590">
        <v>58</v>
      </c>
      <c r="AJ590">
        <v>64</v>
      </c>
      <c r="AK590">
        <v>70</v>
      </c>
      <c r="AL590">
        <v>60</v>
      </c>
      <c r="AM590">
        <v>70</v>
      </c>
      <c r="AN590">
        <v>60</v>
      </c>
      <c r="AO590">
        <v>60</v>
      </c>
      <c r="AP590">
        <v>70</v>
      </c>
      <c r="AQ590">
        <v>60</v>
      </c>
      <c r="AR590">
        <v>70</v>
      </c>
      <c r="AS590">
        <v>59</v>
      </c>
      <c r="AT590">
        <v>35</v>
      </c>
    </row>
    <row r="591" spans="1:46" hidden="1" x14ac:dyDescent="0.2">
      <c r="A591">
        <v>589</v>
      </c>
      <c r="B591" t="s">
        <v>282</v>
      </c>
      <c r="C591" t="s">
        <v>199</v>
      </c>
      <c r="D591" t="s">
        <v>26</v>
      </c>
      <c r="E591" t="s">
        <v>199</v>
      </c>
      <c r="F591" t="s">
        <v>26</v>
      </c>
      <c r="J591">
        <v>0</v>
      </c>
      <c r="K591">
        <v>5000000</v>
      </c>
      <c r="L591">
        <v>20.32</v>
      </c>
      <c r="N591" t="s">
        <v>1845</v>
      </c>
      <c r="O591">
        <v>0.01</v>
      </c>
      <c r="P591">
        <v>105.07</v>
      </c>
      <c r="Q591" t="s">
        <v>1277</v>
      </c>
      <c r="T591">
        <v>23.38</v>
      </c>
      <c r="U591">
        <v>6.6</v>
      </c>
      <c r="V591">
        <v>0</v>
      </c>
      <c r="W591">
        <v>160</v>
      </c>
      <c r="X591">
        <v>0</v>
      </c>
      <c r="Y591">
        <v>0</v>
      </c>
      <c r="Z591">
        <v>10</v>
      </c>
      <c r="AA591">
        <v>20</v>
      </c>
      <c r="AB591">
        <v>30</v>
      </c>
      <c r="AC591">
        <v>50</v>
      </c>
      <c r="AD591">
        <v>60</v>
      </c>
      <c r="AE591">
        <v>70</v>
      </c>
      <c r="AF591">
        <v>86</v>
      </c>
      <c r="AG591">
        <v>100</v>
      </c>
      <c r="AH591">
        <v>112</v>
      </c>
      <c r="AI591">
        <v>130</v>
      </c>
      <c r="AJ591">
        <v>160</v>
      </c>
      <c r="AK591">
        <v>20</v>
      </c>
      <c r="AL591">
        <v>20</v>
      </c>
      <c r="AM591">
        <v>10</v>
      </c>
      <c r="AN591">
        <v>20</v>
      </c>
      <c r="AO591">
        <v>10</v>
      </c>
      <c r="AP591">
        <v>20</v>
      </c>
      <c r="AQ591">
        <v>16</v>
      </c>
      <c r="AR591">
        <v>5</v>
      </c>
      <c r="AS591">
        <v>6</v>
      </c>
      <c r="AT591">
        <v>2</v>
      </c>
    </row>
    <row r="592" spans="1:46" hidden="1" x14ac:dyDescent="0.2">
      <c r="A592">
        <v>590</v>
      </c>
      <c r="B592" t="s">
        <v>282</v>
      </c>
      <c r="C592" t="s">
        <v>199</v>
      </c>
      <c r="D592" t="s">
        <v>241</v>
      </c>
      <c r="E592" t="s">
        <v>199</v>
      </c>
      <c r="F592" t="s">
        <v>241</v>
      </c>
      <c r="J592">
        <v>0</v>
      </c>
      <c r="K592">
        <v>5000000</v>
      </c>
      <c r="L592">
        <v>20.32</v>
      </c>
      <c r="N592" t="s">
        <v>1846</v>
      </c>
      <c r="O592">
        <v>0</v>
      </c>
      <c r="P592">
        <v>105.07</v>
      </c>
      <c r="Q592" t="s">
        <v>1277</v>
      </c>
      <c r="T592">
        <v>23.02</v>
      </c>
      <c r="U592">
        <v>6.14</v>
      </c>
      <c r="V592">
        <v>-1</v>
      </c>
      <c r="W592">
        <v>160</v>
      </c>
      <c r="X592">
        <v>-1</v>
      </c>
      <c r="Y592">
        <v>0</v>
      </c>
      <c r="Z592">
        <v>10</v>
      </c>
      <c r="AA592">
        <v>20</v>
      </c>
      <c r="AB592">
        <v>30</v>
      </c>
      <c r="AC592">
        <v>49.4</v>
      </c>
      <c r="AD592">
        <v>60</v>
      </c>
      <c r="AE592">
        <v>70</v>
      </c>
      <c r="AF592">
        <v>80</v>
      </c>
      <c r="AG592">
        <v>99.8</v>
      </c>
      <c r="AH592">
        <v>110</v>
      </c>
      <c r="AI592">
        <v>120</v>
      </c>
      <c r="AJ592">
        <v>160</v>
      </c>
      <c r="AK592">
        <v>20</v>
      </c>
      <c r="AL592">
        <v>20</v>
      </c>
      <c r="AM592">
        <v>10</v>
      </c>
      <c r="AN592">
        <v>20</v>
      </c>
      <c r="AO592">
        <v>11</v>
      </c>
      <c r="AP592">
        <v>19</v>
      </c>
      <c r="AQ592">
        <v>16</v>
      </c>
      <c r="AR592">
        <v>5</v>
      </c>
      <c r="AS592">
        <v>4</v>
      </c>
      <c r="AT592">
        <v>2</v>
      </c>
    </row>
    <row r="593" spans="1:46" hidden="1" x14ac:dyDescent="0.2">
      <c r="A593">
        <v>591</v>
      </c>
      <c r="B593" t="s">
        <v>282</v>
      </c>
      <c r="C593" t="s">
        <v>199</v>
      </c>
      <c r="D593" t="s">
        <v>242</v>
      </c>
      <c r="E593" t="s">
        <v>199</v>
      </c>
      <c r="F593" t="s">
        <v>242</v>
      </c>
      <c r="J593">
        <v>0</v>
      </c>
      <c r="K593">
        <v>5000000</v>
      </c>
      <c r="L593">
        <v>0</v>
      </c>
      <c r="N593" t="s">
        <v>1847</v>
      </c>
      <c r="O593">
        <v>0.01</v>
      </c>
      <c r="P593">
        <v>-0.04</v>
      </c>
      <c r="Q593" t="s">
        <v>1277</v>
      </c>
      <c r="T593">
        <v>0.37</v>
      </c>
      <c r="U593">
        <v>1.1599999999999999</v>
      </c>
      <c r="V593">
        <v>0</v>
      </c>
      <c r="W593">
        <v>16</v>
      </c>
      <c r="X593">
        <v>0</v>
      </c>
      <c r="Y593">
        <v>0</v>
      </c>
      <c r="Z593">
        <v>0</v>
      </c>
      <c r="AA593">
        <v>1</v>
      </c>
      <c r="AB593">
        <v>2</v>
      </c>
      <c r="AC593">
        <v>3.2</v>
      </c>
      <c r="AD593">
        <v>4.5</v>
      </c>
      <c r="AE593">
        <v>6.8</v>
      </c>
      <c r="AF593">
        <v>9.1</v>
      </c>
      <c r="AG593">
        <v>11.4</v>
      </c>
      <c r="AH593">
        <v>13.7</v>
      </c>
      <c r="AI593">
        <v>14.85</v>
      </c>
      <c r="AJ593">
        <v>16</v>
      </c>
      <c r="AK593">
        <v>6</v>
      </c>
      <c r="AL593">
        <v>4</v>
      </c>
      <c r="AM593">
        <v>2</v>
      </c>
      <c r="AN593">
        <v>2</v>
      </c>
      <c r="AO593">
        <v>1</v>
      </c>
      <c r="AP593">
        <v>2</v>
      </c>
      <c r="AQ593">
        <v>2</v>
      </c>
      <c r="AR593">
        <v>1</v>
      </c>
      <c r="AS593">
        <v>2</v>
      </c>
      <c r="AT593">
        <v>2</v>
      </c>
    </row>
    <row r="594" spans="1:46" hidden="1" x14ac:dyDescent="0.2">
      <c r="A594">
        <v>592</v>
      </c>
      <c r="B594" t="s">
        <v>282</v>
      </c>
      <c r="C594" t="s">
        <v>199</v>
      </c>
      <c r="D594" t="s">
        <v>243</v>
      </c>
      <c r="E594" t="s">
        <v>199</v>
      </c>
      <c r="F594" t="s">
        <v>243</v>
      </c>
      <c r="J594">
        <v>-5000000</v>
      </c>
      <c r="K594">
        <v>5000000</v>
      </c>
      <c r="L594">
        <v>6.49</v>
      </c>
      <c r="N594" t="s">
        <v>1848</v>
      </c>
      <c r="O594">
        <v>-77.5</v>
      </c>
      <c r="P594">
        <v>105.01</v>
      </c>
      <c r="Q594" t="s">
        <v>1277</v>
      </c>
      <c r="T594">
        <v>10.52</v>
      </c>
      <c r="U594">
        <v>6.16</v>
      </c>
      <c r="V594">
        <v>-131</v>
      </c>
      <c r="W594">
        <v>159</v>
      </c>
      <c r="X594">
        <v>-131</v>
      </c>
      <c r="Y594">
        <v>-95.25</v>
      </c>
      <c r="Z594">
        <v>-81</v>
      </c>
      <c r="AA594">
        <v>-56</v>
      </c>
      <c r="AB594">
        <v>-33</v>
      </c>
      <c r="AC594">
        <v>-13</v>
      </c>
      <c r="AD594">
        <v>9.5</v>
      </c>
      <c r="AE594">
        <v>34</v>
      </c>
      <c r="AF594">
        <v>57</v>
      </c>
      <c r="AG594">
        <v>77</v>
      </c>
      <c r="AH594">
        <v>99.5</v>
      </c>
      <c r="AI594">
        <v>117</v>
      </c>
      <c r="AJ594">
        <v>159</v>
      </c>
      <c r="AK594">
        <v>8</v>
      </c>
      <c r="AL594">
        <v>20</v>
      </c>
      <c r="AM594">
        <v>29</v>
      </c>
      <c r="AN594">
        <v>30</v>
      </c>
      <c r="AO594">
        <v>28</v>
      </c>
      <c r="AP594">
        <v>30</v>
      </c>
      <c r="AQ594">
        <v>30</v>
      </c>
      <c r="AR594">
        <v>29</v>
      </c>
      <c r="AS594">
        <v>16</v>
      </c>
      <c r="AT594">
        <v>6</v>
      </c>
    </row>
    <row r="595" spans="1:46" hidden="1" x14ac:dyDescent="0.2">
      <c r="A595">
        <v>593</v>
      </c>
      <c r="B595" t="s">
        <v>282</v>
      </c>
      <c r="C595" t="s">
        <v>44</v>
      </c>
      <c r="D595" t="s">
        <v>84</v>
      </c>
      <c r="E595" t="s">
        <v>44</v>
      </c>
      <c r="F595" t="s">
        <v>84</v>
      </c>
      <c r="J595">
        <v>0</v>
      </c>
      <c r="K595">
        <v>5000000</v>
      </c>
      <c r="L595">
        <v>-0.01</v>
      </c>
      <c r="N595" t="s">
        <v>1849</v>
      </c>
      <c r="O595">
        <v>-0.2</v>
      </c>
      <c r="P595">
        <v>-0.13</v>
      </c>
      <c r="Q595" t="s">
        <v>1277</v>
      </c>
      <c r="T595">
        <v>-0.01</v>
      </c>
      <c r="U595">
        <v>0</v>
      </c>
      <c r="V595">
        <v>0</v>
      </c>
      <c r="W595">
        <v>0</v>
      </c>
      <c r="X595">
        <v>0</v>
      </c>
      <c r="Y595">
        <v>0</v>
      </c>
      <c r="Z595">
        <v>0</v>
      </c>
      <c r="AA595">
        <v>0</v>
      </c>
      <c r="AB595">
        <v>0</v>
      </c>
      <c r="AC595">
        <v>0</v>
      </c>
      <c r="AD595">
        <v>0</v>
      </c>
      <c r="AE595">
        <v>0</v>
      </c>
      <c r="AF595">
        <v>0</v>
      </c>
      <c r="AG595">
        <v>0</v>
      </c>
      <c r="AH595">
        <v>0</v>
      </c>
      <c r="AI595">
        <v>0</v>
      </c>
      <c r="AJ595">
        <v>0</v>
      </c>
      <c r="AK595">
        <v>0</v>
      </c>
      <c r="AL595">
        <v>0</v>
      </c>
      <c r="AM595">
        <v>0</v>
      </c>
      <c r="AN595">
        <v>0</v>
      </c>
      <c r="AO595">
        <v>0</v>
      </c>
      <c r="AP595">
        <v>1</v>
      </c>
      <c r="AQ595">
        <v>0</v>
      </c>
      <c r="AR595">
        <v>0</v>
      </c>
      <c r="AS595">
        <v>0</v>
      </c>
      <c r="AT595">
        <v>0</v>
      </c>
    </row>
    <row r="596" spans="1:46" hidden="1" x14ac:dyDescent="0.2">
      <c r="A596">
        <v>594</v>
      </c>
      <c r="B596" t="s">
        <v>282</v>
      </c>
      <c r="C596" t="s">
        <v>44</v>
      </c>
      <c r="D596" t="s">
        <v>67</v>
      </c>
      <c r="E596" t="s">
        <v>44</v>
      </c>
      <c r="F596" t="s">
        <v>67</v>
      </c>
      <c r="J596">
        <v>0</v>
      </c>
      <c r="K596">
        <v>5000000</v>
      </c>
      <c r="L596">
        <v>83</v>
      </c>
      <c r="N596" t="s">
        <v>1850</v>
      </c>
      <c r="O596">
        <v>0.06</v>
      </c>
      <c r="P596">
        <v>135.47999999999999</v>
      </c>
      <c r="Q596" t="s">
        <v>1327</v>
      </c>
      <c r="T596">
        <v>89.87</v>
      </c>
      <c r="U596">
        <v>4.2699999999999996</v>
      </c>
      <c r="V596">
        <v>0</v>
      </c>
      <c r="W596">
        <v>140</v>
      </c>
      <c r="X596">
        <v>0</v>
      </c>
      <c r="Y596">
        <v>0</v>
      </c>
      <c r="Z596">
        <v>10</v>
      </c>
      <c r="AA596">
        <v>20</v>
      </c>
      <c r="AB596">
        <v>40</v>
      </c>
      <c r="AC596">
        <v>50</v>
      </c>
      <c r="AD596">
        <v>70</v>
      </c>
      <c r="AE596">
        <v>80</v>
      </c>
      <c r="AF596">
        <v>100</v>
      </c>
      <c r="AG596">
        <v>110</v>
      </c>
      <c r="AH596">
        <v>126</v>
      </c>
      <c r="AI596">
        <v>130</v>
      </c>
      <c r="AJ596">
        <v>140</v>
      </c>
      <c r="AK596">
        <v>20</v>
      </c>
      <c r="AL596">
        <v>10</v>
      </c>
      <c r="AM596">
        <v>20</v>
      </c>
      <c r="AN596">
        <v>10</v>
      </c>
      <c r="AO596">
        <v>10</v>
      </c>
      <c r="AP596">
        <v>20</v>
      </c>
      <c r="AQ596">
        <v>10</v>
      </c>
      <c r="AR596">
        <v>20</v>
      </c>
      <c r="AS596">
        <v>10</v>
      </c>
      <c r="AT596">
        <v>15</v>
      </c>
    </row>
    <row r="597" spans="1:46" hidden="1" x14ac:dyDescent="0.2">
      <c r="A597">
        <v>595</v>
      </c>
      <c r="B597" t="s">
        <v>282</v>
      </c>
      <c r="C597" t="s">
        <v>44</v>
      </c>
      <c r="D597" t="s">
        <v>90</v>
      </c>
      <c r="E597" t="s">
        <v>44</v>
      </c>
      <c r="F597" t="s">
        <v>90</v>
      </c>
      <c r="J597">
        <v>0</v>
      </c>
      <c r="K597">
        <v>5000000</v>
      </c>
      <c r="L597">
        <v>83</v>
      </c>
      <c r="N597" t="s">
        <v>1851</v>
      </c>
      <c r="O597">
        <v>0</v>
      </c>
      <c r="P597">
        <v>135.41</v>
      </c>
      <c r="Q597" t="s">
        <v>1277</v>
      </c>
      <c r="T597">
        <v>89.86</v>
      </c>
      <c r="U597">
        <v>4.26</v>
      </c>
      <c r="V597">
        <v>0</v>
      </c>
      <c r="W597">
        <v>140</v>
      </c>
      <c r="X597">
        <v>0</v>
      </c>
      <c r="Y597">
        <v>0</v>
      </c>
      <c r="Z597">
        <v>10</v>
      </c>
      <c r="AA597">
        <v>20</v>
      </c>
      <c r="AB597">
        <v>40</v>
      </c>
      <c r="AC597">
        <v>50</v>
      </c>
      <c r="AD597">
        <v>70</v>
      </c>
      <c r="AE597">
        <v>80</v>
      </c>
      <c r="AF597">
        <v>100</v>
      </c>
      <c r="AG597">
        <v>110</v>
      </c>
      <c r="AH597">
        <v>126</v>
      </c>
      <c r="AI597">
        <v>130</v>
      </c>
      <c r="AJ597">
        <v>140</v>
      </c>
      <c r="AK597">
        <v>20</v>
      </c>
      <c r="AL597">
        <v>10</v>
      </c>
      <c r="AM597">
        <v>20</v>
      </c>
      <c r="AN597">
        <v>10</v>
      </c>
      <c r="AO597">
        <v>10</v>
      </c>
      <c r="AP597">
        <v>20</v>
      </c>
      <c r="AQ597">
        <v>10</v>
      </c>
      <c r="AR597">
        <v>20</v>
      </c>
      <c r="AS597">
        <v>10</v>
      </c>
      <c r="AT597">
        <v>15</v>
      </c>
    </row>
    <row r="598" spans="1:46" hidden="1" x14ac:dyDescent="0.2">
      <c r="A598">
        <v>596</v>
      </c>
      <c r="B598" t="s">
        <v>282</v>
      </c>
      <c r="C598" t="s">
        <v>44</v>
      </c>
      <c r="D598" t="s">
        <v>92</v>
      </c>
      <c r="E598" t="s">
        <v>44</v>
      </c>
      <c r="F598" t="s">
        <v>92</v>
      </c>
      <c r="J598">
        <v>0</v>
      </c>
      <c r="K598">
        <v>5000000</v>
      </c>
      <c r="L598">
        <v>0.01</v>
      </c>
      <c r="N598" t="s">
        <v>1852</v>
      </c>
      <c r="O598">
        <v>0.01</v>
      </c>
      <c r="P598">
        <v>5.19</v>
      </c>
      <c r="Q598" t="s">
        <v>1277</v>
      </c>
      <c r="T598">
        <v>0</v>
      </c>
      <c r="U598">
        <v>0</v>
      </c>
      <c r="V598">
        <v>0</v>
      </c>
      <c r="W598">
        <v>7</v>
      </c>
      <c r="X598">
        <v>0</v>
      </c>
      <c r="Y598">
        <v>0</v>
      </c>
      <c r="Z598">
        <v>0</v>
      </c>
      <c r="AA598">
        <v>1</v>
      </c>
      <c r="AB598">
        <v>2</v>
      </c>
      <c r="AC598">
        <v>2</v>
      </c>
      <c r="AD598">
        <v>3</v>
      </c>
      <c r="AE598">
        <v>4</v>
      </c>
      <c r="AF598">
        <v>4</v>
      </c>
      <c r="AG598">
        <v>5</v>
      </c>
      <c r="AH598">
        <v>6</v>
      </c>
      <c r="AI598">
        <v>6</v>
      </c>
      <c r="AJ598">
        <v>7</v>
      </c>
      <c r="AK598">
        <v>10</v>
      </c>
      <c r="AL598">
        <v>10</v>
      </c>
      <c r="AM598">
        <v>10</v>
      </c>
      <c r="AN598">
        <v>0</v>
      </c>
      <c r="AO598">
        <v>10</v>
      </c>
      <c r="AP598">
        <v>10</v>
      </c>
      <c r="AQ598">
        <v>0</v>
      </c>
      <c r="AR598">
        <v>10</v>
      </c>
      <c r="AS598">
        <v>10</v>
      </c>
      <c r="AT598">
        <v>1</v>
      </c>
    </row>
    <row r="599" spans="1:46" hidden="1" x14ac:dyDescent="0.2">
      <c r="A599">
        <v>597</v>
      </c>
      <c r="B599" t="s">
        <v>282</v>
      </c>
      <c r="C599" t="s">
        <v>44</v>
      </c>
      <c r="D599" t="s">
        <v>226</v>
      </c>
      <c r="E599" t="s">
        <v>44</v>
      </c>
      <c r="F599" t="s">
        <v>226</v>
      </c>
      <c r="J599">
        <v>0</v>
      </c>
      <c r="K599">
        <v>5000000</v>
      </c>
      <c r="L599">
        <v>15.69</v>
      </c>
      <c r="N599" t="s">
        <v>1853</v>
      </c>
      <c r="O599">
        <v>15.69</v>
      </c>
      <c r="P599">
        <v>48.85</v>
      </c>
      <c r="Q599" t="s">
        <v>1327</v>
      </c>
      <c r="T599">
        <v>16.21</v>
      </c>
      <c r="U599">
        <v>0.66</v>
      </c>
      <c r="V599">
        <v>15</v>
      </c>
      <c r="W599">
        <v>51</v>
      </c>
      <c r="X599">
        <v>15</v>
      </c>
      <c r="Y599">
        <v>17</v>
      </c>
      <c r="Z599">
        <v>19</v>
      </c>
      <c r="AA599">
        <v>22</v>
      </c>
      <c r="AB599">
        <v>26</v>
      </c>
      <c r="AC599">
        <v>29</v>
      </c>
      <c r="AD599">
        <v>33</v>
      </c>
      <c r="AE599">
        <v>36</v>
      </c>
      <c r="AF599">
        <v>39</v>
      </c>
      <c r="AG599">
        <v>43</v>
      </c>
      <c r="AH599">
        <v>46</v>
      </c>
      <c r="AI599">
        <v>48</v>
      </c>
      <c r="AJ599">
        <v>51</v>
      </c>
      <c r="AK599">
        <v>29</v>
      </c>
      <c r="AL599">
        <v>40</v>
      </c>
      <c r="AM599">
        <v>30</v>
      </c>
      <c r="AN599">
        <v>40</v>
      </c>
      <c r="AO599">
        <v>30</v>
      </c>
      <c r="AP599">
        <v>40</v>
      </c>
      <c r="AQ599">
        <v>40</v>
      </c>
      <c r="AR599">
        <v>30</v>
      </c>
      <c r="AS599">
        <v>40</v>
      </c>
      <c r="AT599">
        <v>21</v>
      </c>
    </row>
    <row r="600" spans="1:46" hidden="1" x14ac:dyDescent="0.2">
      <c r="A600">
        <v>598</v>
      </c>
      <c r="B600" t="s">
        <v>282</v>
      </c>
      <c r="C600" t="s">
        <v>44</v>
      </c>
      <c r="D600" t="s">
        <v>229</v>
      </c>
      <c r="E600" t="s">
        <v>44</v>
      </c>
      <c r="F600" t="s">
        <v>229</v>
      </c>
      <c r="J600">
        <v>0</v>
      </c>
      <c r="K600">
        <v>5000000</v>
      </c>
      <c r="L600">
        <v>15.69</v>
      </c>
      <c r="N600" t="s">
        <v>1854</v>
      </c>
      <c r="O600">
        <v>15.69</v>
      </c>
      <c r="P600">
        <v>48.85</v>
      </c>
      <c r="Q600" t="s">
        <v>1327</v>
      </c>
      <c r="T600">
        <v>16.21</v>
      </c>
      <c r="U600">
        <v>0.66</v>
      </c>
      <c r="V600">
        <v>15</v>
      </c>
      <c r="W600">
        <v>51</v>
      </c>
      <c r="X600">
        <v>15</v>
      </c>
      <c r="Y600">
        <v>17</v>
      </c>
      <c r="Z600">
        <v>19</v>
      </c>
      <c r="AA600">
        <v>22</v>
      </c>
      <c r="AB600">
        <v>26</v>
      </c>
      <c r="AC600">
        <v>29</v>
      </c>
      <c r="AD600">
        <v>33</v>
      </c>
      <c r="AE600">
        <v>36</v>
      </c>
      <c r="AF600">
        <v>39</v>
      </c>
      <c r="AG600">
        <v>43</v>
      </c>
      <c r="AH600">
        <v>46</v>
      </c>
      <c r="AI600">
        <v>48</v>
      </c>
      <c r="AJ600">
        <v>51</v>
      </c>
      <c r="AK600">
        <v>29</v>
      </c>
      <c r="AL600">
        <v>40</v>
      </c>
      <c r="AM600">
        <v>30</v>
      </c>
      <c r="AN600">
        <v>40</v>
      </c>
      <c r="AO600">
        <v>30</v>
      </c>
      <c r="AP600">
        <v>40</v>
      </c>
      <c r="AQ600">
        <v>40</v>
      </c>
      <c r="AR600">
        <v>30</v>
      </c>
      <c r="AS600">
        <v>40</v>
      </c>
      <c r="AT600">
        <v>20</v>
      </c>
    </row>
    <row r="601" spans="1:46" hidden="1" x14ac:dyDescent="0.2">
      <c r="A601">
        <v>599</v>
      </c>
      <c r="B601" t="s">
        <v>282</v>
      </c>
      <c r="C601" t="s">
        <v>44</v>
      </c>
      <c r="D601" t="s">
        <v>102</v>
      </c>
      <c r="E601" t="s">
        <v>44</v>
      </c>
      <c r="F601" t="s">
        <v>102</v>
      </c>
      <c r="G601">
        <v>17.02765205</v>
      </c>
      <c r="H601">
        <v>0.85138260250000009</v>
      </c>
      <c r="I601">
        <v>0.1</v>
      </c>
      <c r="J601">
        <v>0</v>
      </c>
      <c r="K601">
        <v>5000000</v>
      </c>
      <c r="L601">
        <v>15.69</v>
      </c>
      <c r="M601">
        <v>-1.57</v>
      </c>
      <c r="N601" t="s">
        <v>1855</v>
      </c>
      <c r="Q601" t="s">
        <v>1259</v>
      </c>
      <c r="R601">
        <v>17.09</v>
      </c>
      <c r="S601">
        <v>0.63</v>
      </c>
      <c r="T601">
        <v>16.21</v>
      </c>
      <c r="U601">
        <v>0.66</v>
      </c>
      <c r="V601">
        <v>15.39</v>
      </c>
      <c r="W601">
        <v>17.350000000000001</v>
      </c>
      <c r="X601">
        <v>15.37</v>
      </c>
      <c r="Y601">
        <v>15.42</v>
      </c>
      <c r="Z601">
        <v>15.48</v>
      </c>
      <c r="AA601">
        <v>15.51</v>
      </c>
      <c r="AB601">
        <v>15.89</v>
      </c>
      <c r="AC601">
        <v>16.12</v>
      </c>
      <c r="AD601">
        <v>16.239999999999998</v>
      </c>
      <c r="AE601">
        <v>16.309999999999999</v>
      </c>
      <c r="AF601">
        <v>16.36</v>
      </c>
      <c r="AG601">
        <v>16.579999999999998</v>
      </c>
      <c r="AH601">
        <v>16.989999999999998</v>
      </c>
      <c r="AI601">
        <v>17.23</v>
      </c>
      <c r="AJ601">
        <v>17.47</v>
      </c>
      <c r="AK601">
        <v>3</v>
      </c>
      <c r="AL601">
        <v>0</v>
      </c>
      <c r="AM601">
        <v>0</v>
      </c>
      <c r="AN601">
        <v>2</v>
      </c>
      <c r="AO601">
        <v>2</v>
      </c>
      <c r="AP601">
        <v>1</v>
      </c>
      <c r="AQ601">
        <v>0</v>
      </c>
      <c r="AR601">
        <v>1</v>
      </c>
      <c r="AS601">
        <v>0</v>
      </c>
      <c r="AT601">
        <v>1</v>
      </c>
    </row>
    <row r="602" spans="1:46" hidden="1" x14ac:dyDescent="0.2">
      <c r="A602">
        <v>600</v>
      </c>
      <c r="B602" t="s">
        <v>282</v>
      </c>
      <c r="C602" t="s">
        <v>44</v>
      </c>
      <c r="D602" t="s">
        <v>231</v>
      </c>
      <c r="E602" t="s">
        <v>44</v>
      </c>
      <c r="F602" t="s">
        <v>231</v>
      </c>
      <c r="J602">
        <v>0</v>
      </c>
      <c r="K602">
        <v>5000000</v>
      </c>
      <c r="L602">
        <v>0</v>
      </c>
      <c r="N602" t="s">
        <v>1856</v>
      </c>
      <c r="O602">
        <v>0</v>
      </c>
      <c r="P602">
        <v>33.26</v>
      </c>
      <c r="Q602" t="s">
        <v>1327</v>
      </c>
      <c r="T602">
        <v>0</v>
      </c>
      <c r="U602">
        <v>0</v>
      </c>
      <c r="V602">
        <v>0</v>
      </c>
      <c r="W602">
        <v>35</v>
      </c>
      <c r="X602">
        <v>0</v>
      </c>
      <c r="Y602">
        <v>1</v>
      </c>
      <c r="Z602">
        <v>3</v>
      </c>
      <c r="AA602">
        <v>6</v>
      </c>
      <c r="AB602">
        <v>10</v>
      </c>
      <c r="AC602">
        <v>13</v>
      </c>
      <c r="AD602">
        <v>17</v>
      </c>
      <c r="AE602">
        <v>20</v>
      </c>
      <c r="AF602">
        <v>23.4</v>
      </c>
      <c r="AG602">
        <v>27</v>
      </c>
      <c r="AH602">
        <v>30</v>
      </c>
      <c r="AI602">
        <v>32</v>
      </c>
      <c r="AJ602">
        <v>35</v>
      </c>
      <c r="AK602">
        <v>40</v>
      </c>
      <c r="AL602">
        <v>30</v>
      </c>
      <c r="AM602">
        <v>40</v>
      </c>
      <c r="AN602">
        <v>30</v>
      </c>
      <c r="AO602">
        <v>40</v>
      </c>
      <c r="AP602">
        <v>30</v>
      </c>
      <c r="AQ602">
        <v>40</v>
      </c>
      <c r="AR602">
        <v>30</v>
      </c>
      <c r="AS602">
        <v>40</v>
      </c>
      <c r="AT602">
        <v>23</v>
      </c>
    </row>
    <row r="603" spans="1:46" hidden="1" x14ac:dyDescent="0.2">
      <c r="A603">
        <v>601</v>
      </c>
      <c r="B603" t="s">
        <v>282</v>
      </c>
      <c r="C603" t="s">
        <v>44</v>
      </c>
      <c r="D603" t="s">
        <v>233</v>
      </c>
      <c r="E603" t="s">
        <v>44</v>
      </c>
      <c r="F603" t="s">
        <v>233</v>
      </c>
      <c r="J603">
        <v>0</v>
      </c>
      <c r="K603">
        <v>5000000</v>
      </c>
      <c r="L603">
        <v>0</v>
      </c>
      <c r="N603" t="s">
        <v>1857</v>
      </c>
      <c r="O603">
        <v>0</v>
      </c>
      <c r="P603">
        <v>33.26</v>
      </c>
      <c r="Q603" t="s">
        <v>1277</v>
      </c>
      <c r="T603">
        <v>0</v>
      </c>
      <c r="U603">
        <v>0</v>
      </c>
      <c r="V603">
        <v>0</v>
      </c>
      <c r="W603">
        <v>35</v>
      </c>
      <c r="X603">
        <v>0</v>
      </c>
      <c r="Y603">
        <v>1</v>
      </c>
      <c r="Z603">
        <v>3</v>
      </c>
      <c r="AA603">
        <v>6</v>
      </c>
      <c r="AB603">
        <v>10</v>
      </c>
      <c r="AC603">
        <v>13</v>
      </c>
      <c r="AD603">
        <v>17</v>
      </c>
      <c r="AE603">
        <v>20</v>
      </c>
      <c r="AF603">
        <v>23.4</v>
      </c>
      <c r="AG603">
        <v>27</v>
      </c>
      <c r="AH603">
        <v>30</v>
      </c>
      <c r="AI603">
        <v>32</v>
      </c>
      <c r="AJ603">
        <v>35</v>
      </c>
      <c r="AK603">
        <v>40</v>
      </c>
      <c r="AL603">
        <v>30</v>
      </c>
      <c r="AM603">
        <v>40</v>
      </c>
      <c r="AN603">
        <v>30</v>
      </c>
      <c r="AO603">
        <v>40</v>
      </c>
      <c r="AP603">
        <v>30</v>
      </c>
      <c r="AQ603">
        <v>40</v>
      </c>
      <c r="AR603">
        <v>30</v>
      </c>
      <c r="AS603">
        <v>40</v>
      </c>
      <c r="AT603">
        <v>23</v>
      </c>
    </row>
    <row r="604" spans="1:46" hidden="1" x14ac:dyDescent="0.2">
      <c r="A604">
        <v>602</v>
      </c>
      <c r="B604" t="s">
        <v>282</v>
      </c>
      <c r="C604" t="s">
        <v>44</v>
      </c>
      <c r="D604" t="s">
        <v>234</v>
      </c>
      <c r="E604" t="s">
        <v>44</v>
      </c>
      <c r="F604" t="s">
        <v>234</v>
      </c>
      <c r="J604">
        <v>0</v>
      </c>
      <c r="K604">
        <v>5000000</v>
      </c>
      <c r="L604">
        <v>0</v>
      </c>
      <c r="N604" t="s">
        <v>1858</v>
      </c>
      <c r="O604">
        <v>0.02</v>
      </c>
      <c r="P604">
        <v>60.08</v>
      </c>
      <c r="Q604" t="s">
        <v>1327</v>
      </c>
      <c r="T604">
        <v>0</v>
      </c>
      <c r="U604">
        <v>0</v>
      </c>
      <c r="V604">
        <v>0</v>
      </c>
      <c r="W604">
        <v>63</v>
      </c>
      <c r="X604">
        <v>0</v>
      </c>
      <c r="Y604">
        <v>3</v>
      </c>
      <c r="Z604">
        <v>6</v>
      </c>
      <c r="AA604">
        <v>12</v>
      </c>
      <c r="AB604">
        <v>18</v>
      </c>
      <c r="AC604">
        <v>24</v>
      </c>
      <c r="AD604">
        <v>30</v>
      </c>
      <c r="AE604">
        <v>36</v>
      </c>
      <c r="AF604">
        <v>42</v>
      </c>
      <c r="AG604">
        <v>48.6</v>
      </c>
      <c r="AH604">
        <v>55</v>
      </c>
      <c r="AI604">
        <v>58</v>
      </c>
      <c r="AJ604">
        <v>63</v>
      </c>
      <c r="AK604">
        <v>70</v>
      </c>
      <c r="AL604">
        <v>60</v>
      </c>
      <c r="AM604">
        <v>60</v>
      </c>
      <c r="AN604">
        <v>70</v>
      </c>
      <c r="AO604">
        <v>60</v>
      </c>
      <c r="AP604">
        <v>60</v>
      </c>
      <c r="AQ604">
        <v>70</v>
      </c>
      <c r="AR604">
        <v>60</v>
      </c>
      <c r="AS604">
        <v>60</v>
      </c>
      <c r="AT604">
        <v>43</v>
      </c>
    </row>
    <row r="605" spans="1:46" hidden="1" x14ac:dyDescent="0.2">
      <c r="A605">
        <v>603</v>
      </c>
      <c r="B605" t="s">
        <v>282</v>
      </c>
      <c r="C605" t="s">
        <v>44</v>
      </c>
      <c r="D605" t="s">
        <v>236</v>
      </c>
      <c r="E605" t="s">
        <v>44</v>
      </c>
      <c r="F605" t="s">
        <v>236</v>
      </c>
      <c r="J605">
        <v>0</v>
      </c>
      <c r="K605">
        <v>5000000</v>
      </c>
      <c r="L605">
        <v>0</v>
      </c>
      <c r="N605" t="s">
        <v>1859</v>
      </c>
      <c r="O605">
        <v>0.02</v>
      </c>
      <c r="P605">
        <v>60.08</v>
      </c>
      <c r="Q605" t="s">
        <v>1277</v>
      </c>
      <c r="T605">
        <v>0</v>
      </c>
      <c r="U605">
        <v>0</v>
      </c>
      <c r="V605">
        <v>0</v>
      </c>
      <c r="W605">
        <v>64</v>
      </c>
      <c r="X605">
        <v>0</v>
      </c>
      <c r="Y605">
        <v>3</v>
      </c>
      <c r="Z605">
        <v>6</v>
      </c>
      <c r="AA605">
        <v>12</v>
      </c>
      <c r="AB605">
        <v>18</v>
      </c>
      <c r="AC605">
        <v>24</v>
      </c>
      <c r="AD605">
        <v>30</v>
      </c>
      <c r="AE605">
        <v>36</v>
      </c>
      <c r="AF605">
        <v>42.8</v>
      </c>
      <c r="AG605">
        <v>49</v>
      </c>
      <c r="AH605">
        <v>55</v>
      </c>
      <c r="AI605">
        <v>58</v>
      </c>
      <c r="AJ605">
        <v>64</v>
      </c>
      <c r="AK605">
        <v>70</v>
      </c>
      <c r="AL605">
        <v>60</v>
      </c>
      <c r="AM605">
        <v>70</v>
      </c>
      <c r="AN605">
        <v>60</v>
      </c>
      <c r="AO605">
        <v>60</v>
      </c>
      <c r="AP605">
        <v>70</v>
      </c>
      <c r="AQ605">
        <v>60</v>
      </c>
      <c r="AR605">
        <v>70</v>
      </c>
      <c r="AS605">
        <v>60</v>
      </c>
      <c r="AT605">
        <v>35</v>
      </c>
    </row>
    <row r="606" spans="1:46" hidden="1" x14ac:dyDescent="0.2">
      <c r="A606">
        <v>604</v>
      </c>
      <c r="B606" t="s">
        <v>282</v>
      </c>
      <c r="C606" t="s">
        <v>44</v>
      </c>
      <c r="D606" t="s">
        <v>26</v>
      </c>
      <c r="E606" t="s">
        <v>44</v>
      </c>
      <c r="F606" t="s">
        <v>26</v>
      </c>
      <c r="J606">
        <v>0</v>
      </c>
      <c r="K606">
        <v>5000000</v>
      </c>
      <c r="L606">
        <v>65.56</v>
      </c>
      <c r="N606" t="s">
        <v>1860</v>
      </c>
      <c r="O606">
        <v>-0.01</v>
      </c>
      <c r="P606">
        <v>105.08</v>
      </c>
      <c r="Q606" t="s">
        <v>1327</v>
      </c>
      <c r="T606">
        <v>87.21</v>
      </c>
      <c r="U606">
        <v>14.89</v>
      </c>
      <c r="V606">
        <v>0</v>
      </c>
      <c r="W606">
        <v>160</v>
      </c>
      <c r="X606">
        <v>0</v>
      </c>
      <c r="Y606">
        <v>0</v>
      </c>
      <c r="Z606">
        <v>10</v>
      </c>
      <c r="AA606">
        <v>20</v>
      </c>
      <c r="AB606">
        <v>30</v>
      </c>
      <c r="AC606">
        <v>50</v>
      </c>
      <c r="AD606">
        <v>60</v>
      </c>
      <c r="AE606">
        <v>70</v>
      </c>
      <c r="AF606">
        <v>86</v>
      </c>
      <c r="AG606">
        <v>100</v>
      </c>
      <c r="AH606">
        <v>112</v>
      </c>
      <c r="AI606">
        <v>130</v>
      </c>
      <c r="AJ606">
        <v>160</v>
      </c>
      <c r="AK606">
        <v>20</v>
      </c>
      <c r="AL606">
        <v>20</v>
      </c>
      <c r="AM606">
        <v>10</v>
      </c>
      <c r="AN606">
        <v>20</v>
      </c>
      <c r="AO606">
        <v>10</v>
      </c>
      <c r="AP606">
        <v>20</v>
      </c>
      <c r="AQ606">
        <v>16</v>
      </c>
      <c r="AR606">
        <v>5</v>
      </c>
      <c r="AS606">
        <v>6</v>
      </c>
      <c r="AT606">
        <v>2</v>
      </c>
    </row>
    <row r="607" spans="1:46" hidden="1" x14ac:dyDescent="0.2">
      <c r="A607">
        <v>605</v>
      </c>
      <c r="B607" t="s">
        <v>282</v>
      </c>
      <c r="C607" t="s">
        <v>44</v>
      </c>
      <c r="D607" t="s">
        <v>241</v>
      </c>
      <c r="E607" t="s">
        <v>44</v>
      </c>
      <c r="F607" t="s">
        <v>241</v>
      </c>
      <c r="J607">
        <v>0</v>
      </c>
      <c r="K607">
        <v>5000000</v>
      </c>
      <c r="L607">
        <v>65.56</v>
      </c>
      <c r="N607" t="s">
        <v>1861</v>
      </c>
      <c r="O607">
        <v>0.01</v>
      </c>
      <c r="P607">
        <v>105.08</v>
      </c>
      <c r="Q607" t="s">
        <v>1277</v>
      </c>
      <c r="T607">
        <v>86.23</v>
      </c>
      <c r="U607">
        <v>15.46</v>
      </c>
      <c r="V607">
        <v>0</v>
      </c>
      <c r="W607">
        <v>160</v>
      </c>
      <c r="X607">
        <v>0</v>
      </c>
      <c r="Y607">
        <v>0</v>
      </c>
      <c r="Z607">
        <v>10</v>
      </c>
      <c r="AA607">
        <v>20</v>
      </c>
      <c r="AB607">
        <v>30</v>
      </c>
      <c r="AC607">
        <v>50</v>
      </c>
      <c r="AD607">
        <v>60</v>
      </c>
      <c r="AE607">
        <v>70</v>
      </c>
      <c r="AF607">
        <v>80</v>
      </c>
      <c r="AG607">
        <v>100</v>
      </c>
      <c r="AH607">
        <v>110</v>
      </c>
      <c r="AI607">
        <v>120</v>
      </c>
      <c r="AJ607">
        <v>160</v>
      </c>
      <c r="AK607">
        <v>20</v>
      </c>
      <c r="AL607">
        <v>20</v>
      </c>
      <c r="AM607">
        <v>10</v>
      </c>
      <c r="AN607">
        <v>20</v>
      </c>
      <c r="AO607">
        <v>10</v>
      </c>
      <c r="AP607">
        <v>20</v>
      </c>
      <c r="AQ607">
        <v>16</v>
      </c>
      <c r="AR607">
        <v>5</v>
      </c>
      <c r="AS607">
        <v>4</v>
      </c>
      <c r="AT607">
        <v>2</v>
      </c>
    </row>
    <row r="608" spans="1:46" hidden="1" x14ac:dyDescent="0.2">
      <c r="A608">
        <v>606</v>
      </c>
      <c r="B608" t="s">
        <v>282</v>
      </c>
      <c r="C608" t="s">
        <v>44</v>
      </c>
      <c r="D608" t="s">
        <v>242</v>
      </c>
      <c r="E608" t="s">
        <v>44</v>
      </c>
      <c r="F608" t="s">
        <v>242</v>
      </c>
      <c r="J608">
        <v>0</v>
      </c>
      <c r="K608">
        <v>5000000</v>
      </c>
      <c r="L608">
        <v>0</v>
      </c>
      <c r="N608" t="s">
        <v>1862</v>
      </c>
      <c r="O608">
        <v>-0.01</v>
      </c>
      <c r="P608">
        <v>0</v>
      </c>
      <c r="Q608" t="s">
        <v>1277</v>
      </c>
      <c r="T608">
        <v>0.98</v>
      </c>
      <c r="U608">
        <v>2.41</v>
      </c>
      <c r="V608">
        <v>0</v>
      </c>
      <c r="W608">
        <v>16</v>
      </c>
      <c r="X608">
        <v>0</v>
      </c>
      <c r="Y608">
        <v>0</v>
      </c>
      <c r="Z608">
        <v>0</v>
      </c>
      <c r="AA608">
        <v>0.8</v>
      </c>
      <c r="AB608">
        <v>2</v>
      </c>
      <c r="AC608">
        <v>3</v>
      </c>
      <c r="AD608">
        <v>4</v>
      </c>
      <c r="AE608">
        <v>6.4</v>
      </c>
      <c r="AF608">
        <v>8.8000000000000007</v>
      </c>
      <c r="AG608">
        <v>11.2</v>
      </c>
      <c r="AH608">
        <v>13.6</v>
      </c>
      <c r="AI608">
        <v>14.8</v>
      </c>
      <c r="AJ608">
        <v>16</v>
      </c>
      <c r="AK608">
        <v>7</v>
      </c>
      <c r="AL608">
        <v>4</v>
      </c>
      <c r="AM608">
        <v>2</v>
      </c>
      <c r="AN608">
        <v>2</v>
      </c>
      <c r="AO608">
        <v>1</v>
      </c>
      <c r="AP608">
        <v>2</v>
      </c>
      <c r="AQ608">
        <v>2</v>
      </c>
      <c r="AR608">
        <v>1</v>
      </c>
      <c r="AS608">
        <v>2</v>
      </c>
      <c r="AT608">
        <v>2</v>
      </c>
    </row>
    <row r="609" spans="1:46" hidden="1" x14ac:dyDescent="0.2">
      <c r="A609">
        <v>607</v>
      </c>
      <c r="B609" t="s">
        <v>282</v>
      </c>
      <c r="C609" t="s">
        <v>44</v>
      </c>
      <c r="D609" t="s">
        <v>243</v>
      </c>
      <c r="E609" t="s">
        <v>44</v>
      </c>
      <c r="F609" t="s">
        <v>243</v>
      </c>
      <c r="J609">
        <v>-5000000</v>
      </c>
      <c r="K609">
        <v>5000000</v>
      </c>
      <c r="L609">
        <v>5.45</v>
      </c>
      <c r="N609" t="s">
        <v>1863</v>
      </c>
      <c r="O609">
        <v>-153.27000000000001</v>
      </c>
      <c r="P609">
        <v>105.22</v>
      </c>
      <c r="Q609" t="s">
        <v>1327</v>
      </c>
      <c r="T609">
        <v>-0.77</v>
      </c>
      <c r="U609">
        <v>5.43</v>
      </c>
      <c r="V609">
        <v>-207</v>
      </c>
      <c r="W609">
        <v>153</v>
      </c>
      <c r="X609">
        <v>-207</v>
      </c>
      <c r="Y609">
        <v>-165.95</v>
      </c>
      <c r="Z609">
        <v>-148.80000000000001</v>
      </c>
      <c r="AA609">
        <v>-118.6</v>
      </c>
      <c r="AB609">
        <v>-88.4</v>
      </c>
      <c r="AC609">
        <v>-58.2</v>
      </c>
      <c r="AD609">
        <v>-28</v>
      </c>
      <c r="AE609">
        <v>2.2000000000000002</v>
      </c>
      <c r="AF609">
        <v>32.4</v>
      </c>
      <c r="AG609">
        <v>62.6</v>
      </c>
      <c r="AH609">
        <v>92.8</v>
      </c>
      <c r="AI609">
        <v>109.85</v>
      </c>
      <c r="AJ609">
        <v>153</v>
      </c>
      <c r="AK609">
        <v>12</v>
      </c>
      <c r="AL609">
        <v>31</v>
      </c>
      <c r="AM609">
        <v>36</v>
      </c>
      <c r="AN609">
        <v>38</v>
      </c>
      <c r="AO609">
        <v>34</v>
      </c>
      <c r="AP609">
        <v>37</v>
      </c>
      <c r="AQ609">
        <v>35</v>
      </c>
      <c r="AR609">
        <v>36</v>
      </c>
      <c r="AS609">
        <v>33</v>
      </c>
      <c r="AT609">
        <v>10</v>
      </c>
    </row>
    <row r="610" spans="1:46" hidden="1" x14ac:dyDescent="0.2">
      <c r="A610">
        <v>608</v>
      </c>
      <c r="B610" t="s">
        <v>282</v>
      </c>
      <c r="C610" t="s">
        <v>200</v>
      </c>
      <c r="D610" t="s">
        <v>84</v>
      </c>
      <c r="E610" t="s">
        <v>200</v>
      </c>
      <c r="F610" t="s">
        <v>84</v>
      </c>
      <c r="J610">
        <v>0</v>
      </c>
      <c r="K610">
        <v>5000000</v>
      </c>
      <c r="L610">
        <v>-0.01</v>
      </c>
      <c r="N610" t="s">
        <v>1864</v>
      </c>
      <c r="O610">
        <v>-0.08</v>
      </c>
      <c r="P610">
        <v>-0.12</v>
      </c>
      <c r="Q610" t="s">
        <v>1277</v>
      </c>
      <c r="T610">
        <v>-0.02</v>
      </c>
      <c r="U610">
        <v>0</v>
      </c>
      <c r="V610">
        <v>0</v>
      </c>
      <c r="W610">
        <v>0</v>
      </c>
      <c r="X610">
        <v>0</v>
      </c>
      <c r="Y610">
        <v>0</v>
      </c>
      <c r="Z610">
        <v>0</v>
      </c>
      <c r="AA610">
        <v>0</v>
      </c>
      <c r="AB610">
        <v>0</v>
      </c>
      <c r="AC610">
        <v>0</v>
      </c>
      <c r="AD610">
        <v>0</v>
      </c>
      <c r="AE610">
        <v>0</v>
      </c>
      <c r="AF610">
        <v>0</v>
      </c>
      <c r="AG610">
        <v>0</v>
      </c>
      <c r="AH610">
        <v>0</v>
      </c>
      <c r="AI610">
        <v>0</v>
      </c>
      <c r="AJ610">
        <v>0</v>
      </c>
      <c r="AK610">
        <v>0</v>
      </c>
      <c r="AL610">
        <v>0</v>
      </c>
      <c r="AM610">
        <v>0</v>
      </c>
      <c r="AN610">
        <v>0</v>
      </c>
      <c r="AO610">
        <v>0</v>
      </c>
      <c r="AP610">
        <v>1</v>
      </c>
      <c r="AQ610">
        <v>0</v>
      </c>
      <c r="AR610">
        <v>0</v>
      </c>
      <c r="AS610">
        <v>0</v>
      </c>
      <c r="AT610">
        <v>0</v>
      </c>
    </row>
    <row r="611" spans="1:46" hidden="1" x14ac:dyDescent="0.2">
      <c r="A611">
        <v>609</v>
      </c>
      <c r="B611" t="s">
        <v>282</v>
      </c>
      <c r="C611" t="s">
        <v>200</v>
      </c>
      <c r="D611" t="s">
        <v>67</v>
      </c>
      <c r="E611" t="s">
        <v>200</v>
      </c>
      <c r="F611" t="s">
        <v>67</v>
      </c>
      <c r="J611">
        <v>0</v>
      </c>
      <c r="K611">
        <v>5000000</v>
      </c>
      <c r="L611">
        <v>0</v>
      </c>
      <c r="N611" t="s">
        <v>1865</v>
      </c>
      <c r="O611">
        <v>0.05</v>
      </c>
      <c r="P611">
        <v>0</v>
      </c>
      <c r="Q611" t="s">
        <v>1277</v>
      </c>
      <c r="T611">
        <v>0</v>
      </c>
      <c r="U611">
        <v>0</v>
      </c>
      <c r="V611">
        <v>0</v>
      </c>
      <c r="W611">
        <v>0</v>
      </c>
      <c r="X611">
        <v>0</v>
      </c>
      <c r="Y611">
        <v>0</v>
      </c>
      <c r="Z611">
        <v>0</v>
      </c>
      <c r="AA611">
        <v>0</v>
      </c>
      <c r="AB611">
        <v>0</v>
      </c>
      <c r="AC611">
        <v>0</v>
      </c>
      <c r="AD611">
        <v>0</v>
      </c>
      <c r="AE611">
        <v>0</v>
      </c>
      <c r="AF611">
        <v>0</v>
      </c>
      <c r="AG611">
        <v>0</v>
      </c>
      <c r="AH611">
        <v>0</v>
      </c>
      <c r="AI611">
        <v>0</v>
      </c>
      <c r="AJ611">
        <v>0</v>
      </c>
      <c r="AK611">
        <v>0</v>
      </c>
      <c r="AL611">
        <v>0</v>
      </c>
      <c r="AM611">
        <v>0</v>
      </c>
      <c r="AN611">
        <v>0</v>
      </c>
      <c r="AO611">
        <v>0</v>
      </c>
      <c r="AP611">
        <v>1</v>
      </c>
      <c r="AQ611">
        <v>0</v>
      </c>
      <c r="AR611">
        <v>0</v>
      </c>
      <c r="AS611">
        <v>0</v>
      </c>
      <c r="AT611">
        <v>0</v>
      </c>
    </row>
    <row r="612" spans="1:46" hidden="1" x14ac:dyDescent="0.2">
      <c r="A612">
        <v>610</v>
      </c>
      <c r="B612" t="s">
        <v>282</v>
      </c>
      <c r="C612" t="s">
        <v>200</v>
      </c>
      <c r="D612" t="s">
        <v>90</v>
      </c>
      <c r="E612" t="s">
        <v>200</v>
      </c>
      <c r="F612" t="s">
        <v>90</v>
      </c>
      <c r="J612">
        <v>0</v>
      </c>
      <c r="K612">
        <v>5000000</v>
      </c>
      <c r="L612">
        <v>0</v>
      </c>
      <c r="N612" t="s">
        <v>1866</v>
      </c>
      <c r="O612">
        <v>-0.19</v>
      </c>
      <c r="P612">
        <v>0.01</v>
      </c>
      <c r="Q612" t="s">
        <v>1277</v>
      </c>
      <c r="T612">
        <v>0</v>
      </c>
      <c r="U612">
        <v>0</v>
      </c>
      <c r="V612">
        <v>0</v>
      </c>
      <c r="W612">
        <v>0</v>
      </c>
      <c r="X612">
        <v>0</v>
      </c>
      <c r="Y612">
        <v>0</v>
      </c>
      <c r="Z612">
        <v>0</v>
      </c>
      <c r="AA612">
        <v>0</v>
      </c>
      <c r="AB612">
        <v>0</v>
      </c>
      <c r="AC612">
        <v>0</v>
      </c>
      <c r="AD612">
        <v>0</v>
      </c>
      <c r="AE612">
        <v>0</v>
      </c>
      <c r="AF612">
        <v>0</v>
      </c>
      <c r="AG612">
        <v>0</v>
      </c>
      <c r="AH612">
        <v>0</v>
      </c>
      <c r="AI612">
        <v>0</v>
      </c>
      <c r="AJ612">
        <v>0</v>
      </c>
      <c r="AK612">
        <v>0</v>
      </c>
      <c r="AL612">
        <v>0</v>
      </c>
      <c r="AM612">
        <v>0</v>
      </c>
      <c r="AN612">
        <v>0</v>
      </c>
      <c r="AO612">
        <v>0</v>
      </c>
      <c r="AP612">
        <v>1</v>
      </c>
      <c r="AQ612">
        <v>0</v>
      </c>
      <c r="AR612">
        <v>0</v>
      </c>
      <c r="AS612">
        <v>0</v>
      </c>
      <c r="AT612">
        <v>0</v>
      </c>
    </row>
    <row r="613" spans="1:46" hidden="1" x14ac:dyDescent="0.2">
      <c r="A613">
        <v>611</v>
      </c>
      <c r="B613" t="s">
        <v>282</v>
      </c>
      <c r="C613" t="s">
        <v>200</v>
      </c>
      <c r="D613" t="s">
        <v>92</v>
      </c>
      <c r="E613" t="s">
        <v>200</v>
      </c>
      <c r="F613" t="s">
        <v>92</v>
      </c>
      <c r="J613">
        <v>0</v>
      </c>
      <c r="K613">
        <v>5000000</v>
      </c>
      <c r="L613">
        <v>0</v>
      </c>
      <c r="N613" t="s">
        <v>1867</v>
      </c>
      <c r="O613">
        <v>0</v>
      </c>
      <c r="P613">
        <v>0</v>
      </c>
      <c r="Q613" t="s">
        <v>1277</v>
      </c>
      <c r="T613">
        <v>0</v>
      </c>
      <c r="U613">
        <v>0</v>
      </c>
      <c r="V613">
        <v>0</v>
      </c>
      <c r="W613">
        <v>0</v>
      </c>
      <c r="X613">
        <v>0</v>
      </c>
      <c r="Y613">
        <v>0</v>
      </c>
      <c r="Z613">
        <v>0</v>
      </c>
      <c r="AA613">
        <v>0</v>
      </c>
      <c r="AB613">
        <v>0</v>
      </c>
      <c r="AC613">
        <v>0</v>
      </c>
      <c r="AD613">
        <v>0</v>
      </c>
      <c r="AE613">
        <v>0</v>
      </c>
      <c r="AF613">
        <v>0</v>
      </c>
      <c r="AG613">
        <v>0</v>
      </c>
      <c r="AH613">
        <v>0</v>
      </c>
      <c r="AI613">
        <v>0</v>
      </c>
      <c r="AJ613">
        <v>0</v>
      </c>
      <c r="AK613">
        <v>0</v>
      </c>
      <c r="AL613">
        <v>0</v>
      </c>
      <c r="AM613">
        <v>0</v>
      </c>
      <c r="AN613">
        <v>0</v>
      </c>
      <c r="AO613">
        <v>0</v>
      </c>
      <c r="AP613">
        <v>1</v>
      </c>
      <c r="AQ613">
        <v>0</v>
      </c>
      <c r="AR613">
        <v>0</v>
      </c>
      <c r="AS613">
        <v>0</v>
      </c>
      <c r="AT613">
        <v>0</v>
      </c>
    </row>
    <row r="614" spans="1:46" hidden="1" x14ac:dyDescent="0.2">
      <c r="A614">
        <v>612</v>
      </c>
      <c r="B614" t="s">
        <v>282</v>
      </c>
      <c r="C614" t="s">
        <v>200</v>
      </c>
      <c r="D614" t="s">
        <v>226</v>
      </c>
      <c r="E614" t="s">
        <v>200</v>
      </c>
      <c r="F614" t="s">
        <v>226</v>
      </c>
      <c r="J614">
        <v>0</v>
      </c>
      <c r="K614">
        <v>5000000</v>
      </c>
      <c r="L614">
        <v>15.69</v>
      </c>
      <c r="N614" t="s">
        <v>1868</v>
      </c>
      <c r="O614">
        <v>-0.01</v>
      </c>
      <c r="P614">
        <v>48.08</v>
      </c>
      <c r="Q614" t="s">
        <v>1277</v>
      </c>
      <c r="T614">
        <v>16.21</v>
      </c>
      <c r="U614">
        <v>0.66</v>
      </c>
      <c r="V614">
        <v>0</v>
      </c>
      <c r="W614">
        <v>51</v>
      </c>
      <c r="X614">
        <v>0</v>
      </c>
      <c r="Y614">
        <v>2</v>
      </c>
      <c r="Z614">
        <v>4.8</v>
      </c>
      <c r="AA614">
        <v>9.6</v>
      </c>
      <c r="AB614">
        <v>14.4</v>
      </c>
      <c r="AC614">
        <v>19.2</v>
      </c>
      <c r="AD614">
        <v>24</v>
      </c>
      <c r="AE614">
        <v>29</v>
      </c>
      <c r="AF614">
        <v>34</v>
      </c>
      <c r="AG614">
        <v>39</v>
      </c>
      <c r="AH614">
        <v>44</v>
      </c>
      <c r="AI614">
        <v>47</v>
      </c>
      <c r="AJ614">
        <v>51</v>
      </c>
      <c r="AK614">
        <v>60</v>
      </c>
      <c r="AL614">
        <v>50</v>
      </c>
      <c r="AM614">
        <v>50</v>
      </c>
      <c r="AN614">
        <v>50</v>
      </c>
      <c r="AO614">
        <v>50</v>
      </c>
      <c r="AP614">
        <v>50</v>
      </c>
      <c r="AQ614">
        <v>50</v>
      </c>
      <c r="AR614">
        <v>50</v>
      </c>
      <c r="AS614">
        <v>50</v>
      </c>
      <c r="AT614">
        <v>39</v>
      </c>
    </row>
    <row r="615" spans="1:46" hidden="1" x14ac:dyDescent="0.2">
      <c r="A615">
        <v>613</v>
      </c>
      <c r="B615" t="s">
        <v>282</v>
      </c>
      <c r="C615" t="s">
        <v>200</v>
      </c>
      <c r="D615" t="s">
        <v>229</v>
      </c>
      <c r="E615" t="s">
        <v>200</v>
      </c>
      <c r="F615" t="s">
        <v>229</v>
      </c>
      <c r="J615">
        <v>0</v>
      </c>
      <c r="K615">
        <v>5000000</v>
      </c>
      <c r="L615">
        <v>15.69</v>
      </c>
      <c r="N615" t="s">
        <v>1869</v>
      </c>
      <c r="O615">
        <v>-0.05</v>
      </c>
      <c r="P615">
        <v>48.08</v>
      </c>
      <c r="Q615" t="s">
        <v>1277</v>
      </c>
      <c r="T615">
        <v>16.21</v>
      </c>
      <c r="U615">
        <v>0.66</v>
      </c>
      <c r="V615">
        <v>0</v>
      </c>
      <c r="W615">
        <v>51</v>
      </c>
      <c r="X615">
        <v>0</v>
      </c>
      <c r="Y615">
        <v>2</v>
      </c>
      <c r="Z615">
        <v>4.8</v>
      </c>
      <c r="AA615">
        <v>9.6</v>
      </c>
      <c r="AB615">
        <v>14.4</v>
      </c>
      <c r="AC615">
        <v>19.2</v>
      </c>
      <c r="AD615">
        <v>24</v>
      </c>
      <c r="AE615">
        <v>29</v>
      </c>
      <c r="AF615">
        <v>34</v>
      </c>
      <c r="AG615">
        <v>39</v>
      </c>
      <c r="AH615">
        <v>44</v>
      </c>
      <c r="AI615">
        <v>47</v>
      </c>
      <c r="AJ615">
        <v>51</v>
      </c>
      <c r="AK615">
        <v>60</v>
      </c>
      <c r="AL615">
        <v>50</v>
      </c>
      <c r="AM615">
        <v>50</v>
      </c>
      <c r="AN615">
        <v>50</v>
      </c>
      <c r="AO615">
        <v>50</v>
      </c>
      <c r="AP615">
        <v>50</v>
      </c>
      <c r="AQ615">
        <v>50</v>
      </c>
      <c r="AR615">
        <v>50</v>
      </c>
      <c r="AS615">
        <v>50</v>
      </c>
      <c r="AT615">
        <v>39</v>
      </c>
    </row>
    <row r="616" spans="1:46" hidden="1" x14ac:dyDescent="0.2">
      <c r="A616">
        <v>614</v>
      </c>
      <c r="B616" t="s">
        <v>282</v>
      </c>
      <c r="C616" t="s">
        <v>200</v>
      </c>
      <c r="D616" t="s">
        <v>102</v>
      </c>
      <c r="E616" t="s">
        <v>200</v>
      </c>
      <c r="F616" t="s">
        <v>102</v>
      </c>
      <c r="J616">
        <v>0</v>
      </c>
      <c r="K616">
        <v>5000000</v>
      </c>
      <c r="L616">
        <v>15.69</v>
      </c>
      <c r="N616" t="s">
        <v>1870</v>
      </c>
      <c r="O616">
        <v>0.01</v>
      </c>
      <c r="P616">
        <v>15.88</v>
      </c>
      <c r="Q616" t="s">
        <v>1277</v>
      </c>
      <c r="T616">
        <v>16.21</v>
      </c>
      <c r="U616">
        <v>0.66</v>
      </c>
      <c r="V616">
        <v>0</v>
      </c>
      <c r="W616">
        <v>17</v>
      </c>
      <c r="X616">
        <v>0</v>
      </c>
      <c r="Y616">
        <v>0</v>
      </c>
      <c r="Z616">
        <v>1</v>
      </c>
      <c r="AA616">
        <v>3</v>
      </c>
      <c r="AB616">
        <v>4.5</v>
      </c>
      <c r="AC616">
        <v>6</v>
      </c>
      <c r="AD616">
        <v>8</v>
      </c>
      <c r="AE616">
        <v>9</v>
      </c>
      <c r="AF616">
        <v>11</v>
      </c>
      <c r="AG616">
        <v>13</v>
      </c>
      <c r="AH616">
        <v>14</v>
      </c>
      <c r="AI616">
        <v>15</v>
      </c>
      <c r="AJ616">
        <v>17</v>
      </c>
      <c r="AK616">
        <v>20</v>
      </c>
      <c r="AL616">
        <v>20</v>
      </c>
      <c r="AM616">
        <v>20</v>
      </c>
      <c r="AN616">
        <v>10</v>
      </c>
      <c r="AO616">
        <v>20</v>
      </c>
      <c r="AP616">
        <v>20</v>
      </c>
      <c r="AQ616">
        <v>10</v>
      </c>
      <c r="AR616">
        <v>20</v>
      </c>
      <c r="AS616">
        <v>20</v>
      </c>
      <c r="AT616">
        <v>6</v>
      </c>
    </row>
    <row r="617" spans="1:46" hidden="1" x14ac:dyDescent="0.2">
      <c r="A617">
        <v>615</v>
      </c>
      <c r="B617" t="s">
        <v>282</v>
      </c>
      <c r="C617" t="s">
        <v>200</v>
      </c>
      <c r="D617" t="s">
        <v>231</v>
      </c>
      <c r="E617" t="s">
        <v>200</v>
      </c>
      <c r="F617" t="s">
        <v>231</v>
      </c>
      <c r="J617">
        <v>0</v>
      </c>
      <c r="K617">
        <v>5000000</v>
      </c>
      <c r="L617">
        <v>0</v>
      </c>
      <c r="N617" t="s">
        <v>1871</v>
      </c>
      <c r="O617">
        <v>0.01</v>
      </c>
      <c r="P617">
        <v>33.32</v>
      </c>
      <c r="Q617" t="s">
        <v>1277</v>
      </c>
      <c r="T617">
        <v>0</v>
      </c>
      <c r="U617">
        <v>0</v>
      </c>
      <c r="V617">
        <v>0</v>
      </c>
      <c r="W617">
        <v>35</v>
      </c>
      <c r="X617">
        <v>0</v>
      </c>
      <c r="Y617">
        <v>1</v>
      </c>
      <c r="Z617">
        <v>3</v>
      </c>
      <c r="AA617">
        <v>6</v>
      </c>
      <c r="AB617">
        <v>10</v>
      </c>
      <c r="AC617">
        <v>13</v>
      </c>
      <c r="AD617">
        <v>16.5</v>
      </c>
      <c r="AE617">
        <v>20</v>
      </c>
      <c r="AF617">
        <v>23</v>
      </c>
      <c r="AG617">
        <v>27</v>
      </c>
      <c r="AH617">
        <v>30</v>
      </c>
      <c r="AI617">
        <v>32</v>
      </c>
      <c r="AJ617">
        <v>35</v>
      </c>
      <c r="AK617">
        <v>40</v>
      </c>
      <c r="AL617">
        <v>30</v>
      </c>
      <c r="AM617">
        <v>40</v>
      </c>
      <c r="AN617">
        <v>30</v>
      </c>
      <c r="AO617">
        <v>40</v>
      </c>
      <c r="AP617">
        <v>30</v>
      </c>
      <c r="AQ617">
        <v>40</v>
      </c>
      <c r="AR617">
        <v>30</v>
      </c>
      <c r="AS617">
        <v>40</v>
      </c>
      <c r="AT617">
        <v>20</v>
      </c>
    </row>
    <row r="618" spans="1:46" hidden="1" x14ac:dyDescent="0.2">
      <c r="A618">
        <v>616</v>
      </c>
      <c r="B618" t="s">
        <v>282</v>
      </c>
      <c r="C618" t="s">
        <v>200</v>
      </c>
      <c r="D618" t="s">
        <v>233</v>
      </c>
      <c r="E618" t="s">
        <v>200</v>
      </c>
      <c r="F618" t="s">
        <v>233</v>
      </c>
      <c r="J618">
        <v>0</v>
      </c>
      <c r="K618">
        <v>5000000</v>
      </c>
      <c r="L618">
        <v>0</v>
      </c>
      <c r="N618" t="s">
        <v>1872</v>
      </c>
      <c r="O618">
        <v>0.01</v>
      </c>
      <c r="P618">
        <v>33.32</v>
      </c>
      <c r="Q618" t="s">
        <v>1277</v>
      </c>
      <c r="T618">
        <v>0</v>
      </c>
      <c r="U618">
        <v>0</v>
      </c>
      <c r="V618">
        <v>0</v>
      </c>
      <c r="W618">
        <v>35</v>
      </c>
      <c r="X618">
        <v>0</v>
      </c>
      <c r="Y618">
        <v>1</v>
      </c>
      <c r="Z618">
        <v>3</v>
      </c>
      <c r="AA618">
        <v>6</v>
      </c>
      <c r="AB618">
        <v>10</v>
      </c>
      <c r="AC618">
        <v>13</v>
      </c>
      <c r="AD618">
        <v>16.5</v>
      </c>
      <c r="AE618">
        <v>20</v>
      </c>
      <c r="AF618">
        <v>23</v>
      </c>
      <c r="AG618">
        <v>27</v>
      </c>
      <c r="AH618">
        <v>30</v>
      </c>
      <c r="AI618">
        <v>32</v>
      </c>
      <c r="AJ618">
        <v>35</v>
      </c>
      <c r="AK618">
        <v>40</v>
      </c>
      <c r="AL618">
        <v>30</v>
      </c>
      <c r="AM618">
        <v>40</v>
      </c>
      <c r="AN618">
        <v>30</v>
      </c>
      <c r="AO618">
        <v>40</v>
      </c>
      <c r="AP618">
        <v>30</v>
      </c>
      <c r="AQ618">
        <v>40</v>
      </c>
      <c r="AR618">
        <v>30</v>
      </c>
      <c r="AS618">
        <v>40</v>
      </c>
      <c r="AT618">
        <v>20</v>
      </c>
    </row>
    <row r="619" spans="1:46" hidden="1" x14ac:dyDescent="0.2">
      <c r="A619">
        <v>617</v>
      </c>
      <c r="B619" t="s">
        <v>282</v>
      </c>
      <c r="C619" t="s">
        <v>200</v>
      </c>
      <c r="D619" t="s">
        <v>234</v>
      </c>
      <c r="E619" t="s">
        <v>200</v>
      </c>
      <c r="F619" t="s">
        <v>234</v>
      </c>
      <c r="J619">
        <v>0</v>
      </c>
      <c r="K619">
        <v>5000000</v>
      </c>
      <c r="L619">
        <v>-0.01</v>
      </c>
      <c r="N619" t="s">
        <v>1873</v>
      </c>
      <c r="O619">
        <v>-0.21</v>
      </c>
      <c r="P619">
        <v>59.94</v>
      </c>
      <c r="Q619" t="s">
        <v>1277</v>
      </c>
      <c r="T619">
        <v>0</v>
      </c>
      <c r="U619">
        <v>0</v>
      </c>
      <c r="V619">
        <v>-1</v>
      </c>
      <c r="W619">
        <v>63</v>
      </c>
      <c r="X619">
        <v>-1</v>
      </c>
      <c r="Y619">
        <v>2.65</v>
      </c>
      <c r="Z619">
        <v>6</v>
      </c>
      <c r="AA619">
        <v>12</v>
      </c>
      <c r="AB619">
        <v>18</v>
      </c>
      <c r="AC619">
        <v>24</v>
      </c>
      <c r="AD619">
        <v>30</v>
      </c>
      <c r="AE619">
        <v>36</v>
      </c>
      <c r="AF619">
        <v>42</v>
      </c>
      <c r="AG619">
        <v>48.4</v>
      </c>
      <c r="AH619">
        <v>55</v>
      </c>
      <c r="AI619">
        <v>58</v>
      </c>
      <c r="AJ619">
        <v>63</v>
      </c>
      <c r="AK619">
        <v>61</v>
      </c>
      <c r="AL619">
        <v>60</v>
      </c>
      <c r="AM619">
        <v>70</v>
      </c>
      <c r="AN619">
        <v>60</v>
      </c>
      <c r="AO619">
        <v>60</v>
      </c>
      <c r="AP619">
        <v>70</v>
      </c>
      <c r="AQ619">
        <v>60</v>
      </c>
      <c r="AR619">
        <v>70</v>
      </c>
      <c r="AS619">
        <v>60</v>
      </c>
      <c r="AT619">
        <v>43</v>
      </c>
    </row>
    <row r="620" spans="1:46" hidden="1" x14ac:dyDescent="0.2">
      <c r="A620">
        <v>618</v>
      </c>
      <c r="B620" t="s">
        <v>282</v>
      </c>
      <c r="C620" t="s">
        <v>200</v>
      </c>
      <c r="D620" t="s">
        <v>236</v>
      </c>
      <c r="E620" t="s">
        <v>200</v>
      </c>
      <c r="F620" t="s">
        <v>236</v>
      </c>
      <c r="J620">
        <v>0</v>
      </c>
      <c r="K620">
        <v>5000000</v>
      </c>
      <c r="L620">
        <v>-0.01</v>
      </c>
      <c r="N620" t="s">
        <v>1874</v>
      </c>
      <c r="O620">
        <v>-0.21</v>
      </c>
      <c r="P620">
        <v>59.94</v>
      </c>
      <c r="Q620" t="s">
        <v>1277</v>
      </c>
      <c r="T620">
        <v>0</v>
      </c>
      <c r="U620">
        <v>0</v>
      </c>
      <c r="V620">
        <v>-1</v>
      </c>
      <c r="W620">
        <v>63</v>
      </c>
      <c r="X620">
        <v>-1</v>
      </c>
      <c r="Y620">
        <v>2.7</v>
      </c>
      <c r="Z620">
        <v>6</v>
      </c>
      <c r="AA620">
        <v>12</v>
      </c>
      <c r="AB620">
        <v>18</v>
      </c>
      <c r="AC620">
        <v>24</v>
      </c>
      <c r="AD620">
        <v>30</v>
      </c>
      <c r="AE620">
        <v>36</v>
      </c>
      <c r="AF620">
        <v>42</v>
      </c>
      <c r="AG620">
        <v>49</v>
      </c>
      <c r="AH620">
        <v>55</v>
      </c>
      <c r="AI620">
        <v>58</v>
      </c>
      <c r="AJ620">
        <v>63</v>
      </c>
      <c r="AK620">
        <v>61</v>
      </c>
      <c r="AL620">
        <v>60</v>
      </c>
      <c r="AM620">
        <v>70</v>
      </c>
      <c r="AN620">
        <v>60</v>
      </c>
      <c r="AO620">
        <v>60</v>
      </c>
      <c r="AP620">
        <v>70</v>
      </c>
      <c r="AQ620">
        <v>60</v>
      </c>
      <c r="AR620">
        <v>70</v>
      </c>
      <c r="AS620">
        <v>60</v>
      </c>
      <c r="AT620">
        <v>44</v>
      </c>
    </row>
    <row r="621" spans="1:46" hidden="1" x14ac:dyDescent="0.2">
      <c r="A621">
        <v>619</v>
      </c>
      <c r="B621" t="s">
        <v>282</v>
      </c>
      <c r="C621" t="s">
        <v>200</v>
      </c>
      <c r="D621" t="s">
        <v>26</v>
      </c>
      <c r="E621" t="s">
        <v>200</v>
      </c>
      <c r="F621" t="s">
        <v>26</v>
      </c>
      <c r="J621">
        <v>0</v>
      </c>
      <c r="K621">
        <v>5000000</v>
      </c>
      <c r="L621">
        <v>14.23</v>
      </c>
      <c r="N621" t="s">
        <v>1875</v>
      </c>
      <c r="O621">
        <v>-0.71</v>
      </c>
      <c r="P621">
        <v>78.209999999999994</v>
      </c>
      <c r="Q621" t="s">
        <v>1277</v>
      </c>
      <c r="T621">
        <v>26.32</v>
      </c>
      <c r="U621">
        <v>5.92</v>
      </c>
      <c r="V621">
        <v>0</v>
      </c>
      <c r="W621">
        <v>130</v>
      </c>
      <c r="X621">
        <v>0</v>
      </c>
      <c r="Y621">
        <v>0</v>
      </c>
      <c r="Z621">
        <v>10</v>
      </c>
      <c r="AA621">
        <v>20</v>
      </c>
      <c r="AB621">
        <v>30</v>
      </c>
      <c r="AC621">
        <v>40</v>
      </c>
      <c r="AD621">
        <v>50</v>
      </c>
      <c r="AE621">
        <v>60</v>
      </c>
      <c r="AF621">
        <v>70</v>
      </c>
      <c r="AG621">
        <v>80</v>
      </c>
      <c r="AH621">
        <v>90</v>
      </c>
      <c r="AI621">
        <v>100</v>
      </c>
      <c r="AJ621">
        <v>130</v>
      </c>
      <c r="AK621">
        <v>20</v>
      </c>
      <c r="AL621">
        <v>10</v>
      </c>
      <c r="AM621">
        <v>10</v>
      </c>
      <c r="AN621">
        <v>20</v>
      </c>
      <c r="AO621">
        <v>10</v>
      </c>
      <c r="AP621">
        <v>9</v>
      </c>
      <c r="AQ621">
        <v>15</v>
      </c>
      <c r="AR621">
        <v>4</v>
      </c>
      <c r="AS621">
        <v>2</v>
      </c>
      <c r="AT621">
        <v>3</v>
      </c>
    </row>
    <row r="622" spans="1:46" hidden="1" x14ac:dyDescent="0.2">
      <c r="A622">
        <v>620</v>
      </c>
      <c r="B622" t="s">
        <v>282</v>
      </c>
      <c r="C622" t="s">
        <v>200</v>
      </c>
      <c r="D622" t="s">
        <v>241</v>
      </c>
      <c r="E622" t="s">
        <v>200</v>
      </c>
      <c r="F622" t="s">
        <v>241</v>
      </c>
      <c r="J622">
        <v>0</v>
      </c>
      <c r="K622">
        <v>5000000</v>
      </c>
      <c r="L622">
        <v>14.23</v>
      </c>
      <c r="N622" t="s">
        <v>1876</v>
      </c>
      <c r="O622">
        <v>-7.0000000000000007E-2</v>
      </c>
      <c r="P622">
        <v>78.13</v>
      </c>
      <c r="Q622" t="s">
        <v>1277</v>
      </c>
      <c r="T622">
        <v>25.58</v>
      </c>
      <c r="U622">
        <v>6.27</v>
      </c>
      <c r="V622">
        <v>0</v>
      </c>
      <c r="W622">
        <v>130</v>
      </c>
      <c r="X622">
        <v>0</v>
      </c>
      <c r="Y622">
        <v>0</v>
      </c>
      <c r="Z622">
        <v>10</v>
      </c>
      <c r="AA622">
        <v>20</v>
      </c>
      <c r="AB622">
        <v>30</v>
      </c>
      <c r="AC622">
        <v>40</v>
      </c>
      <c r="AD622">
        <v>50</v>
      </c>
      <c r="AE622">
        <v>60</v>
      </c>
      <c r="AF622">
        <v>70</v>
      </c>
      <c r="AG622">
        <v>80</v>
      </c>
      <c r="AH622">
        <v>90</v>
      </c>
      <c r="AI622">
        <v>100</v>
      </c>
      <c r="AJ622">
        <v>130</v>
      </c>
      <c r="AK622">
        <v>20</v>
      </c>
      <c r="AL622">
        <v>10</v>
      </c>
      <c r="AM622">
        <v>10</v>
      </c>
      <c r="AN622">
        <v>20</v>
      </c>
      <c r="AO622">
        <v>10</v>
      </c>
      <c r="AP622">
        <v>9</v>
      </c>
      <c r="AQ622">
        <v>14</v>
      </c>
      <c r="AR622">
        <v>4</v>
      </c>
      <c r="AS622">
        <v>2</v>
      </c>
      <c r="AT622">
        <v>3</v>
      </c>
    </row>
    <row r="623" spans="1:46" hidden="1" x14ac:dyDescent="0.2">
      <c r="A623">
        <v>621</v>
      </c>
      <c r="B623" t="s">
        <v>282</v>
      </c>
      <c r="C623" t="s">
        <v>200</v>
      </c>
      <c r="D623" t="s">
        <v>242</v>
      </c>
      <c r="E623" t="s">
        <v>200</v>
      </c>
      <c r="F623" t="s">
        <v>242</v>
      </c>
      <c r="J623">
        <v>0</v>
      </c>
      <c r="K623">
        <v>5000000</v>
      </c>
      <c r="L623">
        <v>0</v>
      </c>
      <c r="N623" t="s">
        <v>1877</v>
      </c>
      <c r="O623">
        <v>-0.13</v>
      </c>
      <c r="P623">
        <v>-0.01</v>
      </c>
      <c r="Q623" t="s">
        <v>1277</v>
      </c>
      <c r="T623">
        <v>0.74</v>
      </c>
      <c r="U623">
        <v>1.82</v>
      </c>
      <c r="V623">
        <v>0</v>
      </c>
      <c r="W623">
        <v>16</v>
      </c>
      <c r="X623">
        <v>0</v>
      </c>
      <c r="Y623">
        <v>0</v>
      </c>
      <c r="Z623">
        <v>0</v>
      </c>
      <c r="AA623">
        <v>0</v>
      </c>
      <c r="AB623">
        <v>0.4</v>
      </c>
      <c r="AC623">
        <v>2</v>
      </c>
      <c r="AD623">
        <v>3</v>
      </c>
      <c r="AE623">
        <v>4.8</v>
      </c>
      <c r="AF623">
        <v>7.6</v>
      </c>
      <c r="AG623">
        <v>10.4</v>
      </c>
      <c r="AH623">
        <v>13.2</v>
      </c>
      <c r="AI623">
        <v>14.6</v>
      </c>
      <c r="AJ623">
        <v>16</v>
      </c>
      <c r="AK623">
        <v>11</v>
      </c>
      <c r="AL623">
        <v>4</v>
      </c>
      <c r="AM623">
        <v>2</v>
      </c>
      <c r="AN623">
        <v>2</v>
      </c>
      <c r="AO623">
        <v>1</v>
      </c>
      <c r="AP623">
        <v>2</v>
      </c>
      <c r="AQ623">
        <v>2</v>
      </c>
      <c r="AR623">
        <v>1</v>
      </c>
      <c r="AS623">
        <v>2</v>
      </c>
      <c r="AT623">
        <v>2</v>
      </c>
    </row>
    <row r="624" spans="1:46" hidden="1" x14ac:dyDescent="0.2">
      <c r="A624">
        <v>622</v>
      </c>
      <c r="B624" t="s">
        <v>282</v>
      </c>
      <c r="C624" t="s">
        <v>200</v>
      </c>
      <c r="D624" t="s">
        <v>243</v>
      </c>
      <c r="E624" t="s">
        <v>200</v>
      </c>
      <c r="F624" t="s">
        <v>243</v>
      </c>
      <c r="J624">
        <v>-5000000</v>
      </c>
      <c r="K624">
        <v>5000000</v>
      </c>
      <c r="L624">
        <v>-14.85</v>
      </c>
      <c r="N624" t="s">
        <v>1878</v>
      </c>
      <c r="O624">
        <v>-75.77</v>
      </c>
      <c r="P624">
        <v>0.28999999999999998</v>
      </c>
      <c r="Q624" t="s">
        <v>1277</v>
      </c>
      <c r="T624">
        <v>-15.41</v>
      </c>
      <c r="U624">
        <v>0.64</v>
      </c>
      <c r="V624">
        <v>-81</v>
      </c>
      <c r="W624">
        <v>4</v>
      </c>
      <c r="X624">
        <v>-81</v>
      </c>
      <c r="Y624">
        <v>-74</v>
      </c>
      <c r="Z624">
        <v>-70</v>
      </c>
      <c r="AA624">
        <v>-62</v>
      </c>
      <c r="AB624">
        <v>-54</v>
      </c>
      <c r="AC624">
        <v>-46</v>
      </c>
      <c r="AD624">
        <v>-38</v>
      </c>
      <c r="AE624">
        <v>-30</v>
      </c>
      <c r="AF624">
        <v>-22.8</v>
      </c>
      <c r="AG624">
        <v>-15</v>
      </c>
      <c r="AH624">
        <v>-7</v>
      </c>
      <c r="AI624">
        <v>-3</v>
      </c>
      <c r="AJ624">
        <v>4</v>
      </c>
      <c r="AK624">
        <v>51</v>
      </c>
      <c r="AL624">
        <v>80</v>
      </c>
      <c r="AM624">
        <v>90</v>
      </c>
      <c r="AN624">
        <v>80</v>
      </c>
      <c r="AO624">
        <v>90</v>
      </c>
      <c r="AP624">
        <v>80</v>
      </c>
      <c r="AQ624">
        <v>90</v>
      </c>
      <c r="AR624">
        <v>80</v>
      </c>
      <c r="AS624">
        <v>90</v>
      </c>
      <c r="AT624">
        <v>56</v>
      </c>
    </row>
    <row r="625" spans="1:46" hidden="1" x14ac:dyDescent="0.2">
      <c r="A625">
        <v>623</v>
      </c>
      <c r="B625" t="s">
        <v>282</v>
      </c>
      <c r="C625" t="s">
        <v>201</v>
      </c>
      <c r="D625" t="s">
        <v>84</v>
      </c>
      <c r="E625" t="s">
        <v>201</v>
      </c>
      <c r="F625" t="s">
        <v>84</v>
      </c>
      <c r="J625">
        <v>0</v>
      </c>
      <c r="K625">
        <v>5000000</v>
      </c>
      <c r="L625">
        <v>0</v>
      </c>
      <c r="N625" t="s">
        <v>1879</v>
      </c>
      <c r="O625">
        <v>-0.01</v>
      </c>
      <c r="P625">
        <v>-0.03</v>
      </c>
      <c r="Q625" t="s">
        <v>1277</v>
      </c>
      <c r="T625">
        <v>0</v>
      </c>
      <c r="U625">
        <v>0</v>
      </c>
      <c r="V625">
        <v>0</v>
      </c>
      <c r="W625">
        <v>0</v>
      </c>
      <c r="X625">
        <v>0</v>
      </c>
      <c r="Y625">
        <v>0</v>
      </c>
      <c r="Z625">
        <v>0</v>
      </c>
      <c r="AA625">
        <v>0</v>
      </c>
      <c r="AB625">
        <v>0</v>
      </c>
      <c r="AC625">
        <v>0</v>
      </c>
      <c r="AD625">
        <v>0</v>
      </c>
      <c r="AE625">
        <v>0</v>
      </c>
      <c r="AF625">
        <v>0</v>
      </c>
      <c r="AG625">
        <v>0</v>
      </c>
      <c r="AH625">
        <v>0</v>
      </c>
      <c r="AI625">
        <v>0</v>
      </c>
      <c r="AJ625">
        <v>0</v>
      </c>
      <c r="AK625">
        <v>0</v>
      </c>
      <c r="AL625">
        <v>0</v>
      </c>
      <c r="AM625">
        <v>0</v>
      </c>
      <c r="AN625">
        <v>0</v>
      </c>
      <c r="AO625">
        <v>0</v>
      </c>
      <c r="AP625">
        <v>1</v>
      </c>
      <c r="AQ625">
        <v>0</v>
      </c>
      <c r="AR625">
        <v>0</v>
      </c>
      <c r="AS625">
        <v>0</v>
      </c>
      <c r="AT625">
        <v>0</v>
      </c>
    </row>
    <row r="626" spans="1:46" hidden="1" x14ac:dyDescent="0.2">
      <c r="A626">
        <v>624</v>
      </c>
      <c r="B626" t="s">
        <v>282</v>
      </c>
      <c r="C626" t="s">
        <v>201</v>
      </c>
      <c r="D626" t="s">
        <v>67</v>
      </c>
      <c r="E626" t="s">
        <v>201</v>
      </c>
      <c r="F626" t="s">
        <v>67</v>
      </c>
      <c r="J626">
        <v>0</v>
      </c>
      <c r="K626">
        <v>5000000</v>
      </c>
      <c r="L626">
        <v>83</v>
      </c>
      <c r="N626" t="s">
        <v>1880</v>
      </c>
      <c r="O626">
        <v>-0.01</v>
      </c>
      <c r="P626">
        <v>135.55000000000001</v>
      </c>
      <c r="Q626" t="s">
        <v>1277</v>
      </c>
      <c r="T626">
        <v>89.87</v>
      </c>
      <c r="U626">
        <v>4.26</v>
      </c>
      <c r="V626">
        <v>0</v>
      </c>
      <c r="W626">
        <v>140</v>
      </c>
      <c r="X626">
        <v>0</v>
      </c>
      <c r="Y626">
        <v>0</v>
      </c>
      <c r="Z626">
        <v>10</v>
      </c>
      <c r="AA626">
        <v>20</v>
      </c>
      <c r="AB626">
        <v>40</v>
      </c>
      <c r="AC626">
        <v>50</v>
      </c>
      <c r="AD626">
        <v>70</v>
      </c>
      <c r="AE626">
        <v>80</v>
      </c>
      <c r="AF626">
        <v>100</v>
      </c>
      <c r="AG626">
        <v>110</v>
      </c>
      <c r="AH626">
        <v>126</v>
      </c>
      <c r="AI626">
        <v>130</v>
      </c>
      <c r="AJ626">
        <v>140</v>
      </c>
      <c r="AK626">
        <v>20</v>
      </c>
      <c r="AL626">
        <v>10</v>
      </c>
      <c r="AM626">
        <v>20</v>
      </c>
      <c r="AN626">
        <v>10</v>
      </c>
      <c r="AO626">
        <v>10</v>
      </c>
      <c r="AP626">
        <v>20</v>
      </c>
      <c r="AQ626">
        <v>10</v>
      </c>
      <c r="AR626">
        <v>20</v>
      </c>
      <c r="AS626">
        <v>10</v>
      </c>
      <c r="AT626">
        <v>15</v>
      </c>
    </row>
    <row r="627" spans="1:46" hidden="1" x14ac:dyDescent="0.2">
      <c r="A627">
        <v>625</v>
      </c>
      <c r="B627" t="s">
        <v>282</v>
      </c>
      <c r="C627" t="s">
        <v>201</v>
      </c>
      <c r="D627" t="s">
        <v>90</v>
      </c>
      <c r="E627" t="s">
        <v>201</v>
      </c>
      <c r="F627" t="s">
        <v>90</v>
      </c>
      <c r="J627">
        <v>0</v>
      </c>
      <c r="K627">
        <v>5000000</v>
      </c>
      <c r="L627">
        <v>83</v>
      </c>
      <c r="N627" t="s">
        <v>1881</v>
      </c>
      <c r="O627">
        <v>0.01</v>
      </c>
      <c r="P627">
        <v>135.54</v>
      </c>
      <c r="Q627" t="s">
        <v>1277</v>
      </c>
      <c r="T627">
        <v>89.86</v>
      </c>
      <c r="U627">
        <v>4.26</v>
      </c>
      <c r="V627">
        <v>0</v>
      </c>
      <c r="W627">
        <v>140</v>
      </c>
      <c r="X627">
        <v>0</v>
      </c>
      <c r="Y627">
        <v>0</v>
      </c>
      <c r="Z627">
        <v>10</v>
      </c>
      <c r="AA627">
        <v>20</v>
      </c>
      <c r="AB627">
        <v>40</v>
      </c>
      <c r="AC627">
        <v>50</v>
      </c>
      <c r="AD627">
        <v>70</v>
      </c>
      <c r="AE627">
        <v>80</v>
      </c>
      <c r="AF627">
        <v>100</v>
      </c>
      <c r="AG627">
        <v>110</v>
      </c>
      <c r="AH627">
        <v>126</v>
      </c>
      <c r="AI627">
        <v>130</v>
      </c>
      <c r="AJ627">
        <v>140</v>
      </c>
      <c r="AK627">
        <v>20</v>
      </c>
      <c r="AL627">
        <v>10</v>
      </c>
      <c r="AM627">
        <v>20</v>
      </c>
      <c r="AN627">
        <v>10</v>
      </c>
      <c r="AO627">
        <v>10</v>
      </c>
      <c r="AP627">
        <v>20</v>
      </c>
      <c r="AQ627">
        <v>10</v>
      </c>
      <c r="AR627">
        <v>20</v>
      </c>
      <c r="AS627">
        <v>10</v>
      </c>
      <c r="AT627">
        <v>15</v>
      </c>
    </row>
    <row r="628" spans="1:46" hidden="1" x14ac:dyDescent="0.2">
      <c r="A628">
        <v>626</v>
      </c>
      <c r="B628" t="s">
        <v>282</v>
      </c>
      <c r="C628" t="s">
        <v>201</v>
      </c>
      <c r="D628" t="s">
        <v>92</v>
      </c>
      <c r="E628" t="s">
        <v>201</v>
      </c>
      <c r="F628" t="s">
        <v>92</v>
      </c>
      <c r="J628">
        <v>0</v>
      </c>
      <c r="K628">
        <v>5000000</v>
      </c>
      <c r="L628">
        <v>0</v>
      </c>
      <c r="N628" t="s">
        <v>1882</v>
      </c>
      <c r="O628">
        <v>-0.04</v>
      </c>
      <c r="P628">
        <v>5.33</v>
      </c>
      <c r="Q628" t="s">
        <v>1277</v>
      </c>
      <c r="T628">
        <v>0</v>
      </c>
      <c r="U628">
        <v>0</v>
      </c>
      <c r="V628">
        <v>0</v>
      </c>
      <c r="W628">
        <v>7</v>
      </c>
      <c r="X628">
        <v>0</v>
      </c>
      <c r="Y628">
        <v>0</v>
      </c>
      <c r="Z628">
        <v>0</v>
      </c>
      <c r="AA628">
        <v>1</v>
      </c>
      <c r="AB628">
        <v>2</v>
      </c>
      <c r="AC628">
        <v>2</v>
      </c>
      <c r="AD628">
        <v>3</v>
      </c>
      <c r="AE628">
        <v>4</v>
      </c>
      <c r="AF628">
        <v>4</v>
      </c>
      <c r="AG628">
        <v>5</v>
      </c>
      <c r="AH628">
        <v>6</v>
      </c>
      <c r="AI628">
        <v>6</v>
      </c>
      <c r="AJ628">
        <v>7</v>
      </c>
      <c r="AK628">
        <v>10</v>
      </c>
      <c r="AL628">
        <v>10</v>
      </c>
      <c r="AM628">
        <v>10</v>
      </c>
      <c r="AN628">
        <v>0</v>
      </c>
      <c r="AO628">
        <v>10</v>
      </c>
      <c r="AP628">
        <v>10</v>
      </c>
      <c r="AQ628">
        <v>0</v>
      </c>
      <c r="AR628">
        <v>10</v>
      </c>
      <c r="AS628">
        <v>7</v>
      </c>
      <c r="AT628">
        <v>1</v>
      </c>
    </row>
    <row r="629" spans="1:46" hidden="1" x14ac:dyDescent="0.2">
      <c r="A629">
        <v>627</v>
      </c>
      <c r="B629" t="s">
        <v>282</v>
      </c>
      <c r="C629" t="s">
        <v>201</v>
      </c>
      <c r="D629" t="s">
        <v>226</v>
      </c>
      <c r="E629" t="s">
        <v>201</v>
      </c>
      <c r="F629" t="s">
        <v>226</v>
      </c>
      <c r="J629">
        <v>0</v>
      </c>
      <c r="K629">
        <v>5000000</v>
      </c>
      <c r="L629">
        <v>0</v>
      </c>
      <c r="N629" t="s">
        <v>1883</v>
      </c>
      <c r="O629">
        <v>-0.01</v>
      </c>
      <c r="P629">
        <v>49.11</v>
      </c>
      <c r="Q629" t="s">
        <v>1277</v>
      </c>
      <c r="T629">
        <v>0</v>
      </c>
      <c r="U629">
        <v>0</v>
      </c>
      <c r="V629">
        <v>0</v>
      </c>
      <c r="W629">
        <v>52</v>
      </c>
      <c r="X629">
        <v>0</v>
      </c>
      <c r="Y629">
        <v>2</v>
      </c>
      <c r="Z629">
        <v>5</v>
      </c>
      <c r="AA629">
        <v>10</v>
      </c>
      <c r="AB629">
        <v>15</v>
      </c>
      <c r="AC629">
        <v>20</v>
      </c>
      <c r="AD629">
        <v>25</v>
      </c>
      <c r="AE629">
        <v>30</v>
      </c>
      <c r="AF629">
        <v>35</v>
      </c>
      <c r="AG629">
        <v>40</v>
      </c>
      <c r="AH629">
        <v>45</v>
      </c>
      <c r="AI629">
        <v>47</v>
      </c>
      <c r="AJ629">
        <v>52</v>
      </c>
      <c r="AK629">
        <v>60</v>
      </c>
      <c r="AL629">
        <v>50</v>
      </c>
      <c r="AM629">
        <v>50</v>
      </c>
      <c r="AN629">
        <v>50</v>
      </c>
      <c r="AO629">
        <v>50</v>
      </c>
      <c r="AP629">
        <v>60</v>
      </c>
      <c r="AQ629">
        <v>50</v>
      </c>
      <c r="AR629">
        <v>50</v>
      </c>
      <c r="AS629">
        <v>50</v>
      </c>
      <c r="AT629">
        <v>34</v>
      </c>
    </row>
    <row r="630" spans="1:46" hidden="1" x14ac:dyDescent="0.2">
      <c r="A630">
        <v>628</v>
      </c>
      <c r="B630" t="s">
        <v>282</v>
      </c>
      <c r="C630" t="s">
        <v>201</v>
      </c>
      <c r="D630" t="s">
        <v>229</v>
      </c>
      <c r="E630" t="s">
        <v>201</v>
      </c>
      <c r="F630" t="s">
        <v>229</v>
      </c>
      <c r="J630">
        <v>0</v>
      </c>
      <c r="K630">
        <v>5000000</v>
      </c>
      <c r="L630">
        <v>0</v>
      </c>
      <c r="N630" t="s">
        <v>1884</v>
      </c>
      <c r="O630">
        <v>-0.01</v>
      </c>
      <c r="P630">
        <v>49.11</v>
      </c>
      <c r="Q630" t="s">
        <v>1277</v>
      </c>
      <c r="T630">
        <v>0</v>
      </c>
      <c r="U630">
        <v>0</v>
      </c>
      <c r="V630">
        <v>0</v>
      </c>
      <c r="W630">
        <v>51</v>
      </c>
      <c r="X630">
        <v>0</v>
      </c>
      <c r="Y630">
        <v>2</v>
      </c>
      <c r="Z630">
        <v>5</v>
      </c>
      <c r="AA630">
        <v>10</v>
      </c>
      <c r="AB630">
        <v>15</v>
      </c>
      <c r="AC630">
        <v>20</v>
      </c>
      <c r="AD630">
        <v>25</v>
      </c>
      <c r="AE630">
        <v>30</v>
      </c>
      <c r="AF630">
        <v>35</v>
      </c>
      <c r="AG630">
        <v>40</v>
      </c>
      <c r="AH630">
        <v>45</v>
      </c>
      <c r="AI630">
        <v>47</v>
      </c>
      <c r="AJ630">
        <v>51</v>
      </c>
      <c r="AK630">
        <v>60</v>
      </c>
      <c r="AL630">
        <v>50</v>
      </c>
      <c r="AM630">
        <v>50</v>
      </c>
      <c r="AN630">
        <v>50</v>
      </c>
      <c r="AO630">
        <v>50</v>
      </c>
      <c r="AP630">
        <v>50</v>
      </c>
      <c r="AQ630">
        <v>50</v>
      </c>
      <c r="AR630">
        <v>50</v>
      </c>
      <c r="AS630">
        <v>50</v>
      </c>
      <c r="AT630">
        <v>43</v>
      </c>
    </row>
    <row r="631" spans="1:46" hidden="1" x14ac:dyDescent="0.2">
      <c r="A631">
        <v>629</v>
      </c>
      <c r="B631" t="s">
        <v>282</v>
      </c>
      <c r="C631" t="s">
        <v>201</v>
      </c>
      <c r="D631" t="s">
        <v>102</v>
      </c>
      <c r="E631" t="s">
        <v>201</v>
      </c>
      <c r="F631" t="s">
        <v>102</v>
      </c>
      <c r="J631">
        <v>0</v>
      </c>
      <c r="K631">
        <v>5000000</v>
      </c>
      <c r="L631">
        <v>0</v>
      </c>
      <c r="N631" t="s">
        <v>1885</v>
      </c>
      <c r="O631">
        <v>0.6</v>
      </c>
      <c r="P631">
        <v>15.7</v>
      </c>
      <c r="Q631" t="s">
        <v>1277</v>
      </c>
      <c r="T631">
        <v>0</v>
      </c>
      <c r="U631">
        <v>0</v>
      </c>
      <c r="V631">
        <v>0</v>
      </c>
      <c r="W631">
        <v>17</v>
      </c>
      <c r="X631">
        <v>0</v>
      </c>
      <c r="Y631">
        <v>0</v>
      </c>
      <c r="Z631">
        <v>1</v>
      </c>
      <c r="AA631">
        <v>3</v>
      </c>
      <c r="AB631">
        <v>5</v>
      </c>
      <c r="AC631">
        <v>6</v>
      </c>
      <c r="AD631">
        <v>8</v>
      </c>
      <c r="AE631">
        <v>10</v>
      </c>
      <c r="AF631">
        <v>11</v>
      </c>
      <c r="AG631">
        <v>13</v>
      </c>
      <c r="AH631">
        <v>15</v>
      </c>
      <c r="AI631">
        <v>15</v>
      </c>
      <c r="AJ631">
        <v>17</v>
      </c>
      <c r="AK631">
        <v>20</v>
      </c>
      <c r="AL631">
        <v>20</v>
      </c>
      <c r="AM631">
        <v>20</v>
      </c>
      <c r="AN631">
        <v>10</v>
      </c>
      <c r="AO631">
        <v>20</v>
      </c>
      <c r="AP631">
        <v>20</v>
      </c>
      <c r="AQ631">
        <v>10</v>
      </c>
      <c r="AR631">
        <v>20</v>
      </c>
      <c r="AS631">
        <v>20</v>
      </c>
      <c r="AT631">
        <v>8</v>
      </c>
    </row>
    <row r="632" spans="1:46" hidden="1" x14ac:dyDescent="0.2">
      <c r="A632">
        <v>630</v>
      </c>
      <c r="B632" t="s">
        <v>282</v>
      </c>
      <c r="C632" t="s">
        <v>201</v>
      </c>
      <c r="D632" t="s">
        <v>231</v>
      </c>
      <c r="E632" t="s">
        <v>201</v>
      </c>
      <c r="F632" t="s">
        <v>231</v>
      </c>
      <c r="J632">
        <v>0</v>
      </c>
      <c r="K632">
        <v>5000000</v>
      </c>
      <c r="L632">
        <v>0</v>
      </c>
      <c r="N632" t="s">
        <v>1886</v>
      </c>
      <c r="O632">
        <v>-0.01</v>
      </c>
      <c r="P632">
        <v>33.049999999999997</v>
      </c>
      <c r="Q632" t="s">
        <v>1277</v>
      </c>
      <c r="T632">
        <v>0</v>
      </c>
      <c r="U632">
        <v>0</v>
      </c>
      <c r="V632">
        <v>0</v>
      </c>
      <c r="W632">
        <v>35</v>
      </c>
      <c r="X632">
        <v>0</v>
      </c>
      <c r="Y632">
        <v>1</v>
      </c>
      <c r="Z632">
        <v>3</v>
      </c>
      <c r="AA632">
        <v>6</v>
      </c>
      <c r="AB632">
        <v>10</v>
      </c>
      <c r="AC632">
        <v>13</v>
      </c>
      <c r="AD632">
        <v>16</v>
      </c>
      <c r="AE632">
        <v>20</v>
      </c>
      <c r="AF632">
        <v>23</v>
      </c>
      <c r="AG632">
        <v>27</v>
      </c>
      <c r="AH632">
        <v>30</v>
      </c>
      <c r="AI632">
        <v>32</v>
      </c>
      <c r="AJ632">
        <v>35</v>
      </c>
      <c r="AK632">
        <v>40</v>
      </c>
      <c r="AL632">
        <v>30</v>
      </c>
      <c r="AM632">
        <v>40</v>
      </c>
      <c r="AN632">
        <v>30</v>
      </c>
      <c r="AO632">
        <v>40</v>
      </c>
      <c r="AP632">
        <v>30</v>
      </c>
      <c r="AQ632">
        <v>40</v>
      </c>
      <c r="AR632">
        <v>30</v>
      </c>
      <c r="AS632">
        <v>40</v>
      </c>
      <c r="AT632">
        <v>19</v>
      </c>
    </row>
    <row r="633" spans="1:46" hidden="1" x14ac:dyDescent="0.2">
      <c r="A633">
        <v>631</v>
      </c>
      <c r="B633" t="s">
        <v>282</v>
      </c>
      <c r="C633" t="s">
        <v>201</v>
      </c>
      <c r="D633" t="s">
        <v>233</v>
      </c>
      <c r="E633" t="s">
        <v>201</v>
      </c>
      <c r="F633" t="s">
        <v>233</v>
      </c>
      <c r="J633">
        <v>0</v>
      </c>
      <c r="K633">
        <v>5000000</v>
      </c>
      <c r="L633">
        <v>0</v>
      </c>
      <c r="N633" t="s">
        <v>1887</v>
      </c>
      <c r="O633">
        <v>0</v>
      </c>
      <c r="P633">
        <v>33.049999999999997</v>
      </c>
      <c r="Q633" t="s">
        <v>1277</v>
      </c>
      <c r="T633">
        <v>0</v>
      </c>
      <c r="U633">
        <v>0</v>
      </c>
      <c r="V633">
        <v>0</v>
      </c>
      <c r="W633">
        <v>35</v>
      </c>
      <c r="X633">
        <v>0</v>
      </c>
      <c r="Y633">
        <v>1</v>
      </c>
      <c r="Z633">
        <v>3</v>
      </c>
      <c r="AA633">
        <v>6</v>
      </c>
      <c r="AB633">
        <v>10</v>
      </c>
      <c r="AC633">
        <v>13</v>
      </c>
      <c r="AD633">
        <v>16</v>
      </c>
      <c r="AE633">
        <v>20</v>
      </c>
      <c r="AF633">
        <v>23</v>
      </c>
      <c r="AG633">
        <v>27</v>
      </c>
      <c r="AH633">
        <v>30</v>
      </c>
      <c r="AI633">
        <v>32</v>
      </c>
      <c r="AJ633">
        <v>35</v>
      </c>
      <c r="AK633">
        <v>40</v>
      </c>
      <c r="AL633">
        <v>30</v>
      </c>
      <c r="AM633">
        <v>40</v>
      </c>
      <c r="AN633">
        <v>30</v>
      </c>
      <c r="AO633">
        <v>40</v>
      </c>
      <c r="AP633">
        <v>30</v>
      </c>
      <c r="AQ633">
        <v>40</v>
      </c>
      <c r="AR633">
        <v>30</v>
      </c>
      <c r="AS633">
        <v>40</v>
      </c>
      <c r="AT633">
        <v>19</v>
      </c>
    </row>
    <row r="634" spans="1:46" hidden="1" x14ac:dyDescent="0.2">
      <c r="A634">
        <v>632</v>
      </c>
      <c r="B634" t="s">
        <v>282</v>
      </c>
      <c r="C634" t="s">
        <v>201</v>
      </c>
      <c r="D634" t="s">
        <v>234</v>
      </c>
      <c r="E634" t="s">
        <v>201</v>
      </c>
      <c r="F634" t="s">
        <v>234</v>
      </c>
      <c r="J634">
        <v>0</v>
      </c>
      <c r="K634">
        <v>5000000</v>
      </c>
      <c r="L634">
        <v>0</v>
      </c>
      <c r="N634" t="s">
        <v>1888</v>
      </c>
      <c r="O634">
        <v>0.4</v>
      </c>
      <c r="P634">
        <v>60.03</v>
      </c>
      <c r="Q634" t="s">
        <v>1277</v>
      </c>
      <c r="T634">
        <v>0</v>
      </c>
      <c r="U634">
        <v>0</v>
      </c>
      <c r="V634">
        <v>0</v>
      </c>
      <c r="W634">
        <v>63</v>
      </c>
      <c r="X634">
        <v>0</v>
      </c>
      <c r="Y634">
        <v>3</v>
      </c>
      <c r="Z634">
        <v>6</v>
      </c>
      <c r="AA634">
        <v>12</v>
      </c>
      <c r="AB634">
        <v>18</v>
      </c>
      <c r="AC634">
        <v>24</v>
      </c>
      <c r="AD634">
        <v>30</v>
      </c>
      <c r="AE634">
        <v>36</v>
      </c>
      <c r="AF634">
        <v>42</v>
      </c>
      <c r="AG634">
        <v>48.6</v>
      </c>
      <c r="AH634">
        <v>55</v>
      </c>
      <c r="AI634">
        <v>58</v>
      </c>
      <c r="AJ634">
        <v>63</v>
      </c>
      <c r="AK634">
        <v>70</v>
      </c>
      <c r="AL634">
        <v>60</v>
      </c>
      <c r="AM634">
        <v>60</v>
      </c>
      <c r="AN634">
        <v>70</v>
      </c>
      <c r="AO634">
        <v>60</v>
      </c>
      <c r="AP634">
        <v>60</v>
      </c>
      <c r="AQ634">
        <v>70</v>
      </c>
      <c r="AR634">
        <v>60</v>
      </c>
      <c r="AS634">
        <v>60</v>
      </c>
      <c r="AT634">
        <v>43</v>
      </c>
    </row>
    <row r="635" spans="1:46" hidden="1" x14ac:dyDescent="0.2">
      <c r="A635">
        <v>633</v>
      </c>
      <c r="B635" t="s">
        <v>282</v>
      </c>
      <c r="C635" t="s">
        <v>201</v>
      </c>
      <c r="D635" t="s">
        <v>236</v>
      </c>
      <c r="E635" t="s">
        <v>201</v>
      </c>
      <c r="F635" t="s">
        <v>236</v>
      </c>
      <c r="J635">
        <v>0</v>
      </c>
      <c r="K635">
        <v>5000000</v>
      </c>
      <c r="L635">
        <v>0</v>
      </c>
      <c r="N635" t="s">
        <v>1889</v>
      </c>
      <c r="O635">
        <v>0.56000000000000005</v>
      </c>
      <c r="P635">
        <v>59.94</v>
      </c>
      <c r="Q635" t="s">
        <v>1277</v>
      </c>
      <c r="T635">
        <v>0</v>
      </c>
      <c r="U635">
        <v>0</v>
      </c>
      <c r="V635">
        <v>0</v>
      </c>
      <c r="W635">
        <v>63</v>
      </c>
      <c r="X635">
        <v>0</v>
      </c>
      <c r="Y635">
        <v>3</v>
      </c>
      <c r="Z635">
        <v>6</v>
      </c>
      <c r="AA635">
        <v>12</v>
      </c>
      <c r="AB635">
        <v>18</v>
      </c>
      <c r="AC635">
        <v>24</v>
      </c>
      <c r="AD635">
        <v>30</v>
      </c>
      <c r="AE635">
        <v>36</v>
      </c>
      <c r="AF635">
        <v>42.1</v>
      </c>
      <c r="AG635">
        <v>49</v>
      </c>
      <c r="AH635">
        <v>55</v>
      </c>
      <c r="AI635">
        <v>58</v>
      </c>
      <c r="AJ635">
        <v>63</v>
      </c>
      <c r="AK635">
        <v>70</v>
      </c>
      <c r="AL635">
        <v>60</v>
      </c>
      <c r="AM635">
        <v>60</v>
      </c>
      <c r="AN635">
        <v>70</v>
      </c>
      <c r="AO635">
        <v>60</v>
      </c>
      <c r="AP635">
        <v>60</v>
      </c>
      <c r="AQ635">
        <v>70</v>
      </c>
      <c r="AR635">
        <v>60</v>
      </c>
      <c r="AS635">
        <v>60</v>
      </c>
      <c r="AT635">
        <v>44</v>
      </c>
    </row>
    <row r="636" spans="1:46" hidden="1" x14ac:dyDescent="0.2">
      <c r="A636">
        <v>634</v>
      </c>
      <c r="B636" t="s">
        <v>282</v>
      </c>
      <c r="C636" t="s">
        <v>201</v>
      </c>
      <c r="D636" t="s">
        <v>26</v>
      </c>
      <c r="E636" t="s">
        <v>201</v>
      </c>
      <c r="F636" t="s">
        <v>26</v>
      </c>
      <c r="J636">
        <v>0</v>
      </c>
      <c r="K636">
        <v>5000000</v>
      </c>
      <c r="L636">
        <v>51.33</v>
      </c>
      <c r="N636" t="s">
        <v>1890</v>
      </c>
      <c r="O636">
        <v>-0.03</v>
      </c>
      <c r="P636">
        <v>105.14</v>
      </c>
      <c r="Q636" t="s">
        <v>1277</v>
      </c>
      <c r="T636">
        <v>60.89</v>
      </c>
      <c r="U636">
        <v>9.44</v>
      </c>
      <c r="V636">
        <v>0</v>
      </c>
      <c r="W636">
        <v>160</v>
      </c>
      <c r="X636">
        <v>0</v>
      </c>
      <c r="Y636">
        <v>0</v>
      </c>
      <c r="Z636">
        <v>10</v>
      </c>
      <c r="AA636">
        <v>20</v>
      </c>
      <c r="AB636">
        <v>30</v>
      </c>
      <c r="AC636">
        <v>50</v>
      </c>
      <c r="AD636">
        <v>60</v>
      </c>
      <c r="AE636">
        <v>70</v>
      </c>
      <c r="AF636">
        <v>86</v>
      </c>
      <c r="AG636">
        <v>100</v>
      </c>
      <c r="AH636">
        <v>112</v>
      </c>
      <c r="AI636">
        <v>130</v>
      </c>
      <c r="AJ636">
        <v>160</v>
      </c>
      <c r="AK636">
        <v>20</v>
      </c>
      <c r="AL636">
        <v>20</v>
      </c>
      <c r="AM636">
        <v>10</v>
      </c>
      <c r="AN636">
        <v>20</v>
      </c>
      <c r="AO636">
        <v>10</v>
      </c>
      <c r="AP636">
        <v>20</v>
      </c>
      <c r="AQ636">
        <v>16</v>
      </c>
      <c r="AR636">
        <v>5</v>
      </c>
      <c r="AS636">
        <v>6</v>
      </c>
      <c r="AT636">
        <v>2</v>
      </c>
    </row>
    <row r="637" spans="1:46" hidden="1" x14ac:dyDescent="0.2">
      <c r="A637">
        <v>635</v>
      </c>
      <c r="B637" t="s">
        <v>282</v>
      </c>
      <c r="C637" t="s">
        <v>201</v>
      </c>
      <c r="D637" t="s">
        <v>241</v>
      </c>
      <c r="E637" t="s">
        <v>201</v>
      </c>
      <c r="F637" t="s">
        <v>241</v>
      </c>
      <c r="J637">
        <v>0</v>
      </c>
      <c r="K637">
        <v>5000000</v>
      </c>
      <c r="L637">
        <v>51.33</v>
      </c>
      <c r="N637" t="s">
        <v>1891</v>
      </c>
      <c r="O637">
        <v>-0.05</v>
      </c>
      <c r="P637">
        <v>105.07</v>
      </c>
      <c r="Q637" t="s">
        <v>1277</v>
      </c>
      <c r="T637">
        <v>60.65</v>
      </c>
      <c r="U637">
        <v>9.58</v>
      </c>
      <c r="V637">
        <v>0</v>
      </c>
      <c r="W637">
        <v>160</v>
      </c>
      <c r="X637">
        <v>0</v>
      </c>
      <c r="Y637">
        <v>0</v>
      </c>
      <c r="Z637">
        <v>10</v>
      </c>
      <c r="AA637">
        <v>20</v>
      </c>
      <c r="AB637">
        <v>30</v>
      </c>
      <c r="AC637">
        <v>50</v>
      </c>
      <c r="AD637">
        <v>60</v>
      </c>
      <c r="AE637">
        <v>70</v>
      </c>
      <c r="AF637">
        <v>80</v>
      </c>
      <c r="AG637">
        <v>100</v>
      </c>
      <c r="AH637">
        <v>110</v>
      </c>
      <c r="AI637">
        <v>120</v>
      </c>
      <c r="AJ637">
        <v>160</v>
      </c>
      <c r="AK637">
        <v>20</v>
      </c>
      <c r="AL637">
        <v>20</v>
      </c>
      <c r="AM637">
        <v>10</v>
      </c>
      <c r="AN637">
        <v>20</v>
      </c>
      <c r="AO637">
        <v>10</v>
      </c>
      <c r="AP637">
        <v>20</v>
      </c>
      <c r="AQ637">
        <v>16</v>
      </c>
      <c r="AR637">
        <v>5</v>
      </c>
      <c r="AS637">
        <v>4</v>
      </c>
      <c r="AT637">
        <v>2</v>
      </c>
    </row>
    <row r="638" spans="1:46" hidden="1" x14ac:dyDescent="0.2">
      <c r="A638">
        <v>636</v>
      </c>
      <c r="B638" t="s">
        <v>282</v>
      </c>
      <c r="C638" t="s">
        <v>201</v>
      </c>
      <c r="D638" t="s">
        <v>242</v>
      </c>
      <c r="E638" t="s">
        <v>201</v>
      </c>
      <c r="F638" t="s">
        <v>242</v>
      </c>
      <c r="J638">
        <v>0</v>
      </c>
      <c r="K638">
        <v>5000000</v>
      </c>
      <c r="L638">
        <v>0</v>
      </c>
      <c r="N638" t="s">
        <v>1892</v>
      </c>
      <c r="O638">
        <v>0.02</v>
      </c>
      <c r="P638">
        <v>-0.03</v>
      </c>
      <c r="Q638" t="s">
        <v>1277</v>
      </c>
      <c r="T638">
        <v>0.24</v>
      </c>
      <c r="U638">
        <v>0.59</v>
      </c>
      <c r="V638">
        <v>0</v>
      </c>
      <c r="W638">
        <v>16</v>
      </c>
      <c r="X638">
        <v>0</v>
      </c>
      <c r="Y638">
        <v>0</v>
      </c>
      <c r="Z638">
        <v>0</v>
      </c>
      <c r="AA638">
        <v>0</v>
      </c>
      <c r="AB638">
        <v>0.4</v>
      </c>
      <c r="AC638">
        <v>2</v>
      </c>
      <c r="AD638">
        <v>3</v>
      </c>
      <c r="AE638">
        <v>4.8</v>
      </c>
      <c r="AF638">
        <v>7.6</v>
      </c>
      <c r="AG638">
        <v>10.4</v>
      </c>
      <c r="AH638">
        <v>13.2</v>
      </c>
      <c r="AI638">
        <v>14.6</v>
      </c>
      <c r="AJ638">
        <v>16</v>
      </c>
      <c r="AK638">
        <v>11</v>
      </c>
      <c r="AL638">
        <v>4</v>
      </c>
      <c r="AM638">
        <v>2</v>
      </c>
      <c r="AN638">
        <v>2</v>
      </c>
      <c r="AO638">
        <v>1</v>
      </c>
      <c r="AP638">
        <v>2</v>
      </c>
      <c r="AQ638">
        <v>2</v>
      </c>
      <c r="AR638">
        <v>1</v>
      </c>
      <c r="AS638">
        <v>2</v>
      </c>
      <c r="AT638">
        <v>2</v>
      </c>
    </row>
    <row r="639" spans="1:46" hidden="1" x14ac:dyDescent="0.2">
      <c r="A639">
        <v>637</v>
      </c>
      <c r="B639" t="s">
        <v>282</v>
      </c>
      <c r="C639" t="s">
        <v>201</v>
      </c>
      <c r="D639" t="s">
        <v>243</v>
      </c>
      <c r="E639" t="s">
        <v>201</v>
      </c>
      <c r="F639" t="s">
        <v>243</v>
      </c>
      <c r="J639">
        <v>-5000000</v>
      </c>
      <c r="K639">
        <v>5000000</v>
      </c>
      <c r="L639">
        <v>20.309999999999999</v>
      </c>
      <c r="N639" t="s">
        <v>1893</v>
      </c>
      <c r="O639">
        <v>-79.25</v>
      </c>
      <c r="P639">
        <v>104.98</v>
      </c>
      <c r="Q639" t="s">
        <v>1277</v>
      </c>
      <c r="T639">
        <v>14.64</v>
      </c>
      <c r="U639">
        <v>5.65</v>
      </c>
      <c r="V639">
        <v>-132</v>
      </c>
      <c r="W639">
        <v>158</v>
      </c>
      <c r="X639">
        <v>-132</v>
      </c>
      <c r="Y639">
        <v>-95.4</v>
      </c>
      <c r="Z639">
        <v>-81.2</v>
      </c>
      <c r="AA639">
        <v>-57.4</v>
      </c>
      <c r="AB639">
        <v>-33.799999999999997</v>
      </c>
      <c r="AC639">
        <v>-13</v>
      </c>
      <c r="AD639">
        <v>10</v>
      </c>
      <c r="AE639">
        <v>31.8</v>
      </c>
      <c r="AF639">
        <v>55.6</v>
      </c>
      <c r="AG639">
        <v>77</v>
      </c>
      <c r="AH639">
        <v>99.2</v>
      </c>
      <c r="AI639">
        <v>116.8</v>
      </c>
      <c r="AJ639">
        <v>158</v>
      </c>
      <c r="AK639">
        <v>7</v>
      </c>
      <c r="AL639">
        <v>21</v>
      </c>
      <c r="AM639">
        <v>29</v>
      </c>
      <c r="AN639">
        <v>29</v>
      </c>
      <c r="AO639">
        <v>29</v>
      </c>
      <c r="AP639">
        <v>30</v>
      </c>
      <c r="AQ639">
        <v>29</v>
      </c>
      <c r="AR639">
        <v>28</v>
      </c>
      <c r="AS639">
        <v>17</v>
      </c>
      <c r="AT639">
        <v>6</v>
      </c>
    </row>
    <row r="640" spans="1:46" hidden="1" x14ac:dyDescent="0.2">
      <c r="A640">
        <v>638</v>
      </c>
      <c r="B640" t="s">
        <v>282</v>
      </c>
      <c r="C640" t="s">
        <v>74</v>
      </c>
      <c r="D640" t="s">
        <v>226</v>
      </c>
      <c r="E640" t="s">
        <v>74</v>
      </c>
      <c r="F640" t="s">
        <v>226</v>
      </c>
      <c r="J640">
        <v>0</v>
      </c>
      <c r="K640">
        <v>5000000</v>
      </c>
      <c r="L640">
        <v>196.32</v>
      </c>
      <c r="N640" t="s">
        <v>1894</v>
      </c>
      <c r="O640">
        <v>196.33</v>
      </c>
      <c r="P640">
        <v>229.74</v>
      </c>
      <c r="Q640" t="s">
        <v>1277</v>
      </c>
      <c r="T640">
        <v>199.7</v>
      </c>
      <c r="U640">
        <v>11.49</v>
      </c>
      <c r="V640">
        <v>187</v>
      </c>
      <c r="W640">
        <v>254</v>
      </c>
      <c r="X640">
        <v>187</v>
      </c>
      <c r="Y640">
        <v>192</v>
      </c>
      <c r="Z640">
        <v>196.8</v>
      </c>
      <c r="AA640">
        <v>203</v>
      </c>
      <c r="AB640">
        <v>208</v>
      </c>
      <c r="AC640">
        <v>212</v>
      </c>
      <c r="AD640">
        <v>216</v>
      </c>
      <c r="AE640">
        <v>220</v>
      </c>
      <c r="AF640">
        <v>224.6</v>
      </c>
      <c r="AG640">
        <v>230</v>
      </c>
      <c r="AH640">
        <v>238</v>
      </c>
      <c r="AI640">
        <v>242.1</v>
      </c>
      <c r="AJ640">
        <v>254</v>
      </c>
      <c r="AK640">
        <v>21</v>
      </c>
      <c r="AL640">
        <v>34</v>
      </c>
      <c r="AM640">
        <v>44</v>
      </c>
      <c r="AN640">
        <v>50</v>
      </c>
      <c r="AO640">
        <v>60</v>
      </c>
      <c r="AP640">
        <v>48</v>
      </c>
      <c r="AQ640">
        <v>31</v>
      </c>
      <c r="AR640">
        <v>28</v>
      </c>
      <c r="AS640">
        <v>16</v>
      </c>
      <c r="AT640">
        <v>7</v>
      </c>
    </row>
    <row r="641" spans="1:46" hidden="1" x14ac:dyDescent="0.2">
      <c r="A641">
        <v>639</v>
      </c>
      <c r="B641" t="s">
        <v>282</v>
      </c>
      <c r="C641" t="s">
        <v>74</v>
      </c>
      <c r="D641" t="s">
        <v>229</v>
      </c>
      <c r="E641" t="s">
        <v>74</v>
      </c>
      <c r="F641" t="s">
        <v>229</v>
      </c>
      <c r="J641">
        <v>0</v>
      </c>
      <c r="K641">
        <v>5000000</v>
      </c>
      <c r="L641">
        <v>196.32</v>
      </c>
      <c r="N641" t="s">
        <v>1895</v>
      </c>
      <c r="O641">
        <v>196.33</v>
      </c>
      <c r="P641">
        <v>229.74</v>
      </c>
      <c r="Q641" t="s">
        <v>1277</v>
      </c>
      <c r="T641">
        <v>199.7</v>
      </c>
      <c r="U641">
        <v>11.49</v>
      </c>
      <c r="V641">
        <v>187</v>
      </c>
      <c r="W641">
        <v>254</v>
      </c>
      <c r="X641">
        <v>187</v>
      </c>
      <c r="Y641">
        <v>192</v>
      </c>
      <c r="Z641">
        <v>196.9</v>
      </c>
      <c r="AA641">
        <v>203</v>
      </c>
      <c r="AB641">
        <v>208</v>
      </c>
      <c r="AC641">
        <v>212</v>
      </c>
      <c r="AD641">
        <v>216</v>
      </c>
      <c r="AE641">
        <v>220</v>
      </c>
      <c r="AF641">
        <v>225</v>
      </c>
      <c r="AG641">
        <v>230</v>
      </c>
      <c r="AH641">
        <v>238</v>
      </c>
      <c r="AI641">
        <v>242.05</v>
      </c>
      <c r="AJ641">
        <v>254</v>
      </c>
      <c r="AK641">
        <v>21</v>
      </c>
      <c r="AL641">
        <v>34</v>
      </c>
      <c r="AM641">
        <v>44</v>
      </c>
      <c r="AN641">
        <v>50</v>
      </c>
      <c r="AO641">
        <v>60</v>
      </c>
      <c r="AP641">
        <v>48</v>
      </c>
      <c r="AQ641">
        <v>31</v>
      </c>
      <c r="AR641">
        <v>28</v>
      </c>
      <c r="AS641">
        <v>17</v>
      </c>
      <c r="AT641">
        <v>7</v>
      </c>
    </row>
    <row r="642" spans="1:46" hidden="1" x14ac:dyDescent="0.2">
      <c r="A642">
        <v>640</v>
      </c>
      <c r="B642" t="s">
        <v>282</v>
      </c>
      <c r="C642" t="s">
        <v>74</v>
      </c>
      <c r="D642" t="s">
        <v>102</v>
      </c>
      <c r="E642" t="s">
        <v>74</v>
      </c>
      <c r="F642" t="s">
        <v>102</v>
      </c>
      <c r="G642">
        <v>213.08890281800001</v>
      </c>
      <c r="H642">
        <v>10.6544451409</v>
      </c>
      <c r="I642">
        <v>0.1</v>
      </c>
      <c r="J642">
        <v>0</v>
      </c>
      <c r="K642">
        <v>5000000</v>
      </c>
      <c r="L642">
        <v>196.32</v>
      </c>
      <c r="M642">
        <v>-1.57</v>
      </c>
      <c r="N642" t="s">
        <v>1896</v>
      </c>
      <c r="Q642" t="s">
        <v>1259</v>
      </c>
      <c r="R642">
        <v>210.72</v>
      </c>
      <c r="S642">
        <v>11.86</v>
      </c>
      <c r="T642">
        <v>199.7</v>
      </c>
      <c r="U642">
        <v>11.49</v>
      </c>
      <c r="V642">
        <v>186.73</v>
      </c>
      <c r="W642">
        <v>217.6</v>
      </c>
      <c r="X642">
        <v>186.65</v>
      </c>
      <c r="Y642">
        <v>186.82</v>
      </c>
      <c r="Z642">
        <v>186.98</v>
      </c>
      <c r="AA642">
        <v>187.42</v>
      </c>
      <c r="AB642">
        <v>191.96</v>
      </c>
      <c r="AC642">
        <v>194.81</v>
      </c>
      <c r="AD642">
        <v>197.87</v>
      </c>
      <c r="AE642">
        <v>202.83</v>
      </c>
      <c r="AF642">
        <v>207.38</v>
      </c>
      <c r="AG642">
        <v>209.52</v>
      </c>
      <c r="AH642">
        <v>211.64</v>
      </c>
      <c r="AI642">
        <v>215.62</v>
      </c>
      <c r="AJ642">
        <v>219.59</v>
      </c>
      <c r="AK642">
        <v>3</v>
      </c>
      <c r="AL642">
        <v>0</v>
      </c>
      <c r="AM642">
        <v>2</v>
      </c>
      <c r="AN642">
        <v>0</v>
      </c>
      <c r="AO642">
        <v>1</v>
      </c>
      <c r="AP642">
        <v>0</v>
      </c>
      <c r="AQ642">
        <v>2</v>
      </c>
      <c r="AR642">
        <v>1</v>
      </c>
      <c r="AS642">
        <v>0</v>
      </c>
      <c r="AT642">
        <v>1</v>
      </c>
    </row>
    <row r="643" spans="1:46" hidden="1" x14ac:dyDescent="0.2">
      <c r="A643">
        <v>641</v>
      </c>
      <c r="B643" t="s">
        <v>282</v>
      </c>
      <c r="C643" t="s">
        <v>74</v>
      </c>
      <c r="D643" t="s">
        <v>231</v>
      </c>
      <c r="E643" t="s">
        <v>74</v>
      </c>
      <c r="F643" t="s">
        <v>231</v>
      </c>
      <c r="J643">
        <v>0</v>
      </c>
      <c r="K643">
        <v>5000000</v>
      </c>
      <c r="L643">
        <v>0</v>
      </c>
      <c r="N643" t="s">
        <v>1897</v>
      </c>
      <c r="O643">
        <v>0.05</v>
      </c>
      <c r="P643">
        <v>33.32</v>
      </c>
      <c r="Q643" t="s">
        <v>1277</v>
      </c>
      <c r="T643">
        <v>0</v>
      </c>
      <c r="U643">
        <v>0</v>
      </c>
      <c r="V643">
        <v>0</v>
      </c>
      <c r="W643">
        <v>35</v>
      </c>
      <c r="X643">
        <v>0</v>
      </c>
      <c r="Y643">
        <v>1</v>
      </c>
      <c r="Z643">
        <v>3</v>
      </c>
      <c r="AA643">
        <v>6</v>
      </c>
      <c r="AB643">
        <v>10</v>
      </c>
      <c r="AC643">
        <v>13</v>
      </c>
      <c r="AD643">
        <v>17</v>
      </c>
      <c r="AE643">
        <v>20</v>
      </c>
      <c r="AF643">
        <v>23</v>
      </c>
      <c r="AG643">
        <v>27</v>
      </c>
      <c r="AH643">
        <v>30</v>
      </c>
      <c r="AI643">
        <v>32</v>
      </c>
      <c r="AJ643">
        <v>35</v>
      </c>
      <c r="AK643">
        <v>40</v>
      </c>
      <c r="AL643">
        <v>30</v>
      </c>
      <c r="AM643">
        <v>40</v>
      </c>
      <c r="AN643">
        <v>30</v>
      </c>
      <c r="AO643">
        <v>40</v>
      </c>
      <c r="AP643">
        <v>30</v>
      </c>
      <c r="AQ643">
        <v>40</v>
      </c>
      <c r="AR643">
        <v>30</v>
      </c>
      <c r="AS643">
        <v>40</v>
      </c>
      <c r="AT643">
        <v>21</v>
      </c>
    </row>
    <row r="644" spans="1:46" hidden="1" x14ac:dyDescent="0.2">
      <c r="A644">
        <v>642</v>
      </c>
      <c r="B644" t="s">
        <v>282</v>
      </c>
      <c r="C644" t="s">
        <v>74</v>
      </c>
      <c r="D644" t="s">
        <v>233</v>
      </c>
      <c r="E644" t="s">
        <v>74</v>
      </c>
      <c r="F644" t="s">
        <v>233</v>
      </c>
      <c r="J644">
        <v>0</v>
      </c>
      <c r="K644">
        <v>5000000</v>
      </c>
      <c r="L644">
        <v>0</v>
      </c>
      <c r="N644" t="s">
        <v>1898</v>
      </c>
      <c r="O644">
        <v>0.05</v>
      </c>
      <c r="P644">
        <v>33.32</v>
      </c>
      <c r="Q644" t="s">
        <v>1277</v>
      </c>
      <c r="T644">
        <v>0</v>
      </c>
      <c r="U644">
        <v>0</v>
      </c>
      <c r="V644">
        <v>0</v>
      </c>
      <c r="W644">
        <v>35</v>
      </c>
      <c r="X644">
        <v>0</v>
      </c>
      <c r="Y644">
        <v>1</v>
      </c>
      <c r="Z644">
        <v>3</v>
      </c>
      <c r="AA644">
        <v>6</v>
      </c>
      <c r="AB644">
        <v>10</v>
      </c>
      <c r="AC644">
        <v>13</v>
      </c>
      <c r="AD644">
        <v>17</v>
      </c>
      <c r="AE644">
        <v>20</v>
      </c>
      <c r="AF644">
        <v>23</v>
      </c>
      <c r="AG644">
        <v>27</v>
      </c>
      <c r="AH644">
        <v>30</v>
      </c>
      <c r="AI644">
        <v>32</v>
      </c>
      <c r="AJ644">
        <v>35</v>
      </c>
      <c r="AK644">
        <v>40</v>
      </c>
      <c r="AL644">
        <v>30</v>
      </c>
      <c r="AM644">
        <v>40</v>
      </c>
      <c r="AN644">
        <v>30</v>
      </c>
      <c r="AO644">
        <v>40</v>
      </c>
      <c r="AP644">
        <v>30</v>
      </c>
      <c r="AQ644">
        <v>40</v>
      </c>
      <c r="AR644">
        <v>30</v>
      </c>
      <c r="AS644">
        <v>40</v>
      </c>
      <c r="AT644">
        <v>21</v>
      </c>
    </row>
    <row r="645" spans="1:46" hidden="1" x14ac:dyDescent="0.2">
      <c r="A645">
        <v>643</v>
      </c>
      <c r="B645" t="s">
        <v>282</v>
      </c>
      <c r="C645" t="s">
        <v>74</v>
      </c>
      <c r="D645" t="s">
        <v>26</v>
      </c>
      <c r="E645" t="s">
        <v>74</v>
      </c>
      <c r="F645" t="s">
        <v>26</v>
      </c>
      <c r="G645">
        <v>14.534000000000001</v>
      </c>
      <c r="H645">
        <v>2.1800999999999999</v>
      </c>
      <c r="I645">
        <v>0.3</v>
      </c>
      <c r="J645">
        <v>0</v>
      </c>
      <c r="K645">
        <v>5000000</v>
      </c>
      <c r="L645">
        <v>11.23</v>
      </c>
      <c r="M645">
        <v>-1.51</v>
      </c>
      <c r="N645" t="s">
        <v>1899</v>
      </c>
      <c r="Q645" t="s">
        <v>1259</v>
      </c>
      <c r="R645">
        <v>14.69</v>
      </c>
      <c r="S645">
        <v>2</v>
      </c>
      <c r="T645">
        <v>13.48</v>
      </c>
      <c r="U645">
        <v>2.7</v>
      </c>
      <c r="V645">
        <v>9.39</v>
      </c>
      <c r="W645">
        <v>16.79</v>
      </c>
      <c r="X645">
        <v>9.36</v>
      </c>
      <c r="Y645">
        <v>9.43</v>
      </c>
      <c r="Z645">
        <v>9.51</v>
      </c>
      <c r="AA645">
        <v>10.58</v>
      </c>
      <c r="AB645">
        <v>12.61</v>
      </c>
      <c r="AC645">
        <v>13.6</v>
      </c>
      <c r="AD645">
        <v>14.23</v>
      </c>
      <c r="AE645">
        <v>14.78</v>
      </c>
      <c r="AF645">
        <v>14.98</v>
      </c>
      <c r="AG645">
        <v>15.4</v>
      </c>
      <c r="AH645">
        <v>16.329999999999998</v>
      </c>
      <c r="AI645">
        <v>16.64</v>
      </c>
      <c r="AJ645">
        <v>16.95</v>
      </c>
      <c r="AK645">
        <v>2</v>
      </c>
      <c r="AL645">
        <v>1</v>
      </c>
      <c r="AM645">
        <v>0</v>
      </c>
      <c r="AN645">
        <v>0</v>
      </c>
      <c r="AO645">
        <v>0</v>
      </c>
      <c r="AP645">
        <v>2</v>
      </c>
      <c r="AQ645">
        <v>0</v>
      </c>
      <c r="AR645">
        <v>3</v>
      </c>
      <c r="AS645">
        <v>0</v>
      </c>
      <c r="AT645">
        <v>2</v>
      </c>
    </row>
    <row r="646" spans="1:46" hidden="1" x14ac:dyDescent="0.2">
      <c r="A646">
        <v>644</v>
      </c>
      <c r="B646" t="s">
        <v>282</v>
      </c>
      <c r="C646" t="s">
        <v>74</v>
      </c>
      <c r="D646" t="s">
        <v>242</v>
      </c>
      <c r="E646" t="s">
        <v>74</v>
      </c>
      <c r="F646" t="s">
        <v>242</v>
      </c>
      <c r="J646">
        <v>0</v>
      </c>
      <c r="K646">
        <v>5000000</v>
      </c>
      <c r="L646">
        <v>11.23</v>
      </c>
      <c r="N646" t="s">
        <v>1900</v>
      </c>
      <c r="Q646" t="s">
        <v>1254</v>
      </c>
      <c r="T646">
        <v>13.48</v>
      </c>
      <c r="U646">
        <v>2.7</v>
      </c>
      <c r="V646">
        <v>9.39</v>
      </c>
      <c r="W646">
        <v>16.79</v>
      </c>
      <c r="X646">
        <v>9.36</v>
      </c>
      <c r="Y646">
        <v>9.43</v>
      </c>
      <c r="Z646">
        <v>9.51</v>
      </c>
      <c r="AA646">
        <v>10.58</v>
      </c>
      <c r="AB646">
        <v>12.61</v>
      </c>
      <c r="AC646">
        <v>13.6</v>
      </c>
      <c r="AD646">
        <v>14.23</v>
      </c>
      <c r="AE646">
        <v>14.78</v>
      </c>
      <c r="AF646">
        <v>14.98</v>
      </c>
      <c r="AG646">
        <v>15.4</v>
      </c>
      <c r="AH646">
        <v>16.329999999999998</v>
      </c>
      <c r="AI646">
        <v>16.64</v>
      </c>
      <c r="AJ646">
        <v>16.95</v>
      </c>
      <c r="AK646">
        <v>2</v>
      </c>
      <c r="AL646">
        <v>1</v>
      </c>
      <c r="AM646">
        <v>0</v>
      </c>
      <c r="AN646">
        <v>0</v>
      </c>
      <c r="AO646">
        <v>0</v>
      </c>
      <c r="AP646">
        <v>2</v>
      </c>
      <c r="AQ646">
        <v>0</v>
      </c>
      <c r="AR646">
        <v>3</v>
      </c>
      <c r="AS646">
        <v>0</v>
      </c>
      <c r="AT646">
        <v>2</v>
      </c>
    </row>
    <row r="647" spans="1:46" hidden="1" x14ac:dyDescent="0.2">
      <c r="A647">
        <v>645</v>
      </c>
      <c r="B647" t="s">
        <v>282</v>
      </c>
      <c r="C647" t="s">
        <v>74</v>
      </c>
      <c r="D647" t="s">
        <v>243</v>
      </c>
      <c r="E647" t="s">
        <v>74</v>
      </c>
      <c r="F647" t="s">
        <v>243</v>
      </c>
      <c r="J647">
        <v>-5000000</v>
      </c>
      <c r="K647">
        <v>5000000</v>
      </c>
      <c r="L647">
        <v>-130.22999999999999</v>
      </c>
      <c r="N647" t="s">
        <v>1901</v>
      </c>
      <c r="O647">
        <v>-163.93</v>
      </c>
      <c r="P647">
        <v>-130.24</v>
      </c>
      <c r="Q647" t="s">
        <v>1277</v>
      </c>
      <c r="T647">
        <v>-131.19</v>
      </c>
      <c r="U647">
        <v>22.68</v>
      </c>
      <c r="V647">
        <v>-201</v>
      </c>
      <c r="W647">
        <v>-101</v>
      </c>
      <c r="X647">
        <v>-201</v>
      </c>
      <c r="Y647">
        <v>-191.25</v>
      </c>
      <c r="Z647">
        <v>-181.5</v>
      </c>
      <c r="AA647">
        <v>-171.8</v>
      </c>
      <c r="AB647">
        <v>-165.3</v>
      </c>
      <c r="AC647">
        <v>-155.4</v>
      </c>
      <c r="AD647">
        <v>-146.5</v>
      </c>
      <c r="AE647">
        <v>-143</v>
      </c>
      <c r="AF647">
        <v>-135</v>
      </c>
      <c r="AG647">
        <v>-126.6</v>
      </c>
      <c r="AH647">
        <v>-116.8</v>
      </c>
      <c r="AI647">
        <v>-110.95</v>
      </c>
      <c r="AJ647">
        <v>-101</v>
      </c>
      <c r="AK647">
        <v>2</v>
      </c>
      <c r="AL647">
        <v>2</v>
      </c>
      <c r="AM647">
        <v>4</v>
      </c>
      <c r="AN647">
        <v>6</v>
      </c>
      <c r="AO647">
        <v>4</v>
      </c>
      <c r="AP647">
        <v>6</v>
      </c>
      <c r="AQ647">
        <v>5</v>
      </c>
      <c r="AR647">
        <v>4</v>
      </c>
      <c r="AS647">
        <v>4</v>
      </c>
      <c r="AT647">
        <v>3</v>
      </c>
    </row>
    <row r="648" spans="1:46" hidden="1" x14ac:dyDescent="0.2">
      <c r="A648">
        <v>646</v>
      </c>
      <c r="B648" t="s">
        <v>282</v>
      </c>
      <c r="C648" t="s">
        <v>109</v>
      </c>
      <c r="D648" t="s">
        <v>84</v>
      </c>
      <c r="E648" t="s">
        <v>109</v>
      </c>
      <c r="F648" t="s">
        <v>84</v>
      </c>
      <c r="G648">
        <v>0</v>
      </c>
      <c r="H648">
        <v>0</v>
      </c>
      <c r="J648">
        <v>0</v>
      </c>
      <c r="K648">
        <v>5000000</v>
      </c>
      <c r="L648">
        <v>7.0000000000000007E-2</v>
      </c>
      <c r="M648" t="s">
        <v>1338</v>
      </c>
      <c r="N648" t="s">
        <v>1902</v>
      </c>
      <c r="Q648" t="s">
        <v>1270</v>
      </c>
      <c r="R648">
        <v>0</v>
      </c>
      <c r="S648">
        <v>0</v>
      </c>
      <c r="T648">
        <v>0.08</v>
      </c>
      <c r="U648">
        <v>0.04</v>
      </c>
      <c r="V648">
        <v>0.01</v>
      </c>
      <c r="W648">
        <v>0.13</v>
      </c>
      <c r="X648">
        <v>0</v>
      </c>
      <c r="Y648">
        <v>0.03</v>
      </c>
      <c r="Z648">
        <v>0.05</v>
      </c>
      <c r="AA648">
        <v>0.06</v>
      </c>
      <c r="AB648">
        <v>0.06</v>
      </c>
      <c r="AC648">
        <v>7.0000000000000007E-2</v>
      </c>
      <c r="AD648">
        <v>0.08</v>
      </c>
      <c r="AE648">
        <v>0.09</v>
      </c>
      <c r="AF648">
        <v>0.1</v>
      </c>
      <c r="AG648">
        <v>0.11</v>
      </c>
      <c r="AH648">
        <v>0.11</v>
      </c>
      <c r="AI648">
        <v>0.13</v>
      </c>
      <c r="AJ648">
        <v>0.14000000000000001</v>
      </c>
      <c r="AK648">
        <v>1</v>
      </c>
      <c r="AL648">
        <v>0</v>
      </c>
      <c r="AM648">
        <v>0</v>
      </c>
      <c r="AN648">
        <v>0</v>
      </c>
      <c r="AO648">
        <v>3</v>
      </c>
      <c r="AP648">
        <v>2</v>
      </c>
      <c r="AQ648">
        <v>0</v>
      </c>
      <c r="AR648">
        <v>2</v>
      </c>
      <c r="AS648">
        <v>1</v>
      </c>
      <c r="AT648">
        <v>1</v>
      </c>
    </row>
    <row r="649" spans="1:46" hidden="1" x14ac:dyDescent="0.2">
      <c r="A649">
        <v>647</v>
      </c>
      <c r="B649" t="s">
        <v>282</v>
      </c>
      <c r="C649" t="s">
        <v>109</v>
      </c>
      <c r="D649" t="s">
        <v>98</v>
      </c>
      <c r="E649" t="s">
        <v>109</v>
      </c>
      <c r="F649" t="s">
        <v>98</v>
      </c>
      <c r="J649">
        <v>0</v>
      </c>
      <c r="K649">
        <v>5000000</v>
      </c>
      <c r="L649">
        <v>0</v>
      </c>
      <c r="N649" t="s">
        <v>1903</v>
      </c>
      <c r="O649">
        <v>0.08</v>
      </c>
      <c r="P649">
        <v>0</v>
      </c>
      <c r="Q649" t="s">
        <v>1277</v>
      </c>
      <c r="T649">
        <v>1.4</v>
      </c>
      <c r="U649">
        <v>2.97</v>
      </c>
      <c r="V649">
        <v>0</v>
      </c>
      <c r="W649">
        <v>7</v>
      </c>
      <c r="X649">
        <v>0</v>
      </c>
      <c r="Y649">
        <v>0</v>
      </c>
      <c r="Z649">
        <v>0</v>
      </c>
      <c r="AA649">
        <v>0</v>
      </c>
      <c r="AB649">
        <v>0</v>
      </c>
      <c r="AC649">
        <v>0</v>
      </c>
      <c r="AD649">
        <v>0</v>
      </c>
      <c r="AE649">
        <v>0</v>
      </c>
      <c r="AF649">
        <v>3</v>
      </c>
      <c r="AG649">
        <v>6</v>
      </c>
      <c r="AH649">
        <v>6.5</v>
      </c>
      <c r="AI649">
        <v>6.75</v>
      </c>
      <c r="AJ649">
        <v>7</v>
      </c>
      <c r="AK649">
        <v>4</v>
      </c>
      <c r="AL649">
        <v>0</v>
      </c>
      <c r="AM649">
        <v>0</v>
      </c>
      <c r="AN649">
        <v>0</v>
      </c>
      <c r="AO649">
        <v>0</v>
      </c>
      <c r="AP649">
        <v>0</v>
      </c>
      <c r="AQ649">
        <v>0</v>
      </c>
      <c r="AR649">
        <v>0</v>
      </c>
      <c r="AS649">
        <v>1</v>
      </c>
      <c r="AT649">
        <v>1</v>
      </c>
    </row>
    <row r="650" spans="1:46" hidden="1" x14ac:dyDescent="0.2">
      <c r="A650">
        <v>648</v>
      </c>
      <c r="B650" t="s">
        <v>282</v>
      </c>
      <c r="C650" t="s">
        <v>109</v>
      </c>
      <c r="D650" t="s">
        <v>226</v>
      </c>
      <c r="E650" t="s">
        <v>109</v>
      </c>
      <c r="F650" t="s">
        <v>226</v>
      </c>
      <c r="J650">
        <v>0</v>
      </c>
      <c r="K650">
        <v>5000000</v>
      </c>
      <c r="L650">
        <v>111.41</v>
      </c>
      <c r="N650" t="s">
        <v>1904</v>
      </c>
      <c r="O650">
        <v>87.62</v>
      </c>
      <c r="P650">
        <v>120.74</v>
      </c>
      <c r="Q650" t="s">
        <v>1277</v>
      </c>
      <c r="T650">
        <v>109.87</v>
      </c>
      <c r="U650">
        <v>4.32</v>
      </c>
      <c r="V650">
        <v>81</v>
      </c>
      <c r="W650">
        <v>126</v>
      </c>
      <c r="X650">
        <v>81</v>
      </c>
      <c r="Y650">
        <v>86</v>
      </c>
      <c r="Z650">
        <v>88</v>
      </c>
      <c r="AA650">
        <v>92</v>
      </c>
      <c r="AB650">
        <v>95</v>
      </c>
      <c r="AC650">
        <v>99</v>
      </c>
      <c r="AD650">
        <v>102</v>
      </c>
      <c r="AE650">
        <v>105.4</v>
      </c>
      <c r="AF650">
        <v>109</v>
      </c>
      <c r="AG650">
        <v>112</v>
      </c>
      <c r="AH650">
        <v>116</v>
      </c>
      <c r="AI650">
        <v>118.05</v>
      </c>
      <c r="AJ650">
        <v>126</v>
      </c>
      <c r="AK650">
        <v>14</v>
      </c>
      <c r="AL650">
        <v>31</v>
      </c>
      <c r="AM650">
        <v>49</v>
      </c>
      <c r="AN650">
        <v>40</v>
      </c>
      <c r="AO650">
        <v>50</v>
      </c>
      <c r="AP650">
        <v>40</v>
      </c>
      <c r="AQ650">
        <v>50</v>
      </c>
      <c r="AR650">
        <v>36</v>
      </c>
      <c r="AS650">
        <v>25</v>
      </c>
      <c r="AT650">
        <v>5</v>
      </c>
    </row>
    <row r="651" spans="1:46" hidden="1" x14ac:dyDescent="0.2">
      <c r="A651">
        <v>649</v>
      </c>
      <c r="B651" t="s">
        <v>282</v>
      </c>
      <c r="C651" t="s">
        <v>109</v>
      </c>
      <c r="D651" t="s">
        <v>229</v>
      </c>
      <c r="E651" t="s">
        <v>109</v>
      </c>
      <c r="F651" t="s">
        <v>229</v>
      </c>
      <c r="J651">
        <v>0</v>
      </c>
      <c r="K651">
        <v>5000000</v>
      </c>
      <c r="L651">
        <v>111.41</v>
      </c>
      <c r="N651" t="s">
        <v>1905</v>
      </c>
      <c r="O651">
        <v>87.62</v>
      </c>
      <c r="P651">
        <v>120.74</v>
      </c>
      <c r="Q651" t="s">
        <v>1277</v>
      </c>
      <c r="T651">
        <v>109.87</v>
      </c>
      <c r="U651">
        <v>4.32</v>
      </c>
      <c r="V651">
        <v>81</v>
      </c>
      <c r="W651">
        <v>126</v>
      </c>
      <c r="X651">
        <v>81</v>
      </c>
      <c r="Y651">
        <v>86</v>
      </c>
      <c r="Z651">
        <v>88</v>
      </c>
      <c r="AA651">
        <v>92</v>
      </c>
      <c r="AB651">
        <v>95</v>
      </c>
      <c r="AC651">
        <v>99</v>
      </c>
      <c r="AD651">
        <v>102</v>
      </c>
      <c r="AE651">
        <v>105.4</v>
      </c>
      <c r="AF651">
        <v>109</v>
      </c>
      <c r="AG651">
        <v>112</v>
      </c>
      <c r="AH651">
        <v>116</v>
      </c>
      <c r="AI651">
        <v>118.05</v>
      </c>
      <c r="AJ651">
        <v>126</v>
      </c>
      <c r="AK651">
        <v>14</v>
      </c>
      <c r="AL651">
        <v>31</v>
      </c>
      <c r="AM651">
        <v>49</v>
      </c>
      <c r="AN651">
        <v>40</v>
      </c>
      <c r="AO651">
        <v>50</v>
      </c>
      <c r="AP651">
        <v>40</v>
      </c>
      <c r="AQ651">
        <v>50</v>
      </c>
      <c r="AR651">
        <v>36</v>
      </c>
      <c r="AS651">
        <v>25</v>
      </c>
      <c r="AT651">
        <v>5</v>
      </c>
    </row>
    <row r="652" spans="1:46" hidden="1" x14ac:dyDescent="0.2">
      <c r="A652">
        <v>650</v>
      </c>
      <c r="B652" t="s">
        <v>282</v>
      </c>
      <c r="C652" t="s">
        <v>109</v>
      </c>
      <c r="D652" t="s">
        <v>102</v>
      </c>
      <c r="E652" t="s">
        <v>109</v>
      </c>
      <c r="F652" t="s">
        <v>102</v>
      </c>
      <c r="G652">
        <v>87.570781964999995</v>
      </c>
      <c r="H652">
        <v>4.3785390982500001</v>
      </c>
      <c r="I652">
        <v>0.1</v>
      </c>
      <c r="J652">
        <v>0</v>
      </c>
      <c r="K652">
        <v>5000000</v>
      </c>
      <c r="L652">
        <v>87.57</v>
      </c>
      <c r="M652">
        <v>0</v>
      </c>
      <c r="N652" t="s">
        <v>1906</v>
      </c>
      <c r="Q652" t="s">
        <v>1259</v>
      </c>
      <c r="R652">
        <v>85.55</v>
      </c>
      <c r="S652">
        <v>3.32</v>
      </c>
      <c r="T652">
        <v>85.55</v>
      </c>
      <c r="U652">
        <v>3.32</v>
      </c>
      <c r="V652">
        <v>80.790000000000006</v>
      </c>
      <c r="W652">
        <v>90.91</v>
      </c>
      <c r="X652">
        <v>80.569999999999993</v>
      </c>
      <c r="Y652">
        <v>81.010000000000005</v>
      </c>
      <c r="Z652">
        <v>81.459999999999994</v>
      </c>
      <c r="AA652">
        <v>82.93</v>
      </c>
      <c r="AB652">
        <v>84.44</v>
      </c>
      <c r="AC652">
        <v>85.01</v>
      </c>
      <c r="AD652">
        <v>85.39</v>
      </c>
      <c r="AE652">
        <v>85.82</v>
      </c>
      <c r="AF652">
        <v>86.51</v>
      </c>
      <c r="AG652">
        <v>88.02</v>
      </c>
      <c r="AH652">
        <v>89.47</v>
      </c>
      <c r="AI652">
        <v>90.43</v>
      </c>
      <c r="AJ652">
        <v>91.38</v>
      </c>
      <c r="AK652">
        <v>2</v>
      </c>
      <c r="AL652">
        <v>0</v>
      </c>
      <c r="AM652">
        <v>1</v>
      </c>
      <c r="AN652">
        <v>0</v>
      </c>
      <c r="AO652">
        <v>3</v>
      </c>
      <c r="AP652">
        <v>1</v>
      </c>
      <c r="AQ652">
        <v>1</v>
      </c>
      <c r="AR652">
        <v>0</v>
      </c>
      <c r="AS652">
        <v>1</v>
      </c>
      <c r="AT652">
        <v>1</v>
      </c>
    </row>
    <row r="653" spans="1:46" hidden="1" x14ac:dyDescent="0.2">
      <c r="A653">
        <v>651</v>
      </c>
      <c r="B653" t="s">
        <v>282</v>
      </c>
      <c r="C653" t="s">
        <v>109</v>
      </c>
      <c r="D653" t="s">
        <v>231</v>
      </c>
      <c r="E653" t="s">
        <v>109</v>
      </c>
      <c r="F653" t="s">
        <v>231</v>
      </c>
      <c r="J653">
        <v>0</v>
      </c>
      <c r="K653">
        <v>5000000</v>
      </c>
      <c r="L653">
        <v>23.84</v>
      </c>
      <c r="N653" t="s">
        <v>1907</v>
      </c>
      <c r="O653">
        <v>-0.02</v>
      </c>
      <c r="P653">
        <v>33.29</v>
      </c>
      <c r="Q653" t="s">
        <v>1277</v>
      </c>
      <c r="T653">
        <v>24.32</v>
      </c>
      <c r="U653">
        <v>2.17</v>
      </c>
      <c r="V653">
        <v>0</v>
      </c>
      <c r="W653">
        <v>35</v>
      </c>
      <c r="X653">
        <v>0</v>
      </c>
      <c r="Y653">
        <v>1</v>
      </c>
      <c r="Z653">
        <v>3</v>
      </c>
      <c r="AA653">
        <v>6</v>
      </c>
      <c r="AB653">
        <v>10</v>
      </c>
      <c r="AC653">
        <v>13</v>
      </c>
      <c r="AD653">
        <v>17</v>
      </c>
      <c r="AE653">
        <v>20</v>
      </c>
      <c r="AF653">
        <v>23</v>
      </c>
      <c r="AG653">
        <v>27</v>
      </c>
      <c r="AH653">
        <v>30</v>
      </c>
      <c r="AI653">
        <v>32</v>
      </c>
      <c r="AJ653">
        <v>35</v>
      </c>
      <c r="AK653">
        <v>40</v>
      </c>
      <c r="AL653">
        <v>30</v>
      </c>
      <c r="AM653">
        <v>40</v>
      </c>
      <c r="AN653">
        <v>30</v>
      </c>
      <c r="AO653">
        <v>40</v>
      </c>
      <c r="AP653">
        <v>30</v>
      </c>
      <c r="AQ653">
        <v>40</v>
      </c>
      <c r="AR653">
        <v>30</v>
      </c>
      <c r="AS653">
        <v>40</v>
      </c>
      <c r="AT653">
        <v>21</v>
      </c>
    </row>
    <row r="654" spans="1:46" hidden="1" x14ac:dyDescent="0.2">
      <c r="A654">
        <v>652</v>
      </c>
      <c r="B654" t="s">
        <v>282</v>
      </c>
      <c r="C654" t="s">
        <v>109</v>
      </c>
      <c r="D654" t="s">
        <v>233</v>
      </c>
      <c r="E654" t="s">
        <v>109</v>
      </c>
      <c r="F654" t="s">
        <v>233</v>
      </c>
      <c r="J654">
        <v>0</v>
      </c>
      <c r="K654">
        <v>5000000</v>
      </c>
      <c r="L654">
        <v>23.84</v>
      </c>
      <c r="N654" t="s">
        <v>1908</v>
      </c>
      <c r="O654">
        <v>-0.02</v>
      </c>
      <c r="P654">
        <v>33.29</v>
      </c>
      <c r="Q654" t="s">
        <v>1277</v>
      </c>
      <c r="T654">
        <v>24.32</v>
      </c>
      <c r="U654">
        <v>2.17</v>
      </c>
      <c r="V654">
        <v>0</v>
      </c>
      <c r="W654">
        <v>35</v>
      </c>
      <c r="X654">
        <v>0</v>
      </c>
      <c r="Y654">
        <v>1</v>
      </c>
      <c r="Z654">
        <v>3</v>
      </c>
      <c r="AA654">
        <v>6</v>
      </c>
      <c r="AB654">
        <v>10</v>
      </c>
      <c r="AC654">
        <v>13</v>
      </c>
      <c r="AD654">
        <v>17</v>
      </c>
      <c r="AE654">
        <v>20</v>
      </c>
      <c r="AF654">
        <v>23</v>
      </c>
      <c r="AG654">
        <v>27</v>
      </c>
      <c r="AH654">
        <v>30</v>
      </c>
      <c r="AI654">
        <v>32</v>
      </c>
      <c r="AJ654">
        <v>35</v>
      </c>
      <c r="AK654">
        <v>40</v>
      </c>
      <c r="AL654">
        <v>30</v>
      </c>
      <c r="AM654">
        <v>40</v>
      </c>
      <c r="AN654">
        <v>30</v>
      </c>
      <c r="AO654">
        <v>40</v>
      </c>
      <c r="AP654">
        <v>30</v>
      </c>
      <c r="AQ654">
        <v>40</v>
      </c>
      <c r="AR654">
        <v>30</v>
      </c>
      <c r="AS654">
        <v>40</v>
      </c>
      <c r="AT654">
        <v>21</v>
      </c>
    </row>
    <row r="655" spans="1:46" hidden="1" x14ac:dyDescent="0.2">
      <c r="A655">
        <v>653</v>
      </c>
      <c r="B655" t="s">
        <v>282</v>
      </c>
      <c r="C655" t="s">
        <v>204</v>
      </c>
      <c r="D655" t="s">
        <v>99</v>
      </c>
      <c r="E655" t="s">
        <v>204</v>
      </c>
      <c r="F655" t="s">
        <v>99</v>
      </c>
      <c r="J655">
        <v>0</v>
      </c>
      <c r="K655">
        <v>5000000</v>
      </c>
      <c r="L655">
        <v>1</v>
      </c>
      <c r="N655" t="s">
        <v>1909</v>
      </c>
      <c r="O655">
        <v>0.97</v>
      </c>
      <c r="P655">
        <v>0.97</v>
      </c>
      <c r="Q655" t="s">
        <v>1277</v>
      </c>
      <c r="T655">
        <v>2.9</v>
      </c>
      <c r="U655">
        <v>6.38</v>
      </c>
      <c r="V655">
        <v>0</v>
      </c>
      <c r="W655">
        <v>38</v>
      </c>
      <c r="X655">
        <v>0</v>
      </c>
      <c r="Y655">
        <v>0.1</v>
      </c>
      <c r="Z655">
        <v>1</v>
      </c>
      <c r="AA655">
        <v>4.4000000000000004</v>
      </c>
      <c r="AB655">
        <v>8.6</v>
      </c>
      <c r="AC655">
        <v>12.8</v>
      </c>
      <c r="AD655">
        <v>17</v>
      </c>
      <c r="AE655">
        <v>21.2</v>
      </c>
      <c r="AF655">
        <v>25.4</v>
      </c>
      <c r="AG655">
        <v>29.6</v>
      </c>
      <c r="AH655">
        <v>33.799999999999997</v>
      </c>
      <c r="AI655">
        <v>35.9</v>
      </c>
      <c r="AJ655">
        <v>38</v>
      </c>
      <c r="AK655">
        <v>8</v>
      </c>
      <c r="AL655">
        <v>4</v>
      </c>
      <c r="AM655">
        <v>4</v>
      </c>
      <c r="AN655">
        <v>4</v>
      </c>
      <c r="AO655">
        <v>3</v>
      </c>
      <c r="AP655">
        <v>4</v>
      </c>
      <c r="AQ655">
        <v>4</v>
      </c>
      <c r="AR655">
        <v>4</v>
      </c>
      <c r="AS655">
        <v>4</v>
      </c>
      <c r="AT655">
        <v>4</v>
      </c>
    </row>
    <row r="656" spans="1:46" hidden="1" x14ac:dyDescent="0.2">
      <c r="A656">
        <v>654</v>
      </c>
      <c r="B656" t="s">
        <v>282</v>
      </c>
      <c r="C656" t="s">
        <v>204</v>
      </c>
      <c r="D656" t="s">
        <v>98</v>
      </c>
      <c r="E656" t="s">
        <v>204</v>
      </c>
      <c r="F656" t="s">
        <v>98</v>
      </c>
      <c r="J656">
        <v>0</v>
      </c>
      <c r="K656">
        <v>5000000</v>
      </c>
      <c r="L656">
        <v>39.700000000000003</v>
      </c>
      <c r="N656" t="s">
        <v>1910</v>
      </c>
      <c r="O656">
        <v>39.61</v>
      </c>
      <c r="P656">
        <v>39.65</v>
      </c>
      <c r="Q656" t="s">
        <v>1277</v>
      </c>
      <c r="T656">
        <v>38.229999999999997</v>
      </c>
      <c r="U656">
        <v>5.7</v>
      </c>
      <c r="V656">
        <v>33</v>
      </c>
      <c r="W656">
        <v>52</v>
      </c>
      <c r="X656">
        <v>33</v>
      </c>
      <c r="Y656">
        <v>33.200000000000003</v>
      </c>
      <c r="Z656">
        <v>33.4</v>
      </c>
      <c r="AA656">
        <v>33.799999999999997</v>
      </c>
      <c r="AB656">
        <v>34.200000000000003</v>
      </c>
      <c r="AC656">
        <v>34.6</v>
      </c>
      <c r="AD656">
        <v>35</v>
      </c>
      <c r="AE656">
        <v>36.6</v>
      </c>
      <c r="AF656">
        <v>38.200000000000003</v>
      </c>
      <c r="AG656">
        <v>41.6</v>
      </c>
      <c r="AH656">
        <v>46.8</v>
      </c>
      <c r="AI656">
        <v>49.4</v>
      </c>
      <c r="AJ656">
        <v>52</v>
      </c>
      <c r="AK656">
        <v>2</v>
      </c>
      <c r="AL656">
        <v>1</v>
      </c>
      <c r="AM656">
        <v>0</v>
      </c>
      <c r="AN656">
        <v>1</v>
      </c>
      <c r="AO656">
        <v>0</v>
      </c>
      <c r="AP656">
        <v>0</v>
      </c>
      <c r="AQ656">
        <v>0</v>
      </c>
      <c r="AR656">
        <v>0</v>
      </c>
      <c r="AS656">
        <v>0</v>
      </c>
      <c r="AT656">
        <v>1</v>
      </c>
    </row>
    <row r="657" spans="1:46" hidden="1" x14ac:dyDescent="0.2">
      <c r="A657">
        <v>655</v>
      </c>
      <c r="B657" t="s">
        <v>282</v>
      </c>
      <c r="C657" t="s">
        <v>204</v>
      </c>
      <c r="D657" t="s">
        <v>234</v>
      </c>
      <c r="E657" t="s">
        <v>204</v>
      </c>
      <c r="F657" t="s">
        <v>234</v>
      </c>
      <c r="J657">
        <v>0</v>
      </c>
      <c r="K657">
        <v>5000000</v>
      </c>
      <c r="L657">
        <v>251.92</v>
      </c>
      <c r="N657" t="s">
        <v>1911</v>
      </c>
      <c r="O657">
        <v>251.98</v>
      </c>
      <c r="P657">
        <v>251.9</v>
      </c>
      <c r="Q657" t="s">
        <v>1327</v>
      </c>
      <c r="T657">
        <v>255.67</v>
      </c>
      <c r="U657">
        <v>24.36</v>
      </c>
      <c r="V657">
        <v>240</v>
      </c>
      <c r="W657">
        <v>306</v>
      </c>
      <c r="X657">
        <v>240</v>
      </c>
      <c r="Y657">
        <v>240.75</v>
      </c>
      <c r="Z657">
        <v>241.5</v>
      </c>
      <c r="AA657">
        <v>243</v>
      </c>
      <c r="AB657">
        <v>245</v>
      </c>
      <c r="AC657">
        <v>247</v>
      </c>
      <c r="AD657">
        <v>251.5</v>
      </c>
      <c r="AE657">
        <v>256</v>
      </c>
      <c r="AF657">
        <v>258.5</v>
      </c>
      <c r="AG657">
        <v>261</v>
      </c>
      <c r="AH657">
        <v>283.5</v>
      </c>
      <c r="AI657">
        <v>294.75</v>
      </c>
      <c r="AJ657">
        <v>306</v>
      </c>
      <c r="AK657">
        <v>2</v>
      </c>
      <c r="AL657">
        <v>1</v>
      </c>
      <c r="AM657">
        <v>1</v>
      </c>
      <c r="AN657">
        <v>1</v>
      </c>
      <c r="AO657">
        <v>0</v>
      </c>
      <c r="AP657">
        <v>0</v>
      </c>
      <c r="AQ657">
        <v>0</v>
      </c>
      <c r="AR657">
        <v>0</v>
      </c>
      <c r="AS657">
        <v>0</v>
      </c>
      <c r="AT657">
        <v>1</v>
      </c>
    </row>
    <row r="658" spans="1:46" hidden="1" x14ac:dyDescent="0.2">
      <c r="A658">
        <v>656</v>
      </c>
      <c r="B658" t="s">
        <v>282</v>
      </c>
      <c r="C658" t="s">
        <v>204</v>
      </c>
      <c r="D658" t="s">
        <v>236</v>
      </c>
      <c r="E658" t="s">
        <v>204</v>
      </c>
      <c r="F658" t="s">
        <v>236</v>
      </c>
      <c r="J658">
        <v>0</v>
      </c>
      <c r="K658">
        <v>5000000</v>
      </c>
      <c r="L658">
        <v>251.42</v>
      </c>
      <c r="N658" t="s">
        <v>1912</v>
      </c>
      <c r="O658">
        <v>251.48</v>
      </c>
      <c r="P658">
        <v>251.44</v>
      </c>
      <c r="Q658" t="s">
        <v>1277</v>
      </c>
      <c r="T658">
        <v>255.2</v>
      </c>
      <c r="U658">
        <v>24.36</v>
      </c>
      <c r="V658">
        <v>229</v>
      </c>
      <c r="W658">
        <v>289</v>
      </c>
      <c r="X658">
        <v>229</v>
      </c>
      <c r="Y658">
        <v>230.35</v>
      </c>
      <c r="Z658">
        <v>231.7</v>
      </c>
      <c r="AA658">
        <v>234.4</v>
      </c>
      <c r="AB658">
        <v>237.1</v>
      </c>
      <c r="AC658">
        <v>241.6</v>
      </c>
      <c r="AD658">
        <v>247</v>
      </c>
      <c r="AE658">
        <v>252.4</v>
      </c>
      <c r="AF658">
        <v>259.3</v>
      </c>
      <c r="AG658">
        <v>269.2</v>
      </c>
      <c r="AH658">
        <v>279.10000000000002</v>
      </c>
      <c r="AI658">
        <v>284.05</v>
      </c>
      <c r="AJ658">
        <v>289</v>
      </c>
      <c r="AK658">
        <v>1</v>
      </c>
      <c r="AL658">
        <v>1</v>
      </c>
      <c r="AM658">
        <v>0</v>
      </c>
      <c r="AN658">
        <v>0</v>
      </c>
      <c r="AO658">
        <v>1</v>
      </c>
      <c r="AP658">
        <v>0</v>
      </c>
      <c r="AQ658">
        <v>0</v>
      </c>
      <c r="AR658">
        <v>0</v>
      </c>
      <c r="AS658">
        <v>0</v>
      </c>
      <c r="AT658">
        <v>1</v>
      </c>
    </row>
    <row r="659" spans="1:46" hidden="1" x14ac:dyDescent="0.2">
      <c r="A659">
        <v>657</v>
      </c>
      <c r="B659" t="s">
        <v>282</v>
      </c>
      <c r="C659" t="s">
        <v>204</v>
      </c>
      <c r="D659" t="s">
        <v>64</v>
      </c>
      <c r="E659" t="s">
        <v>204</v>
      </c>
      <c r="F659" t="s">
        <v>64</v>
      </c>
      <c r="J659">
        <v>0</v>
      </c>
      <c r="K659">
        <v>5000000</v>
      </c>
      <c r="L659">
        <v>0.5</v>
      </c>
      <c r="N659" t="s">
        <v>1913</v>
      </c>
      <c r="Q659" t="s">
        <v>1254</v>
      </c>
      <c r="T659">
        <v>0.46</v>
      </c>
      <c r="U659">
        <v>0.06</v>
      </c>
      <c r="V659">
        <v>0.4</v>
      </c>
      <c r="W659">
        <v>0.56999999999999995</v>
      </c>
      <c r="X659">
        <v>0.4</v>
      </c>
      <c r="Y659">
        <v>0.4</v>
      </c>
      <c r="Z659">
        <v>0.4</v>
      </c>
      <c r="AA659">
        <v>0.41</v>
      </c>
      <c r="AB659">
        <v>0.42</v>
      </c>
      <c r="AC659">
        <v>0.43</v>
      </c>
      <c r="AD659">
        <v>0.44</v>
      </c>
      <c r="AE659">
        <v>0.47</v>
      </c>
      <c r="AF659">
        <v>0.51</v>
      </c>
      <c r="AG659">
        <v>0.52</v>
      </c>
      <c r="AH659">
        <v>0.53</v>
      </c>
      <c r="AI659">
        <v>0.56000000000000005</v>
      </c>
      <c r="AJ659">
        <v>0.59</v>
      </c>
      <c r="AK659">
        <v>3</v>
      </c>
      <c r="AL659">
        <v>1</v>
      </c>
      <c r="AM659">
        <v>2</v>
      </c>
      <c r="AN659">
        <v>0</v>
      </c>
      <c r="AO659">
        <v>0</v>
      </c>
      <c r="AP659">
        <v>1</v>
      </c>
      <c r="AQ659">
        <v>2</v>
      </c>
      <c r="AR659">
        <v>0</v>
      </c>
      <c r="AS659">
        <v>0</v>
      </c>
      <c r="AT659">
        <v>1</v>
      </c>
    </row>
    <row r="660" spans="1:46" hidden="1" x14ac:dyDescent="0.2">
      <c r="A660">
        <v>658</v>
      </c>
      <c r="B660" t="s">
        <v>282</v>
      </c>
      <c r="C660" t="s">
        <v>204</v>
      </c>
      <c r="D660" t="s">
        <v>26</v>
      </c>
      <c r="E660" t="s">
        <v>204</v>
      </c>
      <c r="F660" t="s">
        <v>26</v>
      </c>
      <c r="J660">
        <v>0</v>
      </c>
      <c r="K660">
        <v>5000000</v>
      </c>
      <c r="L660">
        <v>62.9</v>
      </c>
      <c r="N660" t="s">
        <v>1914</v>
      </c>
      <c r="Q660" t="s">
        <v>1267</v>
      </c>
      <c r="T660">
        <v>65.459999999999994</v>
      </c>
      <c r="U660">
        <v>10.81</v>
      </c>
      <c r="V660">
        <v>52.41</v>
      </c>
      <c r="W660">
        <v>79.569999999999993</v>
      </c>
      <c r="X660">
        <v>51.9</v>
      </c>
      <c r="Y660">
        <v>52.91</v>
      </c>
      <c r="Z660">
        <v>53.93</v>
      </c>
      <c r="AA660">
        <v>54.33</v>
      </c>
      <c r="AB660">
        <v>55.79</v>
      </c>
      <c r="AC660">
        <v>61.02</v>
      </c>
      <c r="AD660">
        <v>65.73</v>
      </c>
      <c r="AE660">
        <v>69.459999999999994</v>
      </c>
      <c r="AF660">
        <v>73.33</v>
      </c>
      <c r="AG660">
        <v>75.81</v>
      </c>
      <c r="AH660">
        <v>79.05</v>
      </c>
      <c r="AI660">
        <v>79.400000000000006</v>
      </c>
      <c r="AJ660">
        <v>79.75</v>
      </c>
      <c r="AK660">
        <v>3</v>
      </c>
      <c r="AL660">
        <v>1</v>
      </c>
      <c r="AM660">
        <v>0</v>
      </c>
      <c r="AN660">
        <v>0</v>
      </c>
      <c r="AO660">
        <v>1</v>
      </c>
      <c r="AP660">
        <v>1</v>
      </c>
      <c r="AQ660">
        <v>0</v>
      </c>
      <c r="AR660">
        <v>1</v>
      </c>
      <c r="AS660">
        <v>1</v>
      </c>
      <c r="AT660">
        <v>2</v>
      </c>
    </row>
    <row r="661" spans="1:46" hidden="1" x14ac:dyDescent="0.2">
      <c r="A661">
        <v>659</v>
      </c>
      <c r="B661" t="s">
        <v>282</v>
      </c>
      <c r="C661" t="s">
        <v>204</v>
      </c>
      <c r="D661" t="s">
        <v>241</v>
      </c>
      <c r="E661" t="s">
        <v>204</v>
      </c>
      <c r="F661" t="s">
        <v>241</v>
      </c>
      <c r="G661">
        <v>7.8400000000000011E-2</v>
      </c>
      <c r="H661">
        <v>1.176E-2</v>
      </c>
      <c r="I661">
        <v>0.3</v>
      </c>
      <c r="J661">
        <v>0</v>
      </c>
      <c r="K661">
        <v>5000000</v>
      </c>
      <c r="L661">
        <v>0.12</v>
      </c>
      <c r="M661">
        <v>3.92</v>
      </c>
      <c r="N661" t="s">
        <v>1915</v>
      </c>
      <c r="Q661" t="s">
        <v>1259</v>
      </c>
      <c r="R661">
        <v>0.08</v>
      </c>
      <c r="S661">
        <v>0.02</v>
      </c>
      <c r="T661">
        <v>0.12</v>
      </c>
      <c r="U661">
        <v>0.02</v>
      </c>
      <c r="V661">
        <v>0.09</v>
      </c>
      <c r="W661">
        <v>0.14000000000000001</v>
      </c>
      <c r="X661">
        <v>0.09</v>
      </c>
      <c r="Y661">
        <v>0.09</v>
      </c>
      <c r="Z661">
        <v>0.09</v>
      </c>
      <c r="AA661">
        <v>0.1</v>
      </c>
      <c r="AB661">
        <v>0.11</v>
      </c>
      <c r="AC661">
        <v>0.11</v>
      </c>
      <c r="AD661">
        <v>0.12</v>
      </c>
      <c r="AE661">
        <v>0.12</v>
      </c>
      <c r="AF661">
        <v>0.13</v>
      </c>
      <c r="AG661">
        <v>0.13</v>
      </c>
      <c r="AH661">
        <v>0.14000000000000001</v>
      </c>
      <c r="AI661">
        <v>0.14000000000000001</v>
      </c>
      <c r="AJ661">
        <v>0.15</v>
      </c>
      <c r="AK661">
        <v>1</v>
      </c>
      <c r="AL661">
        <v>1</v>
      </c>
      <c r="AM661">
        <v>0</v>
      </c>
      <c r="AN661">
        <v>1</v>
      </c>
      <c r="AO661">
        <v>2</v>
      </c>
      <c r="AP661">
        <v>1</v>
      </c>
      <c r="AQ661">
        <v>1</v>
      </c>
      <c r="AR661">
        <v>1</v>
      </c>
      <c r="AS661">
        <v>0</v>
      </c>
      <c r="AT661">
        <v>2</v>
      </c>
    </row>
    <row r="662" spans="1:46" hidden="1" x14ac:dyDescent="0.2">
      <c r="A662">
        <v>660</v>
      </c>
      <c r="B662" t="s">
        <v>282</v>
      </c>
      <c r="C662" t="s">
        <v>204</v>
      </c>
      <c r="D662" t="s">
        <v>242</v>
      </c>
      <c r="E662" t="s">
        <v>204</v>
      </c>
      <c r="F662" t="s">
        <v>242</v>
      </c>
      <c r="G662">
        <v>11.246600000000001</v>
      </c>
      <c r="H662">
        <v>56.232999999999997</v>
      </c>
      <c r="I662">
        <v>10</v>
      </c>
      <c r="J662">
        <v>0</v>
      </c>
      <c r="K662">
        <v>5000000</v>
      </c>
      <c r="L662">
        <v>62.77</v>
      </c>
      <c r="M662">
        <v>0.92</v>
      </c>
      <c r="N662" t="s">
        <v>1916</v>
      </c>
      <c r="Q662" t="s">
        <v>1259</v>
      </c>
      <c r="R662">
        <v>53.53</v>
      </c>
      <c r="S662">
        <v>24.95</v>
      </c>
      <c r="T662">
        <v>65.349999999999994</v>
      </c>
      <c r="U662">
        <v>10.81</v>
      </c>
      <c r="V662">
        <v>52.31</v>
      </c>
      <c r="W662">
        <v>79.47</v>
      </c>
      <c r="X662">
        <v>51.81</v>
      </c>
      <c r="Y662">
        <v>52.81</v>
      </c>
      <c r="Z662">
        <v>53.8</v>
      </c>
      <c r="AA662">
        <v>54.22</v>
      </c>
      <c r="AB662">
        <v>55.67</v>
      </c>
      <c r="AC662">
        <v>60.9</v>
      </c>
      <c r="AD662">
        <v>65.61</v>
      </c>
      <c r="AE662">
        <v>69.319999999999993</v>
      </c>
      <c r="AF662">
        <v>73.2</v>
      </c>
      <c r="AG662">
        <v>75.69</v>
      </c>
      <c r="AH662">
        <v>78.94</v>
      </c>
      <c r="AI662">
        <v>79.290000000000006</v>
      </c>
      <c r="AJ662">
        <v>79.650000000000006</v>
      </c>
      <c r="AK662">
        <v>3</v>
      </c>
      <c r="AL662">
        <v>1</v>
      </c>
      <c r="AM662">
        <v>0</v>
      </c>
      <c r="AN662">
        <v>0</v>
      </c>
      <c r="AO662">
        <v>1</v>
      </c>
      <c r="AP662">
        <v>1</v>
      </c>
      <c r="AQ662">
        <v>0</v>
      </c>
      <c r="AR662">
        <v>1</v>
      </c>
      <c r="AS662">
        <v>1</v>
      </c>
      <c r="AT662">
        <v>2</v>
      </c>
    </row>
    <row r="663" spans="1:46" hidden="1" x14ac:dyDescent="0.2">
      <c r="A663">
        <v>661</v>
      </c>
      <c r="B663" t="s">
        <v>282</v>
      </c>
      <c r="C663" t="s">
        <v>204</v>
      </c>
      <c r="D663" t="s">
        <v>243</v>
      </c>
      <c r="E663" t="s">
        <v>204</v>
      </c>
      <c r="F663" t="s">
        <v>243</v>
      </c>
      <c r="J663">
        <v>-5000000</v>
      </c>
      <c r="K663">
        <v>5000000</v>
      </c>
      <c r="L663">
        <v>-60.49</v>
      </c>
      <c r="N663" t="s">
        <v>1917</v>
      </c>
      <c r="Q663" t="s">
        <v>1267</v>
      </c>
      <c r="T663">
        <v>-60.13</v>
      </c>
      <c r="U663">
        <v>21.9</v>
      </c>
      <c r="V663">
        <v>-100.93</v>
      </c>
      <c r="W663">
        <v>-38.57</v>
      </c>
      <c r="X663">
        <v>-102.43</v>
      </c>
      <c r="Y663">
        <v>-99.44</v>
      </c>
      <c r="Z663">
        <v>-96.44</v>
      </c>
      <c r="AA663">
        <v>-71.3</v>
      </c>
      <c r="AB663">
        <v>-57.16</v>
      </c>
      <c r="AC663">
        <v>-53.18</v>
      </c>
      <c r="AD663">
        <v>-52.22</v>
      </c>
      <c r="AE663">
        <v>-51.43</v>
      </c>
      <c r="AF663">
        <v>-50.96</v>
      </c>
      <c r="AG663">
        <v>-48.4</v>
      </c>
      <c r="AH663">
        <v>-39.78</v>
      </c>
      <c r="AI663">
        <v>-38.97</v>
      </c>
      <c r="AJ663">
        <v>-38.159999999999997</v>
      </c>
      <c r="AK663">
        <v>1</v>
      </c>
      <c r="AL663">
        <v>1</v>
      </c>
      <c r="AM663">
        <v>0</v>
      </c>
      <c r="AN663">
        <v>0</v>
      </c>
      <c r="AO663">
        <v>0</v>
      </c>
      <c r="AP663">
        <v>1</v>
      </c>
      <c r="AQ663">
        <v>0</v>
      </c>
      <c r="AR663">
        <v>4</v>
      </c>
      <c r="AS663">
        <v>1</v>
      </c>
      <c r="AT663">
        <v>2</v>
      </c>
    </row>
    <row r="664" spans="1:46" hidden="1" x14ac:dyDescent="0.2">
      <c r="A664">
        <v>662</v>
      </c>
      <c r="B664" t="s">
        <v>282</v>
      </c>
      <c r="C664" t="s">
        <v>205</v>
      </c>
      <c r="D664" t="s">
        <v>99</v>
      </c>
      <c r="E664" t="s">
        <v>205</v>
      </c>
      <c r="F664" t="s">
        <v>99</v>
      </c>
      <c r="J664">
        <v>0</v>
      </c>
      <c r="K664">
        <v>5000000</v>
      </c>
      <c r="L664">
        <v>1</v>
      </c>
      <c r="N664" t="s">
        <v>1918</v>
      </c>
      <c r="O664">
        <v>0.97</v>
      </c>
      <c r="P664">
        <v>0.95</v>
      </c>
      <c r="Q664" t="s">
        <v>1277</v>
      </c>
      <c r="T664">
        <v>2.9</v>
      </c>
      <c r="U664">
        <v>6.38</v>
      </c>
      <c r="V664">
        <v>0</v>
      </c>
      <c r="W664">
        <v>38</v>
      </c>
      <c r="X664">
        <v>0</v>
      </c>
      <c r="Y664">
        <v>0.1</v>
      </c>
      <c r="Z664">
        <v>1</v>
      </c>
      <c r="AA664">
        <v>4.4000000000000004</v>
      </c>
      <c r="AB664">
        <v>8.6</v>
      </c>
      <c r="AC664">
        <v>12.8</v>
      </c>
      <c r="AD664">
        <v>17</v>
      </c>
      <c r="AE664">
        <v>21.2</v>
      </c>
      <c r="AF664">
        <v>25.4</v>
      </c>
      <c r="AG664">
        <v>29.6</v>
      </c>
      <c r="AH664">
        <v>33.799999999999997</v>
      </c>
      <c r="AI664">
        <v>35.9</v>
      </c>
      <c r="AJ664">
        <v>38</v>
      </c>
      <c r="AK664">
        <v>8</v>
      </c>
      <c r="AL664">
        <v>4</v>
      </c>
      <c r="AM664">
        <v>4</v>
      </c>
      <c r="AN664">
        <v>4</v>
      </c>
      <c r="AO664">
        <v>3</v>
      </c>
      <c r="AP664">
        <v>4</v>
      </c>
      <c r="AQ664">
        <v>4</v>
      </c>
      <c r="AR664">
        <v>4</v>
      </c>
      <c r="AS664">
        <v>4</v>
      </c>
      <c r="AT664">
        <v>4</v>
      </c>
    </row>
    <row r="665" spans="1:46" hidden="1" x14ac:dyDescent="0.2">
      <c r="A665">
        <v>663</v>
      </c>
      <c r="B665" t="s">
        <v>282</v>
      </c>
      <c r="C665" t="s">
        <v>205</v>
      </c>
      <c r="D665" t="s">
        <v>98</v>
      </c>
      <c r="E665" t="s">
        <v>205</v>
      </c>
      <c r="F665" t="s">
        <v>98</v>
      </c>
      <c r="J665">
        <v>0</v>
      </c>
      <c r="K665">
        <v>5000000</v>
      </c>
      <c r="L665">
        <v>39.700000000000003</v>
      </c>
      <c r="N665" t="s">
        <v>1919</v>
      </c>
      <c r="O665">
        <v>39.61</v>
      </c>
      <c r="P665">
        <v>39.65</v>
      </c>
      <c r="Q665" t="s">
        <v>1277</v>
      </c>
      <c r="T665">
        <v>38.229999999999997</v>
      </c>
      <c r="U665">
        <v>5.7</v>
      </c>
      <c r="V665">
        <v>33</v>
      </c>
      <c r="W665">
        <v>52</v>
      </c>
      <c r="X665">
        <v>33</v>
      </c>
      <c r="Y665">
        <v>33.25</v>
      </c>
      <c r="Z665">
        <v>33.5</v>
      </c>
      <c r="AA665">
        <v>34</v>
      </c>
      <c r="AB665">
        <v>34.5</v>
      </c>
      <c r="AC665">
        <v>35</v>
      </c>
      <c r="AD665">
        <v>36</v>
      </c>
      <c r="AE665">
        <v>37</v>
      </c>
      <c r="AF665">
        <v>38</v>
      </c>
      <c r="AG665">
        <v>39</v>
      </c>
      <c r="AH665">
        <v>45.5</v>
      </c>
      <c r="AI665">
        <v>48.75</v>
      </c>
      <c r="AJ665">
        <v>52</v>
      </c>
      <c r="AK665">
        <v>2</v>
      </c>
      <c r="AL665">
        <v>1</v>
      </c>
      <c r="AM665">
        <v>1</v>
      </c>
      <c r="AN665">
        <v>1</v>
      </c>
      <c r="AO665">
        <v>0</v>
      </c>
      <c r="AP665">
        <v>0</v>
      </c>
      <c r="AQ665">
        <v>0</v>
      </c>
      <c r="AR665">
        <v>0</v>
      </c>
      <c r="AS665">
        <v>0</v>
      </c>
      <c r="AT665">
        <v>1</v>
      </c>
    </row>
    <row r="666" spans="1:46" hidden="1" x14ac:dyDescent="0.2">
      <c r="A666">
        <v>664</v>
      </c>
      <c r="B666" t="s">
        <v>282</v>
      </c>
      <c r="C666" t="s">
        <v>205</v>
      </c>
      <c r="D666" t="s">
        <v>234</v>
      </c>
      <c r="E666" t="s">
        <v>205</v>
      </c>
      <c r="F666" t="s">
        <v>234</v>
      </c>
      <c r="J666">
        <v>0</v>
      </c>
      <c r="K666">
        <v>5000000</v>
      </c>
      <c r="L666">
        <v>250.44</v>
      </c>
      <c r="N666" t="s">
        <v>1920</v>
      </c>
      <c r="Q666" t="s">
        <v>1267</v>
      </c>
      <c r="T666">
        <v>250.86</v>
      </c>
      <c r="U666">
        <v>21.4</v>
      </c>
      <c r="V666">
        <v>230.48</v>
      </c>
      <c r="W666">
        <v>295.74</v>
      </c>
      <c r="X666">
        <v>228.29</v>
      </c>
      <c r="Y666">
        <v>232.67</v>
      </c>
      <c r="Z666">
        <v>237.05</v>
      </c>
      <c r="AA666">
        <v>239.58</v>
      </c>
      <c r="AB666">
        <v>241.25</v>
      </c>
      <c r="AC666">
        <v>242.05</v>
      </c>
      <c r="AD666">
        <v>244.49</v>
      </c>
      <c r="AE666">
        <v>248.21</v>
      </c>
      <c r="AF666">
        <v>251.77</v>
      </c>
      <c r="AG666">
        <v>256</v>
      </c>
      <c r="AH666">
        <v>264.63</v>
      </c>
      <c r="AI666">
        <v>285.37</v>
      </c>
      <c r="AJ666">
        <v>306.11</v>
      </c>
      <c r="AK666">
        <v>1</v>
      </c>
      <c r="AL666">
        <v>4</v>
      </c>
      <c r="AM666">
        <v>2</v>
      </c>
      <c r="AN666">
        <v>1</v>
      </c>
      <c r="AO666">
        <v>1</v>
      </c>
      <c r="AP666">
        <v>0</v>
      </c>
      <c r="AQ666">
        <v>0</v>
      </c>
      <c r="AR666">
        <v>0</v>
      </c>
      <c r="AS666">
        <v>0</v>
      </c>
      <c r="AT666">
        <v>1</v>
      </c>
    </row>
    <row r="667" spans="1:46" hidden="1" x14ac:dyDescent="0.2">
      <c r="A667">
        <v>665</v>
      </c>
      <c r="B667" t="s">
        <v>282</v>
      </c>
      <c r="C667" t="s">
        <v>205</v>
      </c>
      <c r="D667" t="s">
        <v>236</v>
      </c>
      <c r="E667" t="s">
        <v>205</v>
      </c>
      <c r="F667" t="s">
        <v>236</v>
      </c>
      <c r="J667">
        <v>0</v>
      </c>
      <c r="K667">
        <v>5000000</v>
      </c>
      <c r="L667">
        <v>250.44</v>
      </c>
      <c r="N667" t="s">
        <v>1921</v>
      </c>
      <c r="Q667" t="s">
        <v>1254</v>
      </c>
      <c r="T667">
        <v>250.86</v>
      </c>
      <c r="U667">
        <v>21.4</v>
      </c>
      <c r="V667">
        <v>230.48</v>
      </c>
      <c r="W667">
        <v>295.74</v>
      </c>
      <c r="X667">
        <v>228.29</v>
      </c>
      <c r="Y667">
        <v>232.67</v>
      </c>
      <c r="Z667">
        <v>237.05</v>
      </c>
      <c r="AA667">
        <v>239.58</v>
      </c>
      <c r="AB667">
        <v>241.25</v>
      </c>
      <c r="AC667">
        <v>242.05</v>
      </c>
      <c r="AD667">
        <v>244.49</v>
      </c>
      <c r="AE667">
        <v>248.21</v>
      </c>
      <c r="AF667">
        <v>251.77</v>
      </c>
      <c r="AG667">
        <v>256</v>
      </c>
      <c r="AH667">
        <v>264.63</v>
      </c>
      <c r="AI667">
        <v>285.37</v>
      </c>
      <c r="AJ667">
        <v>306.11</v>
      </c>
      <c r="AK667">
        <v>1</v>
      </c>
      <c r="AL667">
        <v>4</v>
      </c>
      <c r="AM667">
        <v>2</v>
      </c>
      <c r="AN667">
        <v>1</v>
      </c>
      <c r="AO667">
        <v>1</v>
      </c>
      <c r="AP667">
        <v>0</v>
      </c>
      <c r="AQ667">
        <v>0</v>
      </c>
      <c r="AR667">
        <v>0</v>
      </c>
      <c r="AS667">
        <v>0</v>
      </c>
      <c r="AT667">
        <v>1</v>
      </c>
    </row>
    <row r="668" spans="1:46" hidden="1" x14ac:dyDescent="0.2">
      <c r="A668">
        <v>666</v>
      </c>
      <c r="B668" t="s">
        <v>282</v>
      </c>
      <c r="C668" t="s">
        <v>205</v>
      </c>
      <c r="D668" t="s">
        <v>26</v>
      </c>
      <c r="E668" t="s">
        <v>205</v>
      </c>
      <c r="F668" t="s">
        <v>26</v>
      </c>
      <c r="J668">
        <v>0</v>
      </c>
      <c r="K668">
        <v>5000000</v>
      </c>
      <c r="L668">
        <v>62.94</v>
      </c>
      <c r="N668" t="s">
        <v>1922</v>
      </c>
      <c r="Q668" t="s">
        <v>1267</v>
      </c>
      <c r="T668">
        <v>65.150000000000006</v>
      </c>
      <c r="U668">
        <v>10.84</v>
      </c>
      <c r="V668">
        <v>52.28</v>
      </c>
      <c r="W668">
        <v>79.11</v>
      </c>
      <c r="X668">
        <v>51.94</v>
      </c>
      <c r="Y668">
        <v>52.63</v>
      </c>
      <c r="Z668">
        <v>53.32</v>
      </c>
      <c r="AA668">
        <v>54.23</v>
      </c>
      <c r="AB668">
        <v>55.06</v>
      </c>
      <c r="AC668">
        <v>60.6</v>
      </c>
      <c r="AD668">
        <v>65.75</v>
      </c>
      <c r="AE668">
        <v>69.11</v>
      </c>
      <c r="AF668">
        <v>72.709999999999994</v>
      </c>
      <c r="AG668">
        <v>75.849999999999994</v>
      </c>
      <c r="AH668">
        <v>78.98</v>
      </c>
      <c r="AI668">
        <v>79.069999999999993</v>
      </c>
      <c r="AJ668">
        <v>79.150000000000006</v>
      </c>
      <c r="AK668">
        <v>3</v>
      </c>
      <c r="AL668">
        <v>1</v>
      </c>
      <c r="AM668">
        <v>0</v>
      </c>
      <c r="AN668">
        <v>0</v>
      </c>
      <c r="AO668">
        <v>1</v>
      </c>
      <c r="AP668">
        <v>1</v>
      </c>
      <c r="AQ668">
        <v>0</v>
      </c>
      <c r="AR668">
        <v>1</v>
      </c>
      <c r="AS668">
        <v>1</v>
      </c>
      <c r="AT668">
        <v>2</v>
      </c>
    </row>
    <row r="669" spans="1:46" hidden="1" x14ac:dyDescent="0.2">
      <c r="A669">
        <v>667</v>
      </c>
      <c r="B669" t="s">
        <v>282</v>
      </c>
      <c r="C669" t="s">
        <v>205</v>
      </c>
      <c r="D669" t="s">
        <v>241</v>
      </c>
      <c r="E669" t="s">
        <v>205</v>
      </c>
      <c r="F669" t="s">
        <v>241</v>
      </c>
      <c r="J669">
        <v>0</v>
      </c>
      <c r="K669">
        <v>5000000</v>
      </c>
      <c r="L669">
        <v>0.06</v>
      </c>
      <c r="N669" t="s">
        <v>1923</v>
      </c>
      <c r="O669">
        <v>0.06</v>
      </c>
      <c r="P669">
        <v>0.06</v>
      </c>
      <c r="Q669" t="s">
        <v>1277</v>
      </c>
      <c r="T669">
        <v>0.05</v>
      </c>
      <c r="U669">
        <v>0.01</v>
      </c>
      <c r="V669">
        <v>0</v>
      </c>
      <c r="W669">
        <v>0</v>
      </c>
      <c r="X669">
        <v>0</v>
      </c>
      <c r="Y669">
        <v>0</v>
      </c>
      <c r="Z669">
        <v>0</v>
      </c>
      <c r="AA669">
        <v>0</v>
      </c>
      <c r="AB669">
        <v>0</v>
      </c>
      <c r="AC669">
        <v>0</v>
      </c>
      <c r="AD669">
        <v>0</v>
      </c>
      <c r="AE669">
        <v>0</v>
      </c>
      <c r="AF669">
        <v>0</v>
      </c>
      <c r="AG669">
        <v>0</v>
      </c>
      <c r="AH669">
        <v>0</v>
      </c>
      <c r="AI669">
        <v>0</v>
      </c>
      <c r="AJ669">
        <v>0</v>
      </c>
      <c r="AK669">
        <v>0</v>
      </c>
      <c r="AL669">
        <v>0</v>
      </c>
      <c r="AM669">
        <v>0</v>
      </c>
      <c r="AN669">
        <v>0</v>
      </c>
      <c r="AO669">
        <v>0</v>
      </c>
      <c r="AP669">
        <v>1</v>
      </c>
      <c r="AQ669">
        <v>0</v>
      </c>
      <c r="AR669">
        <v>0</v>
      </c>
      <c r="AS669">
        <v>0</v>
      </c>
      <c r="AT669">
        <v>0</v>
      </c>
    </row>
    <row r="670" spans="1:46" hidden="1" x14ac:dyDescent="0.2">
      <c r="A670">
        <v>668</v>
      </c>
      <c r="B670" t="s">
        <v>282</v>
      </c>
      <c r="C670" t="s">
        <v>205</v>
      </c>
      <c r="D670" t="s">
        <v>242</v>
      </c>
      <c r="E670" t="s">
        <v>205</v>
      </c>
      <c r="F670" t="s">
        <v>242</v>
      </c>
      <c r="J670">
        <v>0</v>
      </c>
      <c r="K670">
        <v>5000000</v>
      </c>
      <c r="L670">
        <v>62.87</v>
      </c>
      <c r="N670" t="s">
        <v>1924</v>
      </c>
      <c r="O670">
        <v>62.87</v>
      </c>
      <c r="P670">
        <v>62.87</v>
      </c>
      <c r="Q670" t="s">
        <v>1277</v>
      </c>
      <c r="T670">
        <v>65.099999999999994</v>
      </c>
      <c r="U670">
        <v>10.84</v>
      </c>
      <c r="V670">
        <v>53</v>
      </c>
      <c r="W670">
        <v>79</v>
      </c>
      <c r="X670">
        <v>53</v>
      </c>
      <c r="Y670">
        <v>53.25</v>
      </c>
      <c r="Z670">
        <v>53.5</v>
      </c>
      <c r="AA670">
        <v>54</v>
      </c>
      <c r="AB670">
        <v>54.5</v>
      </c>
      <c r="AC670">
        <v>55</v>
      </c>
      <c r="AD670">
        <v>59.5</v>
      </c>
      <c r="AE670">
        <v>64</v>
      </c>
      <c r="AF670">
        <v>65.5</v>
      </c>
      <c r="AG670">
        <v>67</v>
      </c>
      <c r="AH670">
        <v>73</v>
      </c>
      <c r="AI670">
        <v>76</v>
      </c>
      <c r="AJ670">
        <v>79</v>
      </c>
      <c r="AK670">
        <v>3</v>
      </c>
      <c r="AL670">
        <v>0</v>
      </c>
      <c r="AM670">
        <v>0</v>
      </c>
      <c r="AN670">
        <v>0</v>
      </c>
      <c r="AO670">
        <v>1</v>
      </c>
      <c r="AP670">
        <v>1</v>
      </c>
      <c r="AQ670">
        <v>0</v>
      </c>
      <c r="AR670">
        <v>0</v>
      </c>
      <c r="AS670">
        <v>0</v>
      </c>
      <c r="AT670">
        <v>1</v>
      </c>
    </row>
    <row r="671" spans="1:46" hidden="1" x14ac:dyDescent="0.2">
      <c r="A671">
        <v>669</v>
      </c>
      <c r="B671" t="s">
        <v>282</v>
      </c>
      <c r="C671" t="s">
        <v>205</v>
      </c>
      <c r="D671" t="s">
        <v>243</v>
      </c>
      <c r="E671" t="s">
        <v>205</v>
      </c>
      <c r="F671" t="s">
        <v>243</v>
      </c>
      <c r="J671">
        <v>-5000000</v>
      </c>
      <c r="K671">
        <v>5000000</v>
      </c>
      <c r="L671">
        <v>-60.17</v>
      </c>
      <c r="N671" t="s">
        <v>1925</v>
      </c>
      <c r="O671">
        <v>-60.1</v>
      </c>
      <c r="P671">
        <v>-60.1</v>
      </c>
      <c r="Q671" t="s">
        <v>1327</v>
      </c>
      <c r="T671">
        <v>-58.42</v>
      </c>
      <c r="U671">
        <v>19.27</v>
      </c>
      <c r="V671">
        <v>-103</v>
      </c>
      <c r="W671">
        <v>-39</v>
      </c>
      <c r="X671">
        <v>-103</v>
      </c>
      <c r="Y671">
        <v>-93.9</v>
      </c>
      <c r="Z671">
        <v>-91.8</v>
      </c>
      <c r="AA671">
        <v>-87.6</v>
      </c>
      <c r="AB671">
        <v>-83.4</v>
      </c>
      <c r="AC671">
        <v>-79.2</v>
      </c>
      <c r="AD671">
        <v>-75</v>
      </c>
      <c r="AE671">
        <v>-70.8</v>
      </c>
      <c r="AF671">
        <v>-66.599999999999994</v>
      </c>
      <c r="AG671">
        <v>-63.4</v>
      </c>
      <c r="AH671">
        <v>-59.2</v>
      </c>
      <c r="AI671">
        <v>-52.6</v>
      </c>
      <c r="AJ671">
        <v>-39</v>
      </c>
      <c r="AK671">
        <v>1</v>
      </c>
      <c r="AL671">
        <v>5</v>
      </c>
      <c r="AM671">
        <v>7</v>
      </c>
      <c r="AN671">
        <v>6</v>
      </c>
      <c r="AO671">
        <v>6</v>
      </c>
      <c r="AP671">
        <v>8</v>
      </c>
      <c r="AQ671">
        <v>6</v>
      </c>
      <c r="AR671">
        <v>2</v>
      </c>
      <c r="AS671">
        <v>0</v>
      </c>
      <c r="AT671">
        <v>2</v>
      </c>
    </row>
    <row r="672" spans="1:46" hidden="1" x14ac:dyDescent="0.2">
      <c r="A672">
        <v>670</v>
      </c>
      <c r="B672" t="s">
        <v>282</v>
      </c>
      <c r="C672" t="s">
        <v>37</v>
      </c>
      <c r="D672" t="s">
        <v>99</v>
      </c>
      <c r="E672" t="s">
        <v>37</v>
      </c>
      <c r="F672" t="s">
        <v>99</v>
      </c>
      <c r="J672">
        <v>0</v>
      </c>
      <c r="K672">
        <v>5000000</v>
      </c>
      <c r="L672">
        <v>0</v>
      </c>
      <c r="N672" t="s">
        <v>1926</v>
      </c>
      <c r="O672">
        <v>-0.02</v>
      </c>
      <c r="P672">
        <v>-0.05</v>
      </c>
      <c r="Q672" t="s">
        <v>1277</v>
      </c>
      <c r="T672">
        <v>1.99</v>
      </c>
      <c r="U672">
        <v>6.29</v>
      </c>
      <c r="V672">
        <v>-1</v>
      </c>
      <c r="W672">
        <v>37</v>
      </c>
      <c r="X672">
        <v>-1</v>
      </c>
      <c r="Y672">
        <v>0</v>
      </c>
      <c r="Z672">
        <v>1</v>
      </c>
      <c r="AA672">
        <v>5</v>
      </c>
      <c r="AB672">
        <v>9</v>
      </c>
      <c r="AC672">
        <v>13</v>
      </c>
      <c r="AD672">
        <v>17</v>
      </c>
      <c r="AE672">
        <v>21</v>
      </c>
      <c r="AF672">
        <v>25</v>
      </c>
      <c r="AG672">
        <v>29</v>
      </c>
      <c r="AH672">
        <v>33</v>
      </c>
      <c r="AI672">
        <v>35</v>
      </c>
      <c r="AJ672">
        <v>37</v>
      </c>
      <c r="AK672">
        <v>6</v>
      </c>
      <c r="AL672">
        <v>4</v>
      </c>
      <c r="AM672">
        <v>4</v>
      </c>
      <c r="AN672">
        <v>4</v>
      </c>
      <c r="AO672">
        <v>3</v>
      </c>
      <c r="AP672">
        <v>4</v>
      </c>
      <c r="AQ672">
        <v>4</v>
      </c>
      <c r="AR672">
        <v>4</v>
      </c>
      <c r="AS672">
        <v>4</v>
      </c>
      <c r="AT672">
        <v>4</v>
      </c>
    </row>
    <row r="673" spans="1:46" hidden="1" x14ac:dyDescent="0.2">
      <c r="A673">
        <v>671</v>
      </c>
      <c r="B673" t="s">
        <v>282</v>
      </c>
      <c r="C673" t="s">
        <v>37</v>
      </c>
      <c r="D673" t="s">
        <v>98</v>
      </c>
      <c r="E673" t="s">
        <v>37</v>
      </c>
      <c r="F673" t="s">
        <v>98</v>
      </c>
      <c r="J673">
        <v>0</v>
      </c>
      <c r="K673">
        <v>5000000</v>
      </c>
      <c r="L673">
        <v>0</v>
      </c>
      <c r="N673" t="s">
        <v>1927</v>
      </c>
      <c r="O673">
        <v>-0.12</v>
      </c>
      <c r="P673">
        <v>0.02</v>
      </c>
      <c r="Q673" t="s">
        <v>1277</v>
      </c>
      <c r="T673">
        <v>0</v>
      </c>
      <c r="U673">
        <v>0.01</v>
      </c>
      <c r="V673">
        <v>0</v>
      </c>
      <c r="W673">
        <v>0</v>
      </c>
      <c r="X673">
        <v>0</v>
      </c>
      <c r="Y673">
        <v>0</v>
      </c>
      <c r="Z673">
        <v>0</v>
      </c>
      <c r="AA673">
        <v>0</v>
      </c>
      <c r="AB673">
        <v>0</v>
      </c>
      <c r="AC673">
        <v>0</v>
      </c>
      <c r="AD673">
        <v>0</v>
      </c>
      <c r="AE673">
        <v>0</v>
      </c>
      <c r="AF673">
        <v>0</v>
      </c>
      <c r="AG673">
        <v>0</v>
      </c>
      <c r="AH673">
        <v>0</v>
      </c>
      <c r="AI673">
        <v>0</v>
      </c>
      <c r="AJ673">
        <v>0</v>
      </c>
      <c r="AK673">
        <v>0</v>
      </c>
      <c r="AL673">
        <v>0</v>
      </c>
      <c r="AM673">
        <v>0</v>
      </c>
      <c r="AN673">
        <v>0</v>
      </c>
      <c r="AO673">
        <v>0</v>
      </c>
      <c r="AP673">
        <v>1</v>
      </c>
      <c r="AQ673">
        <v>0</v>
      </c>
      <c r="AR673">
        <v>0</v>
      </c>
      <c r="AS673">
        <v>0</v>
      </c>
      <c r="AT673">
        <v>0</v>
      </c>
    </row>
    <row r="674" spans="1:46" hidden="1" x14ac:dyDescent="0.2">
      <c r="A674">
        <v>672</v>
      </c>
      <c r="B674" t="s">
        <v>282</v>
      </c>
      <c r="C674" t="s">
        <v>37</v>
      </c>
      <c r="D674" t="s">
        <v>234</v>
      </c>
      <c r="E674" t="s">
        <v>37</v>
      </c>
      <c r="F674" t="s">
        <v>234</v>
      </c>
      <c r="J674">
        <v>0</v>
      </c>
      <c r="K674">
        <v>5000000</v>
      </c>
      <c r="L674">
        <v>0.82</v>
      </c>
      <c r="N674" t="s">
        <v>1928</v>
      </c>
      <c r="Q674" t="s">
        <v>1254</v>
      </c>
      <c r="T674">
        <v>0.87</v>
      </c>
      <c r="U674">
        <v>0.17</v>
      </c>
      <c r="V674">
        <v>0.59</v>
      </c>
      <c r="W674">
        <v>1.08</v>
      </c>
      <c r="X674">
        <v>0.56999999999999995</v>
      </c>
      <c r="Y674">
        <v>0.6</v>
      </c>
      <c r="Z674">
        <v>0.64</v>
      </c>
      <c r="AA674">
        <v>0.73</v>
      </c>
      <c r="AB674">
        <v>0.81</v>
      </c>
      <c r="AC674">
        <v>0.87</v>
      </c>
      <c r="AD674">
        <v>0.93</v>
      </c>
      <c r="AE674">
        <v>0.97</v>
      </c>
      <c r="AF674">
        <v>0.98</v>
      </c>
      <c r="AG674">
        <v>0.99</v>
      </c>
      <c r="AH674">
        <v>1.02</v>
      </c>
      <c r="AI674">
        <v>1.06</v>
      </c>
      <c r="AJ674">
        <v>1.1000000000000001</v>
      </c>
      <c r="AK674">
        <v>1</v>
      </c>
      <c r="AL674">
        <v>1</v>
      </c>
      <c r="AM674">
        <v>0</v>
      </c>
      <c r="AN674">
        <v>1</v>
      </c>
      <c r="AO674">
        <v>0</v>
      </c>
      <c r="AP674">
        <v>1</v>
      </c>
      <c r="AQ674">
        <v>1</v>
      </c>
      <c r="AR674">
        <v>3</v>
      </c>
      <c r="AS674">
        <v>1</v>
      </c>
      <c r="AT674">
        <v>1</v>
      </c>
    </row>
    <row r="675" spans="1:46" hidden="1" x14ac:dyDescent="0.2">
      <c r="A675">
        <v>673</v>
      </c>
      <c r="B675" t="s">
        <v>282</v>
      </c>
      <c r="C675" t="s">
        <v>37</v>
      </c>
      <c r="D675" t="s">
        <v>236</v>
      </c>
      <c r="E675" t="s">
        <v>37</v>
      </c>
      <c r="F675" t="s">
        <v>236</v>
      </c>
      <c r="G675">
        <v>1</v>
      </c>
      <c r="H675">
        <v>0.15</v>
      </c>
      <c r="I675">
        <v>0.3</v>
      </c>
      <c r="J675">
        <v>0</v>
      </c>
      <c r="K675">
        <v>5000000</v>
      </c>
      <c r="L675">
        <v>0.82</v>
      </c>
      <c r="M675">
        <v>-1.21</v>
      </c>
      <c r="N675" t="s">
        <v>1929</v>
      </c>
      <c r="Q675" t="s">
        <v>1259</v>
      </c>
      <c r="R675">
        <v>0.99</v>
      </c>
      <c r="S675">
        <v>0.15</v>
      </c>
      <c r="T675">
        <v>0.87</v>
      </c>
      <c r="U675">
        <v>0.17</v>
      </c>
      <c r="V675">
        <v>0.59</v>
      </c>
      <c r="W675">
        <v>1.08</v>
      </c>
      <c r="X675">
        <v>0.56999999999999995</v>
      </c>
      <c r="Y675">
        <v>0.6</v>
      </c>
      <c r="Z675">
        <v>0.64</v>
      </c>
      <c r="AA675">
        <v>0.73</v>
      </c>
      <c r="AB675">
        <v>0.81</v>
      </c>
      <c r="AC675">
        <v>0.87</v>
      </c>
      <c r="AD675">
        <v>0.93</v>
      </c>
      <c r="AE675">
        <v>0.97</v>
      </c>
      <c r="AF675">
        <v>0.98</v>
      </c>
      <c r="AG675">
        <v>0.99</v>
      </c>
      <c r="AH675">
        <v>1.02</v>
      </c>
      <c r="AI675">
        <v>1.06</v>
      </c>
      <c r="AJ675">
        <v>1.1000000000000001</v>
      </c>
      <c r="AK675">
        <v>1</v>
      </c>
      <c r="AL675">
        <v>1</v>
      </c>
      <c r="AM675">
        <v>0</v>
      </c>
      <c r="AN675">
        <v>1</v>
      </c>
      <c r="AO675">
        <v>0</v>
      </c>
      <c r="AP675">
        <v>1</v>
      </c>
      <c r="AQ675">
        <v>1</v>
      </c>
      <c r="AR675">
        <v>3</v>
      </c>
      <c r="AS675">
        <v>1</v>
      </c>
      <c r="AT675">
        <v>1</v>
      </c>
    </row>
    <row r="676" spans="1:46" hidden="1" x14ac:dyDescent="0.2">
      <c r="A676">
        <v>674</v>
      </c>
      <c r="B676" t="s">
        <v>282</v>
      </c>
      <c r="C676" t="s">
        <v>37</v>
      </c>
      <c r="D676" t="s">
        <v>26</v>
      </c>
      <c r="E676" t="s">
        <v>37</v>
      </c>
      <c r="F676" t="s">
        <v>26</v>
      </c>
      <c r="G676">
        <v>0.1</v>
      </c>
      <c r="H676">
        <v>0</v>
      </c>
      <c r="I676">
        <v>0</v>
      </c>
      <c r="J676">
        <v>0</v>
      </c>
      <c r="K676">
        <v>5000000</v>
      </c>
      <c r="L676">
        <v>0.08</v>
      </c>
      <c r="M676" t="s">
        <v>1338</v>
      </c>
      <c r="N676" t="s">
        <v>1930</v>
      </c>
      <c r="Q676" t="s">
        <v>1259</v>
      </c>
      <c r="R676">
        <v>0.1</v>
      </c>
      <c r="S676">
        <v>0</v>
      </c>
      <c r="T676">
        <v>0.08</v>
      </c>
      <c r="U676">
        <v>0</v>
      </c>
      <c r="V676">
        <v>7.0000000000000007E-2</v>
      </c>
      <c r="W676">
        <v>0.08</v>
      </c>
      <c r="X676">
        <v>7.0000000000000007E-2</v>
      </c>
      <c r="Y676">
        <v>7.0000000000000007E-2</v>
      </c>
      <c r="Z676">
        <v>0.08</v>
      </c>
      <c r="AA676">
        <v>0.08</v>
      </c>
      <c r="AB676">
        <v>0.08</v>
      </c>
      <c r="AC676">
        <v>0.08</v>
      </c>
      <c r="AD676">
        <v>0.08</v>
      </c>
      <c r="AE676">
        <v>0.08</v>
      </c>
      <c r="AF676">
        <v>0.08</v>
      </c>
      <c r="AG676">
        <v>0.08</v>
      </c>
      <c r="AH676">
        <v>0.08</v>
      </c>
      <c r="AI676">
        <v>0.08</v>
      </c>
      <c r="AJ676">
        <v>0.09</v>
      </c>
      <c r="AK676">
        <v>1</v>
      </c>
      <c r="AL676">
        <v>0</v>
      </c>
      <c r="AM676">
        <v>0</v>
      </c>
      <c r="AN676">
        <v>0</v>
      </c>
      <c r="AO676">
        <v>0</v>
      </c>
      <c r="AP676">
        <v>0</v>
      </c>
      <c r="AQ676">
        <v>2</v>
      </c>
      <c r="AR676">
        <v>3</v>
      </c>
      <c r="AS676">
        <v>2</v>
      </c>
      <c r="AT676">
        <v>2</v>
      </c>
    </row>
    <row r="677" spans="1:46" hidden="1" x14ac:dyDescent="0.2">
      <c r="A677">
        <v>675</v>
      </c>
      <c r="B677" t="s">
        <v>282</v>
      </c>
      <c r="C677" t="s">
        <v>37</v>
      </c>
      <c r="D677" t="s">
        <v>241</v>
      </c>
      <c r="E677" t="s">
        <v>37</v>
      </c>
      <c r="F677" t="s">
        <v>241</v>
      </c>
      <c r="J677">
        <v>0</v>
      </c>
      <c r="K677">
        <v>5000000</v>
      </c>
      <c r="L677">
        <v>0.05</v>
      </c>
      <c r="N677" t="s">
        <v>1931</v>
      </c>
      <c r="O677">
        <v>0.05</v>
      </c>
      <c r="P677">
        <v>0.05</v>
      </c>
      <c r="Q677" t="s">
        <v>1277</v>
      </c>
      <c r="T677">
        <v>0.04</v>
      </c>
      <c r="U677">
        <v>0</v>
      </c>
      <c r="V677">
        <v>0</v>
      </c>
      <c r="W677">
        <v>0</v>
      </c>
      <c r="X677">
        <v>0</v>
      </c>
      <c r="Y677">
        <v>0</v>
      </c>
      <c r="Z677">
        <v>0</v>
      </c>
      <c r="AA677">
        <v>0</v>
      </c>
      <c r="AB677">
        <v>0</v>
      </c>
      <c r="AC677">
        <v>0</v>
      </c>
      <c r="AD677">
        <v>0</v>
      </c>
      <c r="AE677">
        <v>0</v>
      </c>
      <c r="AF677">
        <v>0</v>
      </c>
      <c r="AG677">
        <v>0</v>
      </c>
      <c r="AH677">
        <v>0</v>
      </c>
      <c r="AI677">
        <v>0</v>
      </c>
      <c r="AJ677">
        <v>0</v>
      </c>
      <c r="AK677">
        <v>0</v>
      </c>
      <c r="AL677">
        <v>0</v>
      </c>
      <c r="AM677">
        <v>0</v>
      </c>
      <c r="AN677">
        <v>0</v>
      </c>
      <c r="AO677">
        <v>0</v>
      </c>
      <c r="AP677">
        <v>1</v>
      </c>
      <c r="AQ677">
        <v>0</v>
      </c>
      <c r="AR677">
        <v>0</v>
      </c>
      <c r="AS677">
        <v>0</v>
      </c>
      <c r="AT677">
        <v>0</v>
      </c>
    </row>
    <row r="678" spans="1:46" hidden="1" x14ac:dyDescent="0.2">
      <c r="A678">
        <v>676</v>
      </c>
      <c r="B678" t="s">
        <v>282</v>
      </c>
      <c r="C678" t="s">
        <v>37</v>
      </c>
      <c r="D678" t="s">
        <v>242</v>
      </c>
      <c r="E678" t="s">
        <v>37</v>
      </c>
      <c r="F678" t="s">
        <v>242</v>
      </c>
      <c r="J678">
        <v>0</v>
      </c>
      <c r="K678">
        <v>5000000</v>
      </c>
      <c r="L678">
        <v>0.03</v>
      </c>
      <c r="N678" t="s">
        <v>1932</v>
      </c>
      <c r="O678">
        <v>0.03</v>
      </c>
      <c r="P678">
        <v>0.03</v>
      </c>
      <c r="Q678" t="s">
        <v>1277</v>
      </c>
      <c r="T678">
        <v>0.04</v>
      </c>
      <c r="U678">
        <v>0</v>
      </c>
      <c r="V678">
        <v>0</v>
      </c>
      <c r="W678">
        <v>0</v>
      </c>
      <c r="X678">
        <v>0</v>
      </c>
      <c r="Y678">
        <v>0</v>
      </c>
      <c r="Z678">
        <v>0</v>
      </c>
      <c r="AA678">
        <v>0</v>
      </c>
      <c r="AB678">
        <v>0</v>
      </c>
      <c r="AC678">
        <v>0</v>
      </c>
      <c r="AD678">
        <v>0</v>
      </c>
      <c r="AE678">
        <v>0</v>
      </c>
      <c r="AF678">
        <v>0</v>
      </c>
      <c r="AG678">
        <v>0</v>
      </c>
      <c r="AH678">
        <v>0</v>
      </c>
      <c r="AI678">
        <v>0</v>
      </c>
      <c r="AJ678">
        <v>0</v>
      </c>
      <c r="AK678">
        <v>0</v>
      </c>
      <c r="AL678">
        <v>0</v>
      </c>
      <c r="AM678">
        <v>0</v>
      </c>
      <c r="AN678">
        <v>0</v>
      </c>
      <c r="AO678">
        <v>0</v>
      </c>
      <c r="AP678">
        <v>1</v>
      </c>
      <c r="AQ678">
        <v>0</v>
      </c>
      <c r="AR678">
        <v>0</v>
      </c>
      <c r="AS678">
        <v>0</v>
      </c>
      <c r="AT678">
        <v>0</v>
      </c>
    </row>
    <row r="679" spans="1:46" hidden="1" x14ac:dyDescent="0.2">
      <c r="A679">
        <v>677</v>
      </c>
      <c r="B679" t="s">
        <v>282</v>
      </c>
      <c r="C679" t="s">
        <v>37</v>
      </c>
      <c r="D679" t="s">
        <v>243</v>
      </c>
      <c r="E679" t="s">
        <v>37</v>
      </c>
      <c r="F679" t="s">
        <v>243</v>
      </c>
      <c r="J679">
        <v>-5000000</v>
      </c>
      <c r="K679">
        <v>5000000</v>
      </c>
      <c r="L679">
        <v>-0.12</v>
      </c>
      <c r="N679" t="s">
        <v>1933</v>
      </c>
      <c r="O679">
        <v>-0.05</v>
      </c>
      <c r="P679">
        <v>-0.05</v>
      </c>
      <c r="Q679" t="s">
        <v>1277</v>
      </c>
      <c r="T679">
        <v>-2.21</v>
      </c>
      <c r="U679">
        <v>6.41</v>
      </c>
      <c r="V679">
        <v>-38</v>
      </c>
      <c r="W679">
        <v>0</v>
      </c>
      <c r="X679">
        <v>-38</v>
      </c>
      <c r="Y679">
        <v>-35.950000000000003</v>
      </c>
      <c r="Z679">
        <v>-33.9</v>
      </c>
      <c r="AA679">
        <v>-29.8</v>
      </c>
      <c r="AB679">
        <v>-25.7</v>
      </c>
      <c r="AC679">
        <v>-21.6</v>
      </c>
      <c r="AD679">
        <v>-17.5</v>
      </c>
      <c r="AE679">
        <v>-13.4</v>
      </c>
      <c r="AF679">
        <v>-9.3000000000000007</v>
      </c>
      <c r="AG679">
        <v>-5.2</v>
      </c>
      <c r="AH679">
        <v>-1.1000000000000001</v>
      </c>
      <c r="AI679">
        <v>0</v>
      </c>
      <c r="AJ679">
        <v>0</v>
      </c>
      <c r="AK679">
        <v>4</v>
      </c>
      <c r="AL679">
        <v>4</v>
      </c>
      <c r="AM679">
        <v>4</v>
      </c>
      <c r="AN679">
        <v>4</v>
      </c>
      <c r="AO679">
        <v>3</v>
      </c>
      <c r="AP679">
        <v>4</v>
      </c>
      <c r="AQ679">
        <v>4</v>
      </c>
      <c r="AR679">
        <v>4</v>
      </c>
      <c r="AS679">
        <v>4</v>
      </c>
      <c r="AT679">
        <v>7</v>
      </c>
    </row>
    <row r="680" spans="1:46" hidden="1" x14ac:dyDescent="0.2">
      <c r="A680">
        <v>678</v>
      </c>
      <c r="B680" t="s">
        <v>282</v>
      </c>
      <c r="C680" t="s">
        <v>47</v>
      </c>
      <c r="D680" t="s">
        <v>99</v>
      </c>
      <c r="E680" t="s">
        <v>47</v>
      </c>
      <c r="F680" t="s">
        <v>99</v>
      </c>
      <c r="G680">
        <v>1</v>
      </c>
      <c r="H680">
        <v>0.15</v>
      </c>
      <c r="I680">
        <v>0.3</v>
      </c>
      <c r="J680">
        <v>0</v>
      </c>
      <c r="K680">
        <v>5000000</v>
      </c>
      <c r="L680">
        <v>1</v>
      </c>
      <c r="M680">
        <v>-0.01</v>
      </c>
      <c r="N680" t="s">
        <v>1934</v>
      </c>
      <c r="Q680" t="s">
        <v>1270</v>
      </c>
      <c r="R680">
        <v>0.95</v>
      </c>
      <c r="S680">
        <v>0.14000000000000001</v>
      </c>
      <c r="T680">
        <v>0.91</v>
      </c>
      <c r="U680">
        <v>0.19</v>
      </c>
      <c r="V680">
        <v>0.61</v>
      </c>
      <c r="W680">
        <v>1.1499999999999999</v>
      </c>
      <c r="X680">
        <v>0.56000000000000005</v>
      </c>
      <c r="Y680">
        <v>0.66</v>
      </c>
      <c r="Z680">
        <v>0.75</v>
      </c>
      <c r="AA680">
        <v>0.78</v>
      </c>
      <c r="AB680">
        <v>0.79</v>
      </c>
      <c r="AC680">
        <v>0.85</v>
      </c>
      <c r="AD680">
        <v>0.89</v>
      </c>
      <c r="AE680">
        <v>0.94</v>
      </c>
      <c r="AF680">
        <v>1.04</v>
      </c>
      <c r="AG680">
        <v>1.1100000000000001</v>
      </c>
      <c r="AH680">
        <v>1.1399999999999999</v>
      </c>
      <c r="AI680">
        <v>1.1399999999999999</v>
      </c>
      <c r="AJ680">
        <v>1.1499999999999999</v>
      </c>
      <c r="AK680">
        <v>1</v>
      </c>
      <c r="AL680">
        <v>0</v>
      </c>
      <c r="AM680">
        <v>0</v>
      </c>
      <c r="AN680">
        <v>2</v>
      </c>
      <c r="AO680">
        <v>1</v>
      </c>
      <c r="AP680">
        <v>2</v>
      </c>
      <c r="AQ680">
        <v>0</v>
      </c>
      <c r="AR680">
        <v>1</v>
      </c>
      <c r="AS680">
        <v>0</v>
      </c>
      <c r="AT680">
        <v>3</v>
      </c>
    </row>
    <row r="681" spans="1:46" hidden="1" x14ac:dyDescent="0.2">
      <c r="A681">
        <v>679</v>
      </c>
      <c r="B681" t="s">
        <v>282</v>
      </c>
      <c r="C681" t="s">
        <v>47</v>
      </c>
      <c r="D681" t="s">
        <v>98</v>
      </c>
      <c r="E681" t="s">
        <v>47</v>
      </c>
      <c r="F681" t="s">
        <v>98</v>
      </c>
      <c r="G681">
        <v>43</v>
      </c>
      <c r="H681">
        <v>6.45</v>
      </c>
      <c r="I681">
        <v>0.3</v>
      </c>
      <c r="J681">
        <v>0</v>
      </c>
      <c r="K681">
        <v>5000000</v>
      </c>
      <c r="L681">
        <v>39.700000000000003</v>
      </c>
      <c r="M681">
        <v>-0.51</v>
      </c>
      <c r="N681" t="s">
        <v>1935</v>
      </c>
      <c r="Q681" t="s">
        <v>1270</v>
      </c>
      <c r="R681">
        <v>44.43</v>
      </c>
      <c r="S681">
        <v>7.85</v>
      </c>
      <c r="T681">
        <v>38.24</v>
      </c>
      <c r="U681">
        <v>5.7</v>
      </c>
      <c r="V681">
        <v>32.06</v>
      </c>
      <c r="W681">
        <v>49.32</v>
      </c>
      <c r="X681">
        <v>31.74</v>
      </c>
      <c r="Y681">
        <v>32.380000000000003</v>
      </c>
      <c r="Z681">
        <v>33.03</v>
      </c>
      <c r="AA681">
        <v>34.049999999999997</v>
      </c>
      <c r="AB681">
        <v>35.020000000000003</v>
      </c>
      <c r="AC681">
        <v>36.64</v>
      </c>
      <c r="AD681">
        <v>38.42</v>
      </c>
      <c r="AE681">
        <v>39.4</v>
      </c>
      <c r="AF681">
        <v>39.549999999999997</v>
      </c>
      <c r="AG681">
        <v>39.67</v>
      </c>
      <c r="AH681">
        <v>40.96</v>
      </c>
      <c r="AI681">
        <v>46.53</v>
      </c>
      <c r="AJ681">
        <v>52.11</v>
      </c>
      <c r="AK681">
        <v>2</v>
      </c>
      <c r="AL681">
        <v>2</v>
      </c>
      <c r="AM681">
        <v>1</v>
      </c>
      <c r="AN681">
        <v>4</v>
      </c>
      <c r="AO681">
        <v>0</v>
      </c>
      <c r="AP681">
        <v>0</v>
      </c>
      <c r="AQ681">
        <v>0</v>
      </c>
      <c r="AR681">
        <v>0</v>
      </c>
      <c r="AS681">
        <v>0</v>
      </c>
      <c r="AT681">
        <v>1</v>
      </c>
    </row>
    <row r="682" spans="1:46" hidden="1" x14ac:dyDescent="0.2">
      <c r="A682">
        <v>680</v>
      </c>
      <c r="B682" t="s">
        <v>282</v>
      </c>
      <c r="C682" t="s">
        <v>47</v>
      </c>
      <c r="D682" t="s">
        <v>234</v>
      </c>
      <c r="E682" t="s">
        <v>47</v>
      </c>
      <c r="F682" t="s">
        <v>234</v>
      </c>
      <c r="J682">
        <v>0</v>
      </c>
      <c r="K682">
        <v>5000000</v>
      </c>
      <c r="L682">
        <v>249.62</v>
      </c>
      <c r="N682" t="s">
        <v>1936</v>
      </c>
      <c r="Q682" t="s">
        <v>1254</v>
      </c>
      <c r="T682">
        <v>249.98</v>
      </c>
      <c r="U682">
        <v>21.42</v>
      </c>
      <c r="V682">
        <v>229.57</v>
      </c>
      <c r="W682">
        <v>294.95999999999998</v>
      </c>
      <c r="X682">
        <v>227.4</v>
      </c>
      <c r="Y682">
        <v>231.75</v>
      </c>
      <c r="Z682">
        <v>236.1</v>
      </c>
      <c r="AA682">
        <v>238.61</v>
      </c>
      <c r="AB682">
        <v>240.51</v>
      </c>
      <c r="AC682">
        <v>241.34</v>
      </c>
      <c r="AD682">
        <v>243.6</v>
      </c>
      <c r="AE682">
        <v>247.16</v>
      </c>
      <c r="AF682">
        <v>250.7</v>
      </c>
      <c r="AG682">
        <v>255.1</v>
      </c>
      <c r="AH682">
        <v>264.02999999999997</v>
      </c>
      <c r="AI682">
        <v>284.64999999999998</v>
      </c>
      <c r="AJ682">
        <v>305.27</v>
      </c>
      <c r="AK682">
        <v>1</v>
      </c>
      <c r="AL682">
        <v>4</v>
      </c>
      <c r="AM682">
        <v>2</v>
      </c>
      <c r="AN682">
        <v>1</v>
      </c>
      <c r="AO682">
        <v>1</v>
      </c>
      <c r="AP682">
        <v>0</v>
      </c>
      <c r="AQ682">
        <v>0</v>
      </c>
      <c r="AR682">
        <v>0</v>
      </c>
      <c r="AS682">
        <v>0</v>
      </c>
      <c r="AT682">
        <v>1</v>
      </c>
    </row>
    <row r="683" spans="1:46" hidden="1" x14ac:dyDescent="0.2">
      <c r="A683">
        <v>681</v>
      </c>
      <c r="B683" t="s">
        <v>282</v>
      </c>
      <c r="C683" t="s">
        <v>47</v>
      </c>
      <c r="D683" t="s">
        <v>236</v>
      </c>
      <c r="E683" t="s">
        <v>47</v>
      </c>
      <c r="F683" t="s">
        <v>236</v>
      </c>
      <c r="G683">
        <v>250</v>
      </c>
      <c r="H683">
        <v>37.5</v>
      </c>
      <c r="I683">
        <v>0.3</v>
      </c>
      <c r="J683">
        <v>0</v>
      </c>
      <c r="K683">
        <v>5000000</v>
      </c>
      <c r="L683">
        <v>249.62</v>
      </c>
      <c r="M683">
        <v>-0.01</v>
      </c>
      <c r="N683" t="s">
        <v>1937</v>
      </c>
      <c r="Q683" t="s">
        <v>1270</v>
      </c>
      <c r="R683">
        <v>262.69</v>
      </c>
      <c r="S683">
        <v>33.520000000000003</v>
      </c>
      <c r="T683">
        <v>249.98</v>
      </c>
      <c r="U683">
        <v>21.42</v>
      </c>
      <c r="V683">
        <v>229.57</v>
      </c>
      <c r="W683">
        <v>294.95999999999998</v>
      </c>
      <c r="X683">
        <v>227.4</v>
      </c>
      <c r="Y683">
        <v>231.75</v>
      </c>
      <c r="Z683">
        <v>236.1</v>
      </c>
      <c r="AA683">
        <v>238.61</v>
      </c>
      <c r="AB683">
        <v>240.51</v>
      </c>
      <c r="AC683">
        <v>241.34</v>
      </c>
      <c r="AD683">
        <v>243.6</v>
      </c>
      <c r="AE683">
        <v>247.16</v>
      </c>
      <c r="AF683">
        <v>250.7</v>
      </c>
      <c r="AG683">
        <v>255.1</v>
      </c>
      <c r="AH683">
        <v>264.02999999999997</v>
      </c>
      <c r="AI683">
        <v>284.64999999999998</v>
      </c>
      <c r="AJ683">
        <v>305.27</v>
      </c>
      <c r="AK683">
        <v>1</v>
      </c>
      <c r="AL683">
        <v>4</v>
      </c>
      <c r="AM683">
        <v>2</v>
      </c>
      <c r="AN683">
        <v>1</v>
      </c>
      <c r="AO683">
        <v>1</v>
      </c>
      <c r="AP683">
        <v>0</v>
      </c>
      <c r="AQ683">
        <v>0</v>
      </c>
      <c r="AR683">
        <v>0</v>
      </c>
      <c r="AS683">
        <v>0</v>
      </c>
      <c r="AT683">
        <v>1</v>
      </c>
    </row>
    <row r="684" spans="1:46" hidden="1" x14ac:dyDescent="0.2">
      <c r="A684">
        <v>682</v>
      </c>
      <c r="B684" t="s">
        <v>282</v>
      </c>
      <c r="C684" t="s">
        <v>47</v>
      </c>
      <c r="D684" t="s">
        <v>26</v>
      </c>
      <c r="E684" t="s">
        <v>47</v>
      </c>
      <c r="F684" t="s">
        <v>26</v>
      </c>
      <c r="G684">
        <v>73</v>
      </c>
      <c r="H684">
        <v>10.95</v>
      </c>
      <c r="I684">
        <v>0.3</v>
      </c>
      <c r="J684">
        <v>0</v>
      </c>
      <c r="K684">
        <v>5000000</v>
      </c>
      <c r="L684">
        <v>62.85</v>
      </c>
      <c r="M684">
        <v>-0.93</v>
      </c>
      <c r="N684" t="s">
        <v>1938</v>
      </c>
      <c r="Q684" t="s">
        <v>1270</v>
      </c>
      <c r="R684">
        <v>71.09</v>
      </c>
      <c r="S684">
        <v>13.12</v>
      </c>
      <c r="T684">
        <v>65.069999999999993</v>
      </c>
      <c r="U684">
        <v>10.83</v>
      </c>
      <c r="V684">
        <v>52.21</v>
      </c>
      <c r="W684">
        <v>79.03</v>
      </c>
      <c r="X684">
        <v>51.86</v>
      </c>
      <c r="Y684">
        <v>52.55</v>
      </c>
      <c r="Z684">
        <v>53.25</v>
      </c>
      <c r="AA684">
        <v>54.15</v>
      </c>
      <c r="AB684">
        <v>54.98</v>
      </c>
      <c r="AC684">
        <v>60.52</v>
      </c>
      <c r="AD684">
        <v>65.66</v>
      </c>
      <c r="AE684">
        <v>69.03</v>
      </c>
      <c r="AF684">
        <v>72.63</v>
      </c>
      <c r="AG684">
        <v>75.77</v>
      </c>
      <c r="AH684">
        <v>78.900000000000006</v>
      </c>
      <c r="AI684">
        <v>78.989999999999995</v>
      </c>
      <c r="AJ684">
        <v>79.069999999999993</v>
      </c>
      <c r="AK684">
        <v>3</v>
      </c>
      <c r="AL684">
        <v>1</v>
      </c>
      <c r="AM684">
        <v>0</v>
      </c>
      <c r="AN684">
        <v>0</v>
      </c>
      <c r="AO684">
        <v>1</v>
      </c>
      <c r="AP684">
        <v>1</v>
      </c>
      <c r="AQ684">
        <v>0</v>
      </c>
      <c r="AR684">
        <v>1</v>
      </c>
      <c r="AS684">
        <v>1</v>
      </c>
      <c r="AT684">
        <v>2</v>
      </c>
    </row>
    <row r="685" spans="1:46" hidden="1" x14ac:dyDescent="0.2">
      <c r="A685">
        <v>683</v>
      </c>
      <c r="B685" t="s">
        <v>282</v>
      </c>
      <c r="C685" t="s">
        <v>47</v>
      </c>
      <c r="D685" t="s">
        <v>241</v>
      </c>
      <c r="E685" t="s">
        <v>47</v>
      </c>
      <c r="F685" t="s">
        <v>241</v>
      </c>
      <c r="J685">
        <v>0</v>
      </c>
      <c r="K685">
        <v>5000000</v>
      </c>
      <c r="L685">
        <v>0.02</v>
      </c>
      <c r="N685" t="s">
        <v>1939</v>
      </c>
      <c r="O685">
        <v>0.02</v>
      </c>
      <c r="P685">
        <v>0.02</v>
      </c>
      <c r="Q685" t="s">
        <v>1277</v>
      </c>
      <c r="T685">
        <v>0.01</v>
      </c>
      <c r="U685">
        <v>0.01</v>
      </c>
      <c r="V685">
        <v>0</v>
      </c>
      <c r="W685">
        <v>0</v>
      </c>
      <c r="X685">
        <v>0</v>
      </c>
      <c r="Y685">
        <v>0</v>
      </c>
      <c r="Z685">
        <v>0</v>
      </c>
      <c r="AA685">
        <v>0</v>
      </c>
      <c r="AB685">
        <v>0</v>
      </c>
      <c r="AC685">
        <v>0</v>
      </c>
      <c r="AD685">
        <v>0</v>
      </c>
      <c r="AE685">
        <v>0</v>
      </c>
      <c r="AF685">
        <v>0</v>
      </c>
      <c r="AG685">
        <v>0</v>
      </c>
      <c r="AH685">
        <v>0</v>
      </c>
      <c r="AI685">
        <v>0</v>
      </c>
      <c r="AJ685">
        <v>0</v>
      </c>
      <c r="AK685">
        <v>0</v>
      </c>
      <c r="AL685">
        <v>0</v>
      </c>
      <c r="AM685">
        <v>0</v>
      </c>
      <c r="AN685">
        <v>0</v>
      </c>
      <c r="AO685">
        <v>0</v>
      </c>
      <c r="AP685">
        <v>1</v>
      </c>
      <c r="AQ685">
        <v>0</v>
      </c>
      <c r="AR685">
        <v>0</v>
      </c>
      <c r="AS685">
        <v>0</v>
      </c>
      <c r="AT685">
        <v>0</v>
      </c>
    </row>
    <row r="686" spans="1:46" hidden="1" x14ac:dyDescent="0.2">
      <c r="A686">
        <v>684</v>
      </c>
      <c r="B686" t="s">
        <v>282</v>
      </c>
      <c r="C686" t="s">
        <v>47</v>
      </c>
      <c r="D686" t="s">
        <v>242</v>
      </c>
      <c r="E686" t="s">
        <v>47</v>
      </c>
      <c r="F686" t="s">
        <v>242</v>
      </c>
      <c r="J686">
        <v>0</v>
      </c>
      <c r="K686">
        <v>5000000</v>
      </c>
      <c r="L686">
        <v>62.84</v>
      </c>
      <c r="N686" t="s">
        <v>1940</v>
      </c>
      <c r="O686">
        <v>62.84</v>
      </c>
      <c r="P686">
        <v>62.84</v>
      </c>
      <c r="Q686" t="s">
        <v>1277</v>
      </c>
      <c r="T686">
        <v>65.06</v>
      </c>
      <c r="U686">
        <v>10.84</v>
      </c>
      <c r="V686">
        <v>53</v>
      </c>
      <c r="W686">
        <v>79</v>
      </c>
      <c r="X686">
        <v>53</v>
      </c>
      <c r="Y686">
        <v>53.25</v>
      </c>
      <c r="Z686">
        <v>53.5</v>
      </c>
      <c r="AA686">
        <v>54</v>
      </c>
      <c r="AB686">
        <v>54.5</v>
      </c>
      <c r="AC686">
        <v>55</v>
      </c>
      <c r="AD686">
        <v>59.5</v>
      </c>
      <c r="AE686">
        <v>64</v>
      </c>
      <c r="AF686">
        <v>65.5</v>
      </c>
      <c r="AG686">
        <v>67</v>
      </c>
      <c r="AH686">
        <v>73</v>
      </c>
      <c r="AI686">
        <v>76</v>
      </c>
      <c r="AJ686">
        <v>79</v>
      </c>
      <c r="AK686">
        <v>3</v>
      </c>
      <c r="AL686">
        <v>0</v>
      </c>
      <c r="AM686">
        <v>0</v>
      </c>
      <c r="AN686">
        <v>0</v>
      </c>
      <c r="AO686">
        <v>1</v>
      </c>
      <c r="AP686">
        <v>1</v>
      </c>
      <c r="AQ686">
        <v>0</v>
      </c>
      <c r="AR686">
        <v>0</v>
      </c>
      <c r="AS686">
        <v>0</v>
      </c>
      <c r="AT686">
        <v>1</v>
      </c>
    </row>
    <row r="687" spans="1:46" hidden="1" x14ac:dyDescent="0.2">
      <c r="A687">
        <v>685</v>
      </c>
      <c r="B687" t="s">
        <v>282</v>
      </c>
      <c r="C687" t="s">
        <v>47</v>
      </c>
      <c r="D687" t="s">
        <v>243</v>
      </c>
      <c r="E687" t="s">
        <v>47</v>
      </c>
      <c r="F687" t="s">
        <v>243</v>
      </c>
      <c r="J687">
        <v>-5000000</v>
      </c>
      <c r="K687">
        <v>5000000</v>
      </c>
      <c r="L687">
        <v>-60.05</v>
      </c>
      <c r="N687" t="s">
        <v>1941</v>
      </c>
      <c r="Q687" t="s">
        <v>1254</v>
      </c>
      <c r="T687">
        <v>-56.21</v>
      </c>
      <c r="U687">
        <v>18.07</v>
      </c>
      <c r="V687">
        <v>-94.28</v>
      </c>
      <c r="W687">
        <v>-38.79</v>
      </c>
      <c r="X687">
        <v>-102.88</v>
      </c>
      <c r="Y687">
        <v>-85.67</v>
      </c>
      <c r="Z687">
        <v>-68.459999999999994</v>
      </c>
      <c r="AA687">
        <v>-58.91</v>
      </c>
      <c r="AB687">
        <v>-54.69</v>
      </c>
      <c r="AC687">
        <v>-52.74</v>
      </c>
      <c r="AD687">
        <v>-51.92</v>
      </c>
      <c r="AE687">
        <v>-51.41</v>
      </c>
      <c r="AF687">
        <v>-50.88</v>
      </c>
      <c r="AG687">
        <v>-48.23</v>
      </c>
      <c r="AH687">
        <v>-39.72</v>
      </c>
      <c r="AI687">
        <v>-39.1</v>
      </c>
      <c r="AJ687">
        <v>-38.47</v>
      </c>
      <c r="AK687">
        <v>1</v>
      </c>
      <c r="AL687">
        <v>0</v>
      </c>
      <c r="AM687">
        <v>0</v>
      </c>
      <c r="AN687">
        <v>0</v>
      </c>
      <c r="AO687">
        <v>0</v>
      </c>
      <c r="AP687">
        <v>1</v>
      </c>
      <c r="AQ687">
        <v>0</v>
      </c>
      <c r="AR687">
        <v>4</v>
      </c>
      <c r="AS687">
        <v>2</v>
      </c>
      <c r="AT687">
        <v>2</v>
      </c>
    </row>
    <row r="688" spans="1:46" hidden="1" x14ac:dyDescent="0.2">
      <c r="A688">
        <v>686</v>
      </c>
      <c r="B688" t="s">
        <v>282</v>
      </c>
      <c r="C688" t="s">
        <v>34</v>
      </c>
      <c r="D688" t="s">
        <v>234</v>
      </c>
      <c r="E688" t="s">
        <v>34</v>
      </c>
      <c r="F688" t="s">
        <v>234</v>
      </c>
      <c r="J688">
        <v>0</v>
      </c>
      <c r="K688">
        <v>5000000</v>
      </c>
      <c r="L688">
        <v>0.5</v>
      </c>
      <c r="N688" t="s">
        <v>1942</v>
      </c>
      <c r="Q688" t="s">
        <v>1254</v>
      </c>
      <c r="T688">
        <v>0.46</v>
      </c>
      <c r="U688">
        <v>0.06</v>
      </c>
      <c r="V688">
        <v>0.4</v>
      </c>
      <c r="W688">
        <v>0.56999999999999995</v>
      </c>
      <c r="X688">
        <v>0.4</v>
      </c>
      <c r="Y688">
        <v>0.4</v>
      </c>
      <c r="Z688">
        <v>0.4</v>
      </c>
      <c r="AA688">
        <v>0.41</v>
      </c>
      <c r="AB688">
        <v>0.42</v>
      </c>
      <c r="AC688">
        <v>0.43</v>
      </c>
      <c r="AD688">
        <v>0.44</v>
      </c>
      <c r="AE688">
        <v>0.47</v>
      </c>
      <c r="AF688">
        <v>0.51</v>
      </c>
      <c r="AG688">
        <v>0.52</v>
      </c>
      <c r="AH688">
        <v>0.53</v>
      </c>
      <c r="AI688">
        <v>0.56000000000000005</v>
      </c>
      <c r="AJ688">
        <v>0.59</v>
      </c>
      <c r="AK688">
        <v>3</v>
      </c>
      <c r="AL688">
        <v>1</v>
      </c>
      <c r="AM688">
        <v>2</v>
      </c>
      <c r="AN688">
        <v>0</v>
      </c>
      <c r="AO688">
        <v>0</v>
      </c>
      <c r="AP688">
        <v>1</v>
      </c>
      <c r="AQ688">
        <v>2</v>
      </c>
      <c r="AR688">
        <v>0</v>
      </c>
      <c r="AS688">
        <v>0</v>
      </c>
      <c r="AT688">
        <v>1</v>
      </c>
    </row>
    <row r="689" spans="1:46" hidden="1" x14ac:dyDescent="0.2">
      <c r="A689">
        <v>687</v>
      </c>
      <c r="B689" t="s">
        <v>282</v>
      </c>
      <c r="C689" t="s">
        <v>34</v>
      </c>
      <c r="D689" t="s">
        <v>64</v>
      </c>
      <c r="E689" t="s">
        <v>34</v>
      </c>
      <c r="F689" t="s">
        <v>64</v>
      </c>
      <c r="G689">
        <v>0.5</v>
      </c>
      <c r="H689">
        <v>7.4999999999999997E-2</v>
      </c>
      <c r="I689">
        <v>0.3</v>
      </c>
      <c r="J689">
        <v>0</v>
      </c>
      <c r="K689">
        <v>5000000</v>
      </c>
      <c r="L689">
        <v>0.5</v>
      </c>
      <c r="M689">
        <v>-0.01</v>
      </c>
      <c r="N689" t="s">
        <v>1943</v>
      </c>
      <c r="Q689" t="s">
        <v>1259</v>
      </c>
      <c r="R689">
        <v>0.5</v>
      </c>
      <c r="S689">
        <v>0.06</v>
      </c>
      <c r="T689">
        <v>0.46</v>
      </c>
      <c r="U689">
        <v>0.06</v>
      </c>
      <c r="V689">
        <v>0.4</v>
      </c>
      <c r="W689">
        <v>0.56999999999999995</v>
      </c>
      <c r="X689">
        <v>0.4</v>
      </c>
      <c r="Y689">
        <v>0.4</v>
      </c>
      <c r="Z689">
        <v>0.4</v>
      </c>
      <c r="AA689">
        <v>0.41</v>
      </c>
      <c r="AB689">
        <v>0.42</v>
      </c>
      <c r="AC689">
        <v>0.43</v>
      </c>
      <c r="AD689">
        <v>0.44</v>
      </c>
      <c r="AE689">
        <v>0.47</v>
      </c>
      <c r="AF689">
        <v>0.51</v>
      </c>
      <c r="AG689">
        <v>0.52</v>
      </c>
      <c r="AH689">
        <v>0.53</v>
      </c>
      <c r="AI689">
        <v>0.56000000000000005</v>
      </c>
      <c r="AJ689">
        <v>0.59</v>
      </c>
      <c r="AK689">
        <v>3</v>
      </c>
      <c r="AL689">
        <v>1</v>
      </c>
      <c r="AM689">
        <v>2</v>
      </c>
      <c r="AN689">
        <v>0</v>
      </c>
      <c r="AO689">
        <v>0</v>
      </c>
      <c r="AP689">
        <v>1</v>
      </c>
      <c r="AQ689">
        <v>2</v>
      </c>
      <c r="AR689">
        <v>0</v>
      </c>
      <c r="AS689">
        <v>0</v>
      </c>
      <c r="AT689">
        <v>1</v>
      </c>
    </row>
    <row r="690" spans="1:46" hidden="1" x14ac:dyDescent="0.2">
      <c r="A690">
        <v>688</v>
      </c>
      <c r="B690" t="s">
        <v>282</v>
      </c>
      <c r="C690" t="s">
        <v>34</v>
      </c>
      <c r="D690" t="s">
        <v>26</v>
      </c>
      <c r="E690" t="s">
        <v>34</v>
      </c>
      <c r="F690" t="s">
        <v>26</v>
      </c>
      <c r="J690">
        <v>0</v>
      </c>
      <c r="K690">
        <v>5000000</v>
      </c>
      <c r="L690">
        <v>-7.0000000000000007E-2</v>
      </c>
      <c r="N690" t="s">
        <v>1944</v>
      </c>
      <c r="O690">
        <v>-0.1</v>
      </c>
      <c r="P690">
        <v>-0.1</v>
      </c>
      <c r="Q690" t="s">
        <v>1277</v>
      </c>
      <c r="T690">
        <v>-0.04</v>
      </c>
      <c r="U690">
        <v>0.04</v>
      </c>
      <c r="V690">
        <v>0</v>
      </c>
      <c r="W690">
        <v>0</v>
      </c>
      <c r="X690">
        <v>0</v>
      </c>
      <c r="Y690">
        <v>0</v>
      </c>
      <c r="Z690">
        <v>0</v>
      </c>
      <c r="AA690">
        <v>0</v>
      </c>
      <c r="AB690">
        <v>0</v>
      </c>
      <c r="AC690">
        <v>0</v>
      </c>
      <c r="AD690">
        <v>0</v>
      </c>
      <c r="AE690">
        <v>0</v>
      </c>
      <c r="AF690">
        <v>0</v>
      </c>
      <c r="AG690">
        <v>0</v>
      </c>
      <c r="AH690">
        <v>0</v>
      </c>
      <c r="AI690">
        <v>0</v>
      </c>
      <c r="AJ690">
        <v>0</v>
      </c>
      <c r="AK690">
        <v>0</v>
      </c>
      <c r="AL690">
        <v>0</v>
      </c>
      <c r="AM690">
        <v>0</v>
      </c>
      <c r="AN690">
        <v>0</v>
      </c>
      <c r="AO690">
        <v>0</v>
      </c>
      <c r="AP690">
        <v>1</v>
      </c>
      <c r="AQ690">
        <v>0</v>
      </c>
      <c r="AR690">
        <v>0</v>
      </c>
      <c r="AS690">
        <v>0</v>
      </c>
      <c r="AT690">
        <v>0</v>
      </c>
    </row>
    <row r="691" spans="1:46" hidden="1" x14ac:dyDescent="0.2">
      <c r="A691">
        <v>689</v>
      </c>
      <c r="B691" t="s">
        <v>282</v>
      </c>
      <c r="C691" t="s">
        <v>34</v>
      </c>
      <c r="D691" t="s">
        <v>241</v>
      </c>
      <c r="E691" t="s">
        <v>34</v>
      </c>
      <c r="F691" t="s">
        <v>241</v>
      </c>
      <c r="J691">
        <v>0</v>
      </c>
      <c r="K691">
        <v>5000000</v>
      </c>
      <c r="L691">
        <v>0.01</v>
      </c>
      <c r="N691" t="s">
        <v>1945</v>
      </c>
      <c r="O691">
        <v>-0.01</v>
      </c>
      <c r="P691">
        <v>-0.01</v>
      </c>
      <c r="Q691" t="s">
        <v>1277</v>
      </c>
      <c r="T691">
        <v>0.01</v>
      </c>
      <c r="U691">
        <v>0.01</v>
      </c>
      <c r="V691">
        <v>0</v>
      </c>
      <c r="W691">
        <v>0</v>
      </c>
      <c r="X691">
        <v>0</v>
      </c>
      <c r="Y691">
        <v>0</v>
      </c>
      <c r="Z691">
        <v>0</v>
      </c>
      <c r="AA691">
        <v>0</v>
      </c>
      <c r="AB691">
        <v>0</v>
      </c>
      <c r="AC691">
        <v>0</v>
      </c>
      <c r="AD691">
        <v>0</v>
      </c>
      <c r="AE691">
        <v>0</v>
      </c>
      <c r="AF691">
        <v>0</v>
      </c>
      <c r="AG691">
        <v>0</v>
      </c>
      <c r="AH691">
        <v>0</v>
      </c>
      <c r="AI691">
        <v>0</v>
      </c>
      <c r="AJ691">
        <v>0</v>
      </c>
      <c r="AK691">
        <v>0</v>
      </c>
      <c r="AL691">
        <v>0</v>
      </c>
      <c r="AM691">
        <v>0</v>
      </c>
      <c r="AN691">
        <v>0</v>
      </c>
      <c r="AO691">
        <v>0</v>
      </c>
      <c r="AP691">
        <v>1</v>
      </c>
      <c r="AQ691">
        <v>0</v>
      </c>
      <c r="AR691">
        <v>0</v>
      </c>
      <c r="AS691">
        <v>0</v>
      </c>
      <c r="AT691">
        <v>0</v>
      </c>
    </row>
    <row r="692" spans="1:46" hidden="1" x14ac:dyDescent="0.2">
      <c r="A692">
        <v>690</v>
      </c>
      <c r="B692" t="s">
        <v>282</v>
      </c>
      <c r="C692" t="s">
        <v>34</v>
      </c>
      <c r="D692" t="s">
        <v>242</v>
      </c>
      <c r="E692" t="s">
        <v>34</v>
      </c>
      <c r="F692" t="s">
        <v>242</v>
      </c>
      <c r="J692">
        <v>0</v>
      </c>
      <c r="K692">
        <v>5000000</v>
      </c>
      <c r="L692">
        <v>-7.0000000000000007E-2</v>
      </c>
      <c r="N692" t="s">
        <v>1946</v>
      </c>
      <c r="O692">
        <v>-0.09</v>
      </c>
      <c r="P692">
        <v>-0.09</v>
      </c>
      <c r="Q692" t="s">
        <v>1277</v>
      </c>
      <c r="T692">
        <v>-0.05</v>
      </c>
      <c r="U692">
        <v>0.02</v>
      </c>
      <c r="V692">
        <v>0</v>
      </c>
      <c r="W692">
        <v>0</v>
      </c>
      <c r="X692">
        <v>0</v>
      </c>
      <c r="Y692">
        <v>0</v>
      </c>
      <c r="Z692">
        <v>0</v>
      </c>
      <c r="AA692">
        <v>0</v>
      </c>
      <c r="AB692">
        <v>0</v>
      </c>
      <c r="AC692">
        <v>0</v>
      </c>
      <c r="AD692">
        <v>0</v>
      </c>
      <c r="AE692">
        <v>0</v>
      </c>
      <c r="AF692">
        <v>0</v>
      </c>
      <c r="AG692">
        <v>0</v>
      </c>
      <c r="AH692">
        <v>0</v>
      </c>
      <c r="AI692">
        <v>0</v>
      </c>
      <c r="AJ692">
        <v>0</v>
      </c>
      <c r="AK692">
        <v>0</v>
      </c>
      <c r="AL692">
        <v>0</v>
      </c>
      <c r="AM692">
        <v>0</v>
      </c>
      <c r="AN692">
        <v>0</v>
      </c>
      <c r="AO692">
        <v>0</v>
      </c>
      <c r="AP692">
        <v>1</v>
      </c>
      <c r="AQ692">
        <v>0</v>
      </c>
      <c r="AR692">
        <v>0</v>
      </c>
      <c r="AS692">
        <v>0</v>
      </c>
      <c r="AT692">
        <v>0</v>
      </c>
    </row>
    <row r="693" spans="1:46" hidden="1" x14ac:dyDescent="0.2">
      <c r="A693">
        <v>691</v>
      </c>
      <c r="B693" t="s">
        <v>282</v>
      </c>
      <c r="C693" t="s">
        <v>34</v>
      </c>
      <c r="D693" t="s">
        <v>243</v>
      </c>
      <c r="E693" t="s">
        <v>34</v>
      </c>
      <c r="F693" t="s">
        <v>243</v>
      </c>
      <c r="J693">
        <v>-5000000</v>
      </c>
      <c r="K693">
        <v>5000000</v>
      </c>
      <c r="L693">
        <v>-0.34</v>
      </c>
      <c r="N693" t="s">
        <v>1947</v>
      </c>
      <c r="Q693" t="s">
        <v>1254</v>
      </c>
      <c r="T693">
        <v>-0.31</v>
      </c>
      <c r="U693">
        <v>0.05</v>
      </c>
      <c r="V693">
        <v>-0.4</v>
      </c>
      <c r="W693">
        <v>-0.25</v>
      </c>
      <c r="X693">
        <v>-0.41</v>
      </c>
      <c r="Y693">
        <v>-0.38</v>
      </c>
      <c r="Z693">
        <v>-0.36</v>
      </c>
      <c r="AA693">
        <v>-0.34</v>
      </c>
      <c r="AB693">
        <v>-0.33</v>
      </c>
      <c r="AC693">
        <v>-0.33</v>
      </c>
      <c r="AD693">
        <v>-0.31</v>
      </c>
      <c r="AE693">
        <v>-0.3</v>
      </c>
      <c r="AF693">
        <v>-0.28999999999999998</v>
      </c>
      <c r="AG693">
        <v>-0.27</v>
      </c>
      <c r="AH693">
        <v>-0.25</v>
      </c>
      <c r="AI693">
        <v>-0.25</v>
      </c>
      <c r="AJ693">
        <v>-0.25</v>
      </c>
      <c r="AK693">
        <v>1</v>
      </c>
      <c r="AL693">
        <v>0</v>
      </c>
      <c r="AM693">
        <v>0</v>
      </c>
      <c r="AN693">
        <v>1</v>
      </c>
      <c r="AO693">
        <v>1</v>
      </c>
      <c r="AP693">
        <v>2</v>
      </c>
      <c r="AQ693">
        <v>0</v>
      </c>
      <c r="AR693">
        <v>2</v>
      </c>
      <c r="AS693">
        <v>1</v>
      </c>
      <c r="AT693">
        <v>2</v>
      </c>
    </row>
    <row r="694" spans="1:46" hidden="1" x14ac:dyDescent="0.2">
      <c r="A694">
        <v>692</v>
      </c>
      <c r="B694" t="s">
        <v>282</v>
      </c>
      <c r="C694" t="s">
        <v>79</v>
      </c>
      <c r="D694" t="s">
        <v>234</v>
      </c>
      <c r="E694" t="s">
        <v>79</v>
      </c>
      <c r="F694" t="s">
        <v>234</v>
      </c>
      <c r="J694">
        <v>0</v>
      </c>
      <c r="K694">
        <v>5000000</v>
      </c>
      <c r="L694">
        <v>0.02</v>
      </c>
      <c r="N694" t="s">
        <v>1948</v>
      </c>
      <c r="Q694" t="s">
        <v>1254</v>
      </c>
      <c r="T694">
        <v>0.04</v>
      </c>
      <c r="U694">
        <v>0.03</v>
      </c>
      <c r="V694">
        <v>0</v>
      </c>
      <c r="W694">
        <v>0.1</v>
      </c>
      <c r="X694">
        <v>0</v>
      </c>
      <c r="Y694">
        <v>0</v>
      </c>
      <c r="Z694">
        <v>0</v>
      </c>
      <c r="AA694">
        <v>0.01</v>
      </c>
      <c r="AB694">
        <v>0.02</v>
      </c>
      <c r="AC694">
        <v>0.03</v>
      </c>
      <c r="AD694">
        <v>0.04</v>
      </c>
      <c r="AE694">
        <v>0.05</v>
      </c>
      <c r="AF694">
        <v>0.06</v>
      </c>
      <c r="AG694">
        <v>7.0000000000000007E-2</v>
      </c>
      <c r="AH694">
        <v>0.09</v>
      </c>
      <c r="AI694">
        <v>0.09</v>
      </c>
      <c r="AJ694">
        <v>0.1</v>
      </c>
      <c r="AK694">
        <v>2</v>
      </c>
      <c r="AL694">
        <v>1</v>
      </c>
      <c r="AM694">
        <v>1</v>
      </c>
      <c r="AN694">
        <v>2</v>
      </c>
      <c r="AO694">
        <v>0</v>
      </c>
      <c r="AP694">
        <v>0</v>
      </c>
      <c r="AQ694">
        <v>2</v>
      </c>
      <c r="AR694">
        <v>0</v>
      </c>
      <c r="AS694">
        <v>1</v>
      </c>
      <c r="AT694">
        <v>1</v>
      </c>
    </row>
    <row r="695" spans="1:46" hidden="1" x14ac:dyDescent="0.2">
      <c r="A695">
        <v>693</v>
      </c>
      <c r="B695" t="s">
        <v>282</v>
      </c>
      <c r="C695" t="s">
        <v>79</v>
      </c>
      <c r="D695" t="s">
        <v>236</v>
      </c>
      <c r="E695" t="s">
        <v>79</v>
      </c>
      <c r="F695" t="s">
        <v>236</v>
      </c>
      <c r="J695">
        <v>0</v>
      </c>
      <c r="K695">
        <v>5000000</v>
      </c>
      <c r="L695">
        <v>0.02</v>
      </c>
      <c r="N695" t="s">
        <v>1949</v>
      </c>
      <c r="Q695" t="s">
        <v>1254</v>
      </c>
      <c r="T695">
        <v>0.04</v>
      </c>
      <c r="U695">
        <v>0.03</v>
      </c>
      <c r="V695">
        <v>0</v>
      </c>
      <c r="W695">
        <v>0.1</v>
      </c>
      <c r="X695">
        <v>0</v>
      </c>
      <c r="Y695">
        <v>0</v>
      </c>
      <c r="Z695">
        <v>0</v>
      </c>
      <c r="AA695">
        <v>0.01</v>
      </c>
      <c r="AB695">
        <v>0.02</v>
      </c>
      <c r="AC695">
        <v>0.03</v>
      </c>
      <c r="AD695">
        <v>0.04</v>
      </c>
      <c r="AE695">
        <v>0.05</v>
      </c>
      <c r="AF695">
        <v>0.06</v>
      </c>
      <c r="AG695">
        <v>7.0000000000000007E-2</v>
      </c>
      <c r="AH695">
        <v>0.09</v>
      </c>
      <c r="AI695">
        <v>0.09</v>
      </c>
      <c r="AJ695">
        <v>0.1</v>
      </c>
      <c r="AK695">
        <v>2</v>
      </c>
      <c r="AL695">
        <v>1</v>
      </c>
      <c r="AM695">
        <v>1</v>
      </c>
      <c r="AN695">
        <v>2</v>
      </c>
      <c r="AO695">
        <v>0</v>
      </c>
      <c r="AP695">
        <v>0</v>
      </c>
      <c r="AQ695">
        <v>2</v>
      </c>
      <c r="AR695">
        <v>0</v>
      </c>
      <c r="AS695">
        <v>1</v>
      </c>
      <c r="AT695">
        <v>1</v>
      </c>
    </row>
    <row r="696" spans="1:46" hidden="1" x14ac:dyDescent="0.2">
      <c r="A696">
        <v>694</v>
      </c>
      <c r="B696" t="s">
        <v>282</v>
      </c>
      <c r="C696" t="s">
        <v>39</v>
      </c>
      <c r="D696" t="s">
        <v>234</v>
      </c>
      <c r="E696" t="s">
        <v>39</v>
      </c>
      <c r="F696" t="s">
        <v>234</v>
      </c>
      <c r="J696">
        <v>0</v>
      </c>
      <c r="K696">
        <v>5000000</v>
      </c>
      <c r="L696">
        <v>0.97</v>
      </c>
      <c r="N696" t="s">
        <v>1950</v>
      </c>
      <c r="O696">
        <v>0.98</v>
      </c>
      <c r="P696">
        <v>0.99</v>
      </c>
      <c r="Q696" t="s">
        <v>1277</v>
      </c>
      <c r="T696">
        <v>4.3</v>
      </c>
      <c r="U696">
        <v>12.06</v>
      </c>
      <c r="V696">
        <v>0</v>
      </c>
      <c r="W696">
        <v>1</v>
      </c>
      <c r="X696">
        <v>0</v>
      </c>
      <c r="Y696">
        <v>0.05</v>
      </c>
      <c r="Z696">
        <v>0.1</v>
      </c>
      <c r="AA696">
        <v>0.2</v>
      </c>
      <c r="AB696">
        <v>0.3</v>
      </c>
      <c r="AC696">
        <v>0.4</v>
      </c>
      <c r="AD696">
        <v>0.5</v>
      </c>
      <c r="AE696">
        <v>0.6</v>
      </c>
      <c r="AF696">
        <v>0.7</v>
      </c>
      <c r="AG696">
        <v>0.8</v>
      </c>
      <c r="AH696">
        <v>0.9</v>
      </c>
      <c r="AI696">
        <v>0.95</v>
      </c>
      <c r="AJ696">
        <v>1</v>
      </c>
      <c r="AK696">
        <v>1</v>
      </c>
      <c r="AL696">
        <v>0</v>
      </c>
      <c r="AM696">
        <v>0</v>
      </c>
      <c r="AN696">
        <v>0</v>
      </c>
      <c r="AO696">
        <v>0</v>
      </c>
      <c r="AP696">
        <v>0</v>
      </c>
      <c r="AQ696">
        <v>0</v>
      </c>
      <c r="AR696">
        <v>0</v>
      </c>
      <c r="AS696">
        <v>0</v>
      </c>
      <c r="AT696">
        <v>1</v>
      </c>
    </row>
    <row r="697" spans="1:46" hidden="1" x14ac:dyDescent="0.2">
      <c r="A697">
        <v>695</v>
      </c>
      <c r="B697" t="s">
        <v>282</v>
      </c>
      <c r="C697" t="s">
        <v>39</v>
      </c>
      <c r="D697" t="s">
        <v>236</v>
      </c>
      <c r="E697" t="s">
        <v>39</v>
      </c>
      <c r="F697" t="s">
        <v>236</v>
      </c>
      <c r="J697">
        <v>0</v>
      </c>
      <c r="K697">
        <v>5000000</v>
      </c>
      <c r="L697">
        <v>0.97</v>
      </c>
      <c r="N697" t="s">
        <v>1951</v>
      </c>
      <c r="O697">
        <v>0.98</v>
      </c>
      <c r="P697">
        <v>0.99</v>
      </c>
      <c r="Q697" t="s">
        <v>1277</v>
      </c>
      <c r="T697">
        <v>4.3</v>
      </c>
      <c r="U697">
        <v>12.06</v>
      </c>
      <c r="V697">
        <v>0</v>
      </c>
      <c r="W697">
        <v>1</v>
      </c>
      <c r="X697">
        <v>0</v>
      </c>
      <c r="Y697">
        <v>0</v>
      </c>
      <c r="Z697">
        <v>0</v>
      </c>
      <c r="AA697">
        <v>0</v>
      </c>
      <c r="AB697">
        <v>0</v>
      </c>
      <c r="AC697">
        <v>0</v>
      </c>
      <c r="AD697">
        <v>0</v>
      </c>
      <c r="AE697">
        <v>0.2</v>
      </c>
      <c r="AF697">
        <v>0.4</v>
      </c>
      <c r="AG697">
        <v>0.6</v>
      </c>
      <c r="AH697">
        <v>0.8</v>
      </c>
      <c r="AI697">
        <v>0.9</v>
      </c>
      <c r="AJ697">
        <v>1</v>
      </c>
      <c r="AK697">
        <v>2</v>
      </c>
      <c r="AL697">
        <v>0</v>
      </c>
      <c r="AM697">
        <v>0</v>
      </c>
      <c r="AN697">
        <v>0</v>
      </c>
      <c r="AO697">
        <v>0</v>
      </c>
      <c r="AP697">
        <v>0</v>
      </c>
      <c r="AQ697">
        <v>0</v>
      </c>
      <c r="AR697">
        <v>0</v>
      </c>
      <c r="AS697">
        <v>0</v>
      </c>
      <c r="AT697">
        <v>1</v>
      </c>
    </row>
    <row r="698" spans="1:46" hidden="1" x14ac:dyDescent="0.2">
      <c r="A698">
        <v>696</v>
      </c>
      <c r="B698" t="s">
        <v>282</v>
      </c>
      <c r="C698" t="s">
        <v>39</v>
      </c>
      <c r="D698" t="s">
        <v>26</v>
      </c>
      <c r="E698" t="s">
        <v>39</v>
      </c>
      <c r="F698" t="s">
        <v>26</v>
      </c>
      <c r="J698">
        <v>0</v>
      </c>
      <c r="K698">
        <v>5000000</v>
      </c>
      <c r="L698">
        <v>0.03</v>
      </c>
      <c r="N698" t="s">
        <v>1952</v>
      </c>
      <c r="O698">
        <v>0.06</v>
      </c>
      <c r="P698">
        <v>0.06</v>
      </c>
      <c r="Q698" t="s">
        <v>1277</v>
      </c>
      <c r="T698">
        <v>0.35</v>
      </c>
      <c r="U698">
        <v>0.43</v>
      </c>
      <c r="V698">
        <v>0</v>
      </c>
      <c r="W698">
        <v>1</v>
      </c>
      <c r="X698">
        <v>0</v>
      </c>
      <c r="Y698">
        <v>0</v>
      </c>
      <c r="Z698">
        <v>0</v>
      </c>
      <c r="AA698">
        <v>0</v>
      </c>
      <c r="AB698">
        <v>0</v>
      </c>
      <c r="AC698">
        <v>0</v>
      </c>
      <c r="AD698">
        <v>0</v>
      </c>
      <c r="AE698">
        <v>0</v>
      </c>
      <c r="AF698">
        <v>0</v>
      </c>
      <c r="AG698">
        <v>0</v>
      </c>
      <c r="AH698">
        <v>0.5</v>
      </c>
      <c r="AI698">
        <v>0.75</v>
      </c>
      <c r="AJ698">
        <v>1</v>
      </c>
      <c r="AK698">
        <v>5</v>
      </c>
      <c r="AL698">
        <v>0</v>
      </c>
      <c r="AM698">
        <v>0</v>
      </c>
      <c r="AN698">
        <v>0</v>
      </c>
      <c r="AO698">
        <v>0</v>
      </c>
      <c r="AP698">
        <v>0</v>
      </c>
      <c r="AQ698">
        <v>0</v>
      </c>
      <c r="AR698">
        <v>0</v>
      </c>
      <c r="AS698">
        <v>0</v>
      </c>
      <c r="AT698">
        <v>1</v>
      </c>
    </row>
    <row r="699" spans="1:46" hidden="1" x14ac:dyDescent="0.2">
      <c r="A699">
        <v>697</v>
      </c>
      <c r="B699" t="s">
        <v>282</v>
      </c>
      <c r="C699" t="s">
        <v>39</v>
      </c>
      <c r="D699" t="s">
        <v>241</v>
      </c>
      <c r="E699" t="s">
        <v>39</v>
      </c>
      <c r="F699" t="s">
        <v>241</v>
      </c>
      <c r="J699">
        <v>0</v>
      </c>
      <c r="K699">
        <v>5000000</v>
      </c>
      <c r="L699">
        <v>0.05</v>
      </c>
      <c r="N699" t="s">
        <v>1953</v>
      </c>
      <c r="O699">
        <v>7.0000000000000007E-2</v>
      </c>
      <c r="P699">
        <v>7.0000000000000007E-2</v>
      </c>
      <c r="Q699" t="s">
        <v>1277</v>
      </c>
      <c r="T699">
        <v>0.05</v>
      </c>
      <c r="U699">
        <v>0.01</v>
      </c>
      <c r="V699">
        <v>0</v>
      </c>
      <c r="W699">
        <v>0</v>
      </c>
      <c r="X699">
        <v>0</v>
      </c>
      <c r="Y699">
        <v>0</v>
      </c>
      <c r="Z699">
        <v>0</v>
      </c>
      <c r="AA699">
        <v>0</v>
      </c>
      <c r="AB699">
        <v>0</v>
      </c>
      <c r="AC699">
        <v>0</v>
      </c>
      <c r="AD699">
        <v>0</v>
      </c>
      <c r="AE699">
        <v>0</v>
      </c>
      <c r="AF699">
        <v>0</v>
      </c>
      <c r="AG699">
        <v>0</v>
      </c>
      <c r="AH699">
        <v>0</v>
      </c>
      <c r="AI699">
        <v>0</v>
      </c>
      <c r="AJ699">
        <v>0</v>
      </c>
      <c r="AK699">
        <v>0</v>
      </c>
      <c r="AL699">
        <v>0</v>
      </c>
      <c r="AM699">
        <v>0</v>
      </c>
      <c r="AN699">
        <v>0</v>
      </c>
      <c r="AO699">
        <v>0</v>
      </c>
      <c r="AP699">
        <v>1</v>
      </c>
      <c r="AQ699">
        <v>0</v>
      </c>
      <c r="AR699">
        <v>0</v>
      </c>
      <c r="AS699">
        <v>0</v>
      </c>
      <c r="AT699">
        <v>0</v>
      </c>
    </row>
    <row r="700" spans="1:46" hidden="1" x14ac:dyDescent="0.2">
      <c r="A700">
        <v>698</v>
      </c>
      <c r="B700" t="s">
        <v>282</v>
      </c>
      <c r="C700" t="s">
        <v>39</v>
      </c>
      <c r="D700" t="s">
        <v>242</v>
      </c>
      <c r="E700" t="s">
        <v>39</v>
      </c>
      <c r="F700" t="s">
        <v>242</v>
      </c>
      <c r="J700">
        <v>0</v>
      </c>
      <c r="K700">
        <v>5000000</v>
      </c>
      <c r="L700">
        <v>-0.03</v>
      </c>
      <c r="N700" t="s">
        <v>1954</v>
      </c>
      <c r="O700">
        <v>-0.01</v>
      </c>
      <c r="P700">
        <v>-0.01</v>
      </c>
      <c r="Q700" t="s">
        <v>1277</v>
      </c>
      <c r="T700">
        <v>0.3</v>
      </c>
      <c r="U700">
        <v>0.43</v>
      </c>
      <c r="V700">
        <v>1</v>
      </c>
      <c r="W700">
        <v>1</v>
      </c>
      <c r="X700">
        <v>1</v>
      </c>
      <c r="Y700">
        <v>1</v>
      </c>
      <c r="Z700">
        <v>1</v>
      </c>
      <c r="AA700">
        <v>1</v>
      </c>
      <c r="AB700">
        <v>1</v>
      </c>
      <c r="AC700">
        <v>1</v>
      </c>
      <c r="AD700">
        <v>1</v>
      </c>
      <c r="AE700">
        <v>1</v>
      </c>
      <c r="AF700">
        <v>1</v>
      </c>
      <c r="AG700">
        <v>1</v>
      </c>
      <c r="AH700">
        <v>1</v>
      </c>
      <c r="AI700">
        <v>1</v>
      </c>
      <c r="AJ700">
        <v>1</v>
      </c>
      <c r="AK700">
        <v>0</v>
      </c>
      <c r="AL700">
        <v>0</v>
      </c>
      <c r="AM700">
        <v>0</v>
      </c>
      <c r="AN700">
        <v>0</v>
      </c>
      <c r="AO700">
        <v>0</v>
      </c>
      <c r="AP700">
        <v>1</v>
      </c>
      <c r="AQ700">
        <v>0</v>
      </c>
      <c r="AR700">
        <v>0</v>
      </c>
      <c r="AS700">
        <v>0</v>
      </c>
      <c r="AT700">
        <v>0</v>
      </c>
    </row>
    <row r="701" spans="1:46" hidden="1" x14ac:dyDescent="0.2">
      <c r="A701">
        <v>699</v>
      </c>
      <c r="B701" t="s">
        <v>282</v>
      </c>
      <c r="C701" t="s">
        <v>39</v>
      </c>
      <c r="D701" t="s">
        <v>243</v>
      </c>
      <c r="E701" t="s">
        <v>39</v>
      </c>
      <c r="F701" t="s">
        <v>243</v>
      </c>
      <c r="J701">
        <v>-5000000</v>
      </c>
      <c r="K701">
        <v>5000000</v>
      </c>
      <c r="L701">
        <v>0.03</v>
      </c>
      <c r="N701" t="s">
        <v>1955</v>
      </c>
      <c r="O701">
        <v>-0.05</v>
      </c>
      <c r="P701">
        <v>-0.04</v>
      </c>
      <c r="Q701" t="s">
        <v>1277</v>
      </c>
      <c r="T701">
        <v>-1.41</v>
      </c>
      <c r="U701">
        <v>5.69</v>
      </c>
      <c r="V701">
        <v>-38</v>
      </c>
      <c r="W701">
        <v>0</v>
      </c>
      <c r="X701">
        <v>-38</v>
      </c>
      <c r="Y701">
        <v>-35.9</v>
      </c>
      <c r="Z701">
        <v>-33.799999999999997</v>
      </c>
      <c r="AA701">
        <v>-29.6</v>
      </c>
      <c r="AB701">
        <v>-25.4</v>
      </c>
      <c r="AC701">
        <v>-21.2</v>
      </c>
      <c r="AD701">
        <v>-17</v>
      </c>
      <c r="AE701">
        <v>-12.8</v>
      </c>
      <c r="AF701">
        <v>-8.6</v>
      </c>
      <c r="AG701">
        <v>-4.4000000000000004</v>
      </c>
      <c r="AH701">
        <v>-0.2</v>
      </c>
      <c r="AI701">
        <v>0</v>
      </c>
      <c r="AJ701">
        <v>0</v>
      </c>
      <c r="AK701">
        <v>4</v>
      </c>
      <c r="AL701">
        <v>4</v>
      </c>
      <c r="AM701">
        <v>4</v>
      </c>
      <c r="AN701">
        <v>4</v>
      </c>
      <c r="AO701">
        <v>3</v>
      </c>
      <c r="AP701">
        <v>4</v>
      </c>
      <c r="AQ701">
        <v>4</v>
      </c>
      <c r="AR701">
        <v>4</v>
      </c>
      <c r="AS701">
        <v>4</v>
      </c>
      <c r="AT701">
        <v>8</v>
      </c>
    </row>
    <row r="702" spans="1:46" hidden="1" x14ac:dyDescent="0.2">
      <c r="A702">
        <v>700</v>
      </c>
      <c r="B702" t="s">
        <v>282</v>
      </c>
      <c r="C702" t="s">
        <v>111</v>
      </c>
      <c r="D702" t="s">
        <v>226</v>
      </c>
      <c r="E702" t="s">
        <v>111</v>
      </c>
      <c r="F702" t="s">
        <v>226</v>
      </c>
      <c r="J702">
        <v>0</v>
      </c>
      <c r="K702">
        <v>5000000</v>
      </c>
      <c r="L702">
        <v>82.88</v>
      </c>
      <c r="N702" t="s">
        <v>1956</v>
      </c>
      <c r="Q702" t="s">
        <v>1254</v>
      </c>
      <c r="T702">
        <v>83.29</v>
      </c>
      <c r="U702">
        <v>3.74</v>
      </c>
      <c r="V702">
        <v>79.36</v>
      </c>
      <c r="W702">
        <v>90.59</v>
      </c>
      <c r="X702">
        <v>79.290000000000006</v>
      </c>
      <c r="Y702">
        <v>79.430000000000007</v>
      </c>
      <c r="Z702">
        <v>79.58</v>
      </c>
      <c r="AA702">
        <v>80.27</v>
      </c>
      <c r="AB702">
        <v>81.25</v>
      </c>
      <c r="AC702">
        <v>81.88</v>
      </c>
      <c r="AD702">
        <v>82.87</v>
      </c>
      <c r="AE702">
        <v>83.72</v>
      </c>
      <c r="AF702">
        <v>83.82</v>
      </c>
      <c r="AG702">
        <v>84.49</v>
      </c>
      <c r="AH702">
        <v>87.37</v>
      </c>
      <c r="AI702">
        <v>89.51</v>
      </c>
      <c r="AJ702">
        <v>91.66</v>
      </c>
      <c r="AK702">
        <v>3</v>
      </c>
      <c r="AL702">
        <v>1</v>
      </c>
      <c r="AM702">
        <v>1</v>
      </c>
      <c r="AN702">
        <v>3</v>
      </c>
      <c r="AO702">
        <v>0</v>
      </c>
      <c r="AP702">
        <v>0</v>
      </c>
      <c r="AQ702">
        <v>1</v>
      </c>
      <c r="AR702">
        <v>0</v>
      </c>
      <c r="AS702">
        <v>0</v>
      </c>
      <c r="AT702">
        <v>1</v>
      </c>
    </row>
    <row r="703" spans="1:46" hidden="1" x14ac:dyDescent="0.2">
      <c r="A703">
        <v>701</v>
      </c>
      <c r="B703" t="s">
        <v>282</v>
      </c>
      <c r="C703" t="s">
        <v>111</v>
      </c>
      <c r="D703" t="s">
        <v>227</v>
      </c>
      <c r="E703" t="s">
        <v>111</v>
      </c>
      <c r="F703" t="s">
        <v>227</v>
      </c>
      <c r="G703">
        <v>72.748313151999994</v>
      </c>
      <c r="H703">
        <v>3.6374156576000001</v>
      </c>
      <c r="I703">
        <v>0.1</v>
      </c>
      <c r="J703">
        <v>0</v>
      </c>
      <c r="K703">
        <v>5000000</v>
      </c>
      <c r="L703">
        <v>66.3</v>
      </c>
      <c r="M703">
        <v>-1.77</v>
      </c>
      <c r="N703" t="s">
        <v>1957</v>
      </c>
      <c r="Q703" t="s">
        <v>1270</v>
      </c>
      <c r="R703">
        <v>72.62</v>
      </c>
      <c r="S703">
        <v>2.75</v>
      </c>
      <c r="T703">
        <v>66.61</v>
      </c>
      <c r="U703">
        <v>3.2</v>
      </c>
      <c r="V703">
        <v>62.7</v>
      </c>
      <c r="W703">
        <v>72.44</v>
      </c>
      <c r="X703">
        <v>62.49</v>
      </c>
      <c r="Y703">
        <v>62.91</v>
      </c>
      <c r="Z703">
        <v>63.34</v>
      </c>
      <c r="AA703">
        <v>64.02</v>
      </c>
      <c r="AB703">
        <v>65.03</v>
      </c>
      <c r="AC703">
        <v>65.67</v>
      </c>
      <c r="AD703">
        <v>66.069999999999993</v>
      </c>
      <c r="AE703">
        <v>66.959999999999994</v>
      </c>
      <c r="AF703">
        <v>68.06</v>
      </c>
      <c r="AG703">
        <v>68.39</v>
      </c>
      <c r="AH703">
        <v>69.16</v>
      </c>
      <c r="AI703">
        <v>71.349999999999994</v>
      </c>
      <c r="AJ703">
        <v>73.53</v>
      </c>
      <c r="AK703">
        <v>2</v>
      </c>
      <c r="AL703">
        <v>1</v>
      </c>
      <c r="AM703">
        <v>1</v>
      </c>
      <c r="AN703">
        <v>2</v>
      </c>
      <c r="AO703">
        <v>1</v>
      </c>
      <c r="AP703">
        <v>2</v>
      </c>
      <c r="AQ703">
        <v>0</v>
      </c>
      <c r="AR703">
        <v>0</v>
      </c>
      <c r="AS703">
        <v>0</v>
      </c>
      <c r="AT703">
        <v>1</v>
      </c>
    </row>
    <row r="704" spans="1:46" hidden="1" x14ac:dyDescent="0.2">
      <c r="A704">
        <v>702</v>
      </c>
      <c r="B704" t="s">
        <v>282</v>
      </c>
      <c r="C704" t="s">
        <v>111</v>
      </c>
      <c r="D704" t="s">
        <v>117</v>
      </c>
      <c r="E704" t="s">
        <v>111</v>
      </c>
      <c r="F704" t="s">
        <v>117</v>
      </c>
      <c r="J704">
        <v>0</v>
      </c>
      <c r="K704">
        <v>5000000</v>
      </c>
      <c r="L704">
        <v>66.3</v>
      </c>
      <c r="N704" t="s">
        <v>1958</v>
      </c>
      <c r="Q704" t="s">
        <v>1254</v>
      </c>
      <c r="T704">
        <v>66.61</v>
      </c>
      <c r="U704">
        <v>3.2</v>
      </c>
      <c r="V704">
        <v>62.7</v>
      </c>
      <c r="W704">
        <v>72.44</v>
      </c>
      <c r="X704">
        <v>62.49</v>
      </c>
      <c r="Y704">
        <v>62.91</v>
      </c>
      <c r="Z704">
        <v>63.34</v>
      </c>
      <c r="AA704">
        <v>64.02</v>
      </c>
      <c r="AB704">
        <v>65.03</v>
      </c>
      <c r="AC704">
        <v>65.67</v>
      </c>
      <c r="AD704">
        <v>66.069999999999993</v>
      </c>
      <c r="AE704">
        <v>66.959999999999994</v>
      </c>
      <c r="AF704">
        <v>68.06</v>
      </c>
      <c r="AG704">
        <v>68.39</v>
      </c>
      <c r="AH704">
        <v>69.16</v>
      </c>
      <c r="AI704">
        <v>71.349999999999994</v>
      </c>
      <c r="AJ704">
        <v>73.53</v>
      </c>
      <c r="AK704">
        <v>2</v>
      </c>
      <c r="AL704">
        <v>1</v>
      </c>
      <c r="AM704">
        <v>1</v>
      </c>
      <c r="AN704">
        <v>2</v>
      </c>
      <c r="AO704">
        <v>1</v>
      </c>
      <c r="AP704">
        <v>2</v>
      </c>
      <c r="AQ704">
        <v>0</v>
      </c>
      <c r="AR704">
        <v>0</v>
      </c>
      <c r="AS704">
        <v>0</v>
      </c>
      <c r="AT704">
        <v>1</v>
      </c>
    </row>
    <row r="705" spans="1:46" hidden="1" x14ac:dyDescent="0.2">
      <c r="A705">
        <v>703</v>
      </c>
      <c r="B705" t="s">
        <v>282</v>
      </c>
      <c r="C705" t="s">
        <v>111</v>
      </c>
      <c r="D705" t="s">
        <v>229</v>
      </c>
      <c r="E705" t="s">
        <v>111</v>
      </c>
      <c r="F705" t="s">
        <v>229</v>
      </c>
      <c r="J705">
        <v>0</v>
      </c>
      <c r="K705">
        <v>5000000</v>
      </c>
      <c r="L705">
        <v>16.579999999999998</v>
      </c>
      <c r="N705" t="s">
        <v>1959</v>
      </c>
      <c r="Q705" t="s">
        <v>1254</v>
      </c>
      <c r="T705">
        <v>16.68</v>
      </c>
      <c r="U705">
        <v>1.1599999999999999</v>
      </c>
      <c r="V705">
        <v>15.37</v>
      </c>
      <c r="W705">
        <v>18.190000000000001</v>
      </c>
      <c r="X705">
        <v>15.34</v>
      </c>
      <c r="Y705">
        <v>15.39</v>
      </c>
      <c r="Z705">
        <v>15.44</v>
      </c>
      <c r="AA705">
        <v>15.69</v>
      </c>
      <c r="AB705">
        <v>15.82</v>
      </c>
      <c r="AC705">
        <v>15.91</v>
      </c>
      <c r="AD705">
        <v>16.3</v>
      </c>
      <c r="AE705">
        <v>16.989999999999998</v>
      </c>
      <c r="AF705">
        <v>17.62</v>
      </c>
      <c r="AG705">
        <v>17.98</v>
      </c>
      <c r="AH705">
        <v>18.14</v>
      </c>
      <c r="AI705">
        <v>18.18</v>
      </c>
      <c r="AJ705">
        <v>18.21</v>
      </c>
      <c r="AK705">
        <v>2</v>
      </c>
      <c r="AL705">
        <v>2</v>
      </c>
      <c r="AM705">
        <v>1</v>
      </c>
      <c r="AN705">
        <v>0</v>
      </c>
      <c r="AO705">
        <v>1</v>
      </c>
      <c r="AP705">
        <v>0</v>
      </c>
      <c r="AQ705">
        <v>0</v>
      </c>
      <c r="AR705">
        <v>1</v>
      </c>
      <c r="AS705">
        <v>0</v>
      </c>
      <c r="AT705">
        <v>3</v>
      </c>
    </row>
    <row r="706" spans="1:46" hidden="1" x14ac:dyDescent="0.2">
      <c r="A706">
        <v>704</v>
      </c>
      <c r="B706" t="s">
        <v>282</v>
      </c>
      <c r="C706" t="s">
        <v>111</v>
      </c>
      <c r="D706" t="s">
        <v>231</v>
      </c>
      <c r="E706" t="s">
        <v>111</v>
      </c>
      <c r="F706" t="s">
        <v>231</v>
      </c>
      <c r="G706">
        <v>18.187078287999999</v>
      </c>
      <c r="H706">
        <v>0.90935391440000002</v>
      </c>
      <c r="I706">
        <v>0.1</v>
      </c>
      <c r="J706">
        <v>0</v>
      </c>
      <c r="K706">
        <v>5000000</v>
      </c>
      <c r="L706">
        <v>16.579999999999998</v>
      </c>
      <c r="M706">
        <v>-1.77</v>
      </c>
      <c r="N706" t="s">
        <v>1960</v>
      </c>
      <c r="Q706" t="s">
        <v>1270</v>
      </c>
      <c r="R706">
        <v>18.18</v>
      </c>
      <c r="S706">
        <v>0.81</v>
      </c>
      <c r="T706">
        <v>16.68</v>
      </c>
      <c r="U706">
        <v>1.1599999999999999</v>
      </c>
      <c r="V706">
        <v>15.37</v>
      </c>
      <c r="W706">
        <v>18.190000000000001</v>
      </c>
      <c r="X706">
        <v>15.34</v>
      </c>
      <c r="Y706">
        <v>15.39</v>
      </c>
      <c r="Z706">
        <v>15.44</v>
      </c>
      <c r="AA706">
        <v>15.69</v>
      </c>
      <c r="AB706">
        <v>15.82</v>
      </c>
      <c r="AC706">
        <v>15.91</v>
      </c>
      <c r="AD706">
        <v>16.3</v>
      </c>
      <c r="AE706">
        <v>16.989999999999998</v>
      </c>
      <c r="AF706">
        <v>17.62</v>
      </c>
      <c r="AG706">
        <v>17.98</v>
      </c>
      <c r="AH706">
        <v>18.14</v>
      </c>
      <c r="AI706">
        <v>18.18</v>
      </c>
      <c r="AJ706">
        <v>18.21</v>
      </c>
      <c r="AK706">
        <v>2</v>
      </c>
      <c r="AL706">
        <v>2</v>
      </c>
      <c r="AM706">
        <v>1</v>
      </c>
      <c r="AN706">
        <v>0</v>
      </c>
      <c r="AO706">
        <v>1</v>
      </c>
      <c r="AP706">
        <v>0</v>
      </c>
      <c r="AQ706">
        <v>0</v>
      </c>
      <c r="AR706">
        <v>1</v>
      </c>
      <c r="AS706">
        <v>0</v>
      </c>
      <c r="AT706">
        <v>3</v>
      </c>
    </row>
    <row r="707" spans="1:46" hidden="1" x14ac:dyDescent="0.2">
      <c r="A707">
        <v>705</v>
      </c>
      <c r="B707" t="s">
        <v>282</v>
      </c>
      <c r="C707" t="s">
        <v>111</v>
      </c>
      <c r="D707" t="s">
        <v>233</v>
      </c>
      <c r="E707" t="s">
        <v>111</v>
      </c>
      <c r="F707" t="s">
        <v>233</v>
      </c>
      <c r="J707">
        <v>0</v>
      </c>
      <c r="K707">
        <v>5000000</v>
      </c>
      <c r="L707">
        <v>16.579999999999998</v>
      </c>
      <c r="N707" t="s">
        <v>1961</v>
      </c>
      <c r="Q707" t="s">
        <v>1254</v>
      </c>
      <c r="T707">
        <v>16.68</v>
      </c>
      <c r="U707">
        <v>1.1599999999999999</v>
      </c>
      <c r="V707">
        <v>15.37</v>
      </c>
      <c r="W707">
        <v>18.190000000000001</v>
      </c>
      <c r="X707">
        <v>15.34</v>
      </c>
      <c r="Y707">
        <v>15.39</v>
      </c>
      <c r="Z707">
        <v>15.44</v>
      </c>
      <c r="AA707">
        <v>15.69</v>
      </c>
      <c r="AB707">
        <v>15.82</v>
      </c>
      <c r="AC707">
        <v>15.91</v>
      </c>
      <c r="AD707">
        <v>16.3</v>
      </c>
      <c r="AE707">
        <v>16.989999999999998</v>
      </c>
      <c r="AF707">
        <v>17.62</v>
      </c>
      <c r="AG707">
        <v>17.98</v>
      </c>
      <c r="AH707">
        <v>18.14</v>
      </c>
      <c r="AI707">
        <v>18.18</v>
      </c>
      <c r="AJ707">
        <v>18.21</v>
      </c>
      <c r="AK707">
        <v>2</v>
      </c>
      <c r="AL707">
        <v>2</v>
      </c>
      <c r="AM707">
        <v>1</v>
      </c>
      <c r="AN707">
        <v>0</v>
      </c>
      <c r="AO707">
        <v>1</v>
      </c>
      <c r="AP707">
        <v>0</v>
      </c>
      <c r="AQ707">
        <v>0</v>
      </c>
      <c r="AR707">
        <v>1</v>
      </c>
      <c r="AS707">
        <v>0</v>
      </c>
      <c r="AT707">
        <v>3</v>
      </c>
    </row>
    <row r="708" spans="1:46" hidden="1" x14ac:dyDescent="0.2">
      <c r="A708">
        <v>706</v>
      </c>
      <c r="B708" t="s">
        <v>282</v>
      </c>
      <c r="C708" t="s">
        <v>111</v>
      </c>
      <c r="D708" t="s">
        <v>26</v>
      </c>
      <c r="E708" t="s">
        <v>111</v>
      </c>
      <c r="F708" t="s">
        <v>26</v>
      </c>
      <c r="G708">
        <v>77.295082723999997</v>
      </c>
      <c r="H708">
        <v>3.8647541362000002</v>
      </c>
      <c r="I708">
        <v>0.1</v>
      </c>
      <c r="J708">
        <v>0</v>
      </c>
      <c r="K708">
        <v>5000000</v>
      </c>
      <c r="L708">
        <v>70.45</v>
      </c>
      <c r="M708">
        <v>-1.77</v>
      </c>
      <c r="N708" t="s">
        <v>1962</v>
      </c>
      <c r="Q708" t="s">
        <v>1270</v>
      </c>
      <c r="R708">
        <v>78.42</v>
      </c>
      <c r="S708">
        <v>3.91</v>
      </c>
      <c r="T708">
        <v>72.03</v>
      </c>
      <c r="U708">
        <v>3.67</v>
      </c>
      <c r="V708">
        <v>66.36</v>
      </c>
      <c r="W708">
        <v>76.48</v>
      </c>
      <c r="X708">
        <v>66.180000000000007</v>
      </c>
      <c r="Y708">
        <v>66.55</v>
      </c>
      <c r="Z708">
        <v>66.92</v>
      </c>
      <c r="AA708">
        <v>68.09</v>
      </c>
      <c r="AB708">
        <v>70.709999999999994</v>
      </c>
      <c r="AC708">
        <v>72.12</v>
      </c>
      <c r="AD708">
        <v>73.11</v>
      </c>
      <c r="AE708">
        <v>73.849999999999994</v>
      </c>
      <c r="AF708">
        <v>74.099999999999994</v>
      </c>
      <c r="AG708">
        <v>74.819999999999993</v>
      </c>
      <c r="AH708">
        <v>75.69</v>
      </c>
      <c r="AI708">
        <v>76.22</v>
      </c>
      <c r="AJ708">
        <v>76.739999999999995</v>
      </c>
      <c r="AK708">
        <v>2</v>
      </c>
      <c r="AL708">
        <v>0</v>
      </c>
      <c r="AM708">
        <v>1</v>
      </c>
      <c r="AN708">
        <v>0</v>
      </c>
      <c r="AO708">
        <v>0</v>
      </c>
      <c r="AP708">
        <v>2</v>
      </c>
      <c r="AQ708">
        <v>0</v>
      </c>
      <c r="AR708">
        <v>2</v>
      </c>
      <c r="AS708">
        <v>2</v>
      </c>
      <c r="AT708">
        <v>1</v>
      </c>
    </row>
    <row r="709" spans="1:46" hidden="1" x14ac:dyDescent="0.2">
      <c r="A709">
        <v>707</v>
      </c>
      <c r="B709" t="s">
        <v>282</v>
      </c>
      <c r="C709" t="s">
        <v>111</v>
      </c>
      <c r="D709" t="s">
        <v>241</v>
      </c>
      <c r="E709" t="s">
        <v>111</v>
      </c>
      <c r="F709" t="s">
        <v>241</v>
      </c>
      <c r="J709">
        <v>0</v>
      </c>
      <c r="K709">
        <v>5000000</v>
      </c>
      <c r="L709">
        <v>35.22</v>
      </c>
      <c r="N709" t="s">
        <v>1963</v>
      </c>
      <c r="O709">
        <v>0</v>
      </c>
      <c r="P709">
        <v>70.45</v>
      </c>
      <c r="Q709" t="s">
        <v>1277</v>
      </c>
      <c r="T709">
        <v>36.020000000000003</v>
      </c>
      <c r="U709">
        <v>1.84</v>
      </c>
      <c r="V709">
        <v>0</v>
      </c>
      <c r="W709">
        <v>76</v>
      </c>
      <c r="X709">
        <v>0</v>
      </c>
      <c r="Y709">
        <v>3</v>
      </c>
      <c r="Z709">
        <v>7</v>
      </c>
      <c r="AA709">
        <v>14</v>
      </c>
      <c r="AB709">
        <v>21</v>
      </c>
      <c r="AC709">
        <v>28.2</v>
      </c>
      <c r="AD709">
        <v>36</v>
      </c>
      <c r="AE709">
        <v>43</v>
      </c>
      <c r="AF709">
        <v>50</v>
      </c>
      <c r="AG709">
        <v>57</v>
      </c>
      <c r="AH709">
        <v>65</v>
      </c>
      <c r="AI709">
        <v>69</v>
      </c>
      <c r="AJ709">
        <v>76</v>
      </c>
      <c r="AK709">
        <v>80</v>
      </c>
      <c r="AL709">
        <v>80</v>
      </c>
      <c r="AM709">
        <v>70</v>
      </c>
      <c r="AN709">
        <v>80</v>
      </c>
      <c r="AO709">
        <v>70</v>
      </c>
      <c r="AP709">
        <v>80</v>
      </c>
      <c r="AQ709">
        <v>80</v>
      </c>
      <c r="AR709">
        <v>70</v>
      </c>
      <c r="AS709">
        <v>76</v>
      </c>
      <c r="AT709">
        <v>38</v>
      </c>
    </row>
    <row r="710" spans="1:46" hidden="1" x14ac:dyDescent="0.2">
      <c r="A710">
        <v>708</v>
      </c>
      <c r="B710" t="s">
        <v>282</v>
      </c>
      <c r="C710" t="s">
        <v>111</v>
      </c>
      <c r="D710" t="s">
        <v>242</v>
      </c>
      <c r="E710" t="s">
        <v>111</v>
      </c>
      <c r="F710" t="s">
        <v>242</v>
      </c>
      <c r="J710">
        <v>0</v>
      </c>
      <c r="K710">
        <v>5000000</v>
      </c>
      <c r="L710">
        <v>35.22</v>
      </c>
      <c r="N710" t="s">
        <v>1963</v>
      </c>
      <c r="O710">
        <v>0</v>
      </c>
      <c r="P710">
        <v>70.45</v>
      </c>
      <c r="Q710" t="s">
        <v>1277</v>
      </c>
      <c r="T710">
        <v>36.020000000000003</v>
      </c>
      <c r="U710">
        <v>1.84</v>
      </c>
      <c r="V710">
        <v>0</v>
      </c>
      <c r="W710">
        <v>76</v>
      </c>
      <c r="X710">
        <v>0</v>
      </c>
      <c r="Y710">
        <v>3</v>
      </c>
      <c r="Z710">
        <v>7</v>
      </c>
      <c r="AA710">
        <v>14</v>
      </c>
      <c r="AB710">
        <v>21</v>
      </c>
      <c r="AC710">
        <v>28.2</v>
      </c>
      <c r="AD710">
        <v>36</v>
      </c>
      <c r="AE710">
        <v>43</v>
      </c>
      <c r="AF710">
        <v>50</v>
      </c>
      <c r="AG710">
        <v>57</v>
      </c>
      <c r="AH710">
        <v>65</v>
      </c>
      <c r="AI710">
        <v>69</v>
      </c>
      <c r="AJ710">
        <v>76</v>
      </c>
      <c r="AK710">
        <v>80</v>
      </c>
      <c r="AL710">
        <v>80</v>
      </c>
      <c r="AM710">
        <v>70</v>
      </c>
      <c r="AN710">
        <v>80</v>
      </c>
      <c r="AO710">
        <v>70</v>
      </c>
      <c r="AP710">
        <v>80</v>
      </c>
      <c r="AQ710">
        <v>80</v>
      </c>
      <c r="AR710">
        <v>70</v>
      </c>
      <c r="AS710">
        <v>76</v>
      </c>
      <c r="AT710">
        <v>38</v>
      </c>
    </row>
    <row r="711" spans="1:46" hidden="1" x14ac:dyDescent="0.2">
      <c r="A711">
        <v>709</v>
      </c>
      <c r="B711" t="s">
        <v>282</v>
      </c>
      <c r="C711" t="s">
        <v>111</v>
      </c>
      <c r="D711" t="s">
        <v>243</v>
      </c>
      <c r="E711" t="s">
        <v>111</v>
      </c>
      <c r="F711" t="s">
        <v>243</v>
      </c>
      <c r="J711">
        <v>-5000000</v>
      </c>
      <c r="K711">
        <v>5000000</v>
      </c>
      <c r="L711">
        <v>45.7</v>
      </c>
      <c r="N711" t="s">
        <v>1964</v>
      </c>
      <c r="Q711" t="s">
        <v>1254</v>
      </c>
      <c r="T711">
        <v>48</v>
      </c>
      <c r="U711">
        <v>4.09</v>
      </c>
      <c r="V711">
        <v>41.1</v>
      </c>
      <c r="W711">
        <v>51.91</v>
      </c>
      <c r="X711">
        <v>40.69</v>
      </c>
      <c r="Y711">
        <v>41.51</v>
      </c>
      <c r="Z711">
        <v>42.32</v>
      </c>
      <c r="AA711">
        <v>43.75</v>
      </c>
      <c r="AB711">
        <v>47</v>
      </c>
      <c r="AC711">
        <v>48.96</v>
      </c>
      <c r="AD711">
        <v>49.65</v>
      </c>
      <c r="AE711">
        <v>49.95</v>
      </c>
      <c r="AF711">
        <v>50.48</v>
      </c>
      <c r="AG711">
        <v>51.48</v>
      </c>
      <c r="AH711">
        <v>51.73</v>
      </c>
      <c r="AI711">
        <v>51.85</v>
      </c>
      <c r="AJ711">
        <v>51.96</v>
      </c>
      <c r="AK711">
        <v>1</v>
      </c>
      <c r="AL711">
        <v>1</v>
      </c>
      <c r="AM711">
        <v>1</v>
      </c>
      <c r="AN711">
        <v>0</v>
      </c>
      <c r="AO711">
        <v>0</v>
      </c>
      <c r="AP711">
        <v>0</v>
      </c>
      <c r="AQ711">
        <v>1</v>
      </c>
      <c r="AR711">
        <v>1</v>
      </c>
      <c r="AS711">
        <v>2</v>
      </c>
      <c r="AT711">
        <v>3</v>
      </c>
    </row>
    <row r="712" spans="1:46" hidden="1" x14ac:dyDescent="0.2">
      <c r="A712">
        <v>710</v>
      </c>
      <c r="B712" t="s">
        <v>282</v>
      </c>
      <c r="C712" t="s">
        <v>45</v>
      </c>
      <c r="D712" t="s">
        <v>234</v>
      </c>
      <c r="E712" t="s">
        <v>45</v>
      </c>
      <c r="F712" t="s">
        <v>234</v>
      </c>
      <c r="J712">
        <v>0</v>
      </c>
      <c r="K712">
        <v>5000000</v>
      </c>
      <c r="L712">
        <v>171.74</v>
      </c>
      <c r="N712" t="s">
        <v>1965</v>
      </c>
      <c r="Q712" t="s">
        <v>1254</v>
      </c>
      <c r="T712">
        <v>180.34</v>
      </c>
      <c r="U712">
        <v>77.760000000000005</v>
      </c>
      <c r="V712">
        <v>45.23</v>
      </c>
      <c r="W712">
        <v>299.55</v>
      </c>
      <c r="X712">
        <v>31.23</v>
      </c>
      <c r="Y712">
        <v>59.23</v>
      </c>
      <c r="Z712">
        <v>87.22</v>
      </c>
      <c r="AA712">
        <v>147.75</v>
      </c>
      <c r="AB712">
        <v>166.92</v>
      </c>
      <c r="AC712">
        <v>177.86</v>
      </c>
      <c r="AD712">
        <v>187.89</v>
      </c>
      <c r="AE712">
        <v>195.8</v>
      </c>
      <c r="AF712">
        <v>201.99</v>
      </c>
      <c r="AG712">
        <v>214.09</v>
      </c>
      <c r="AH712">
        <v>260.45999999999998</v>
      </c>
      <c r="AI712">
        <v>286.52</v>
      </c>
      <c r="AJ712">
        <v>312.57</v>
      </c>
      <c r="AK712">
        <v>1</v>
      </c>
      <c r="AL712">
        <v>0</v>
      </c>
      <c r="AM712">
        <v>1</v>
      </c>
      <c r="AN712">
        <v>0</v>
      </c>
      <c r="AO712">
        <v>2</v>
      </c>
      <c r="AP712">
        <v>2</v>
      </c>
      <c r="AQ712">
        <v>2</v>
      </c>
      <c r="AR712">
        <v>1</v>
      </c>
      <c r="AS712">
        <v>0</v>
      </c>
      <c r="AT712">
        <v>1</v>
      </c>
    </row>
    <row r="713" spans="1:46" hidden="1" x14ac:dyDescent="0.2">
      <c r="A713">
        <v>711</v>
      </c>
      <c r="B713" t="s">
        <v>282</v>
      </c>
      <c r="C713" t="s">
        <v>45</v>
      </c>
      <c r="D713" t="s">
        <v>64</v>
      </c>
      <c r="E713" t="s">
        <v>45</v>
      </c>
      <c r="F713" t="s">
        <v>64</v>
      </c>
      <c r="J713">
        <v>0</v>
      </c>
      <c r="K713">
        <v>5000000</v>
      </c>
      <c r="L713">
        <v>171.74</v>
      </c>
      <c r="N713" t="s">
        <v>1966</v>
      </c>
      <c r="Q713" t="s">
        <v>1254</v>
      </c>
      <c r="T713">
        <v>180.34</v>
      </c>
      <c r="U713">
        <v>77.760000000000005</v>
      </c>
      <c r="V713">
        <v>45.23</v>
      </c>
      <c r="W713">
        <v>299.55</v>
      </c>
      <c r="X713">
        <v>31.23</v>
      </c>
      <c r="Y713">
        <v>59.23</v>
      </c>
      <c r="Z713">
        <v>87.22</v>
      </c>
      <c r="AA713">
        <v>147.75</v>
      </c>
      <c r="AB713">
        <v>166.92</v>
      </c>
      <c r="AC713">
        <v>177.86</v>
      </c>
      <c r="AD713">
        <v>187.89</v>
      </c>
      <c r="AE713">
        <v>195.8</v>
      </c>
      <c r="AF713">
        <v>201.99</v>
      </c>
      <c r="AG713">
        <v>214.09</v>
      </c>
      <c r="AH713">
        <v>260.45999999999998</v>
      </c>
      <c r="AI713">
        <v>286.52</v>
      </c>
      <c r="AJ713">
        <v>312.57</v>
      </c>
      <c r="AK713">
        <v>1</v>
      </c>
      <c r="AL713">
        <v>0</v>
      </c>
      <c r="AM713">
        <v>1</v>
      </c>
      <c r="AN713">
        <v>0</v>
      </c>
      <c r="AO713">
        <v>2</v>
      </c>
      <c r="AP713">
        <v>2</v>
      </c>
      <c r="AQ713">
        <v>2</v>
      </c>
      <c r="AR713">
        <v>1</v>
      </c>
      <c r="AS713">
        <v>0</v>
      </c>
      <c r="AT713">
        <v>1</v>
      </c>
    </row>
    <row r="714" spans="1:46" hidden="1" x14ac:dyDescent="0.2">
      <c r="A714">
        <v>712</v>
      </c>
      <c r="B714" t="s">
        <v>282</v>
      </c>
      <c r="C714" t="s">
        <v>45</v>
      </c>
      <c r="D714" t="s">
        <v>26</v>
      </c>
      <c r="E714" t="s">
        <v>45</v>
      </c>
      <c r="F714" t="s">
        <v>26</v>
      </c>
      <c r="J714">
        <v>0</v>
      </c>
      <c r="K714">
        <v>5000000</v>
      </c>
      <c r="L714">
        <v>66.36</v>
      </c>
      <c r="N714" t="s">
        <v>1967</v>
      </c>
      <c r="Q714" t="s">
        <v>1254</v>
      </c>
      <c r="T714">
        <v>74.03</v>
      </c>
      <c r="U714">
        <v>21.99</v>
      </c>
      <c r="V714">
        <v>37.840000000000003</v>
      </c>
      <c r="W714">
        <v>109.89</v>
      </c>
      <c r="X714">
        <v>32.43</v>
      </c>
      <c r="Y714">
        <v>43.26</v>
      </c>
      <c r="Z714">
        <v>54.09</v>
      </c>
      <c r="AA714">
        <v>60.15</v>
      </c>
      <c r="AB714">
        <v>67.63</v>
      </c>
      <c r="AC714">
        <v>73.7</v>
      </c>
      <c r="AD714">
        <v>77.150000000000006</v>
      </c>
      <c r="AE714">
        <v>79.260000000000005</v>
      </c>
      <c r="AF714">
        <v>81.38</v>
      </c>
      <c r="AG714">
        <v>83.64</v>
      </c>
      <c r="AH714">
        <v>87.64</v>
      </c>
      <c r="AI714">
        <v>102.47</v>
      </c>
      <c r="AJ714">
        <v>117.31</v>
      </c>
      <c r="AK714">
        <v>1</v>
      </c>
      <c r="AL714">
        <v>0</v>
      </c>
      <c r="AM714">
        <v>1</v>
      </c>
      <c r="AN714">
        <v>1</v>
      </c>
      <c r="AO714">
        <v>1</v>
      </c>
      <c r="AP714">
        <v>3</v>
      </c>
      <c r="AQ714">
        <v>2</v>
      </c>
      <c r="AR714">
        <v>0</v>
      </c>
      <c r="AS714">
        <v>0</v>
      </c>
      <c r="AT714">
        <v>1</v>
      </c>
    </row>
    <row r="715" spans="1:46" hidden="1" x14ac:dyDescent="0.2">
      <c r="A715">
        <v>713</v>
      </c>
      <c r="B715" t="s">
        <v>282</v>
      </c>
      <c r="C715" t="s">
        <v>45</v>
      </c>
      <c r="D715" t="s">
        <v>241</v>
      </c>
      <c r="E715" t="s">
        <v>45</v>
      </c>
      <c r="F715" t="s">
        <v>241</v>
      </c>
      <c r="G715">
        <v>0</v>
      </c>
      <c r="H715">
        <v>0</v>
      </c>
      <c r="J715">
        <v>0</v>
      </c>
      <c r="K715">
        <v>5000000</v>
      </c>
      <c r="L715">
        <v>0</v>
      </c>
      <c r="M715" t="s">
        <v>1338</v>
      </c>
      <c r="N715" t="s">
        <v>1968</v>
      </c>
      <c r="Q715" t="s">
        <v>1259</v>
      </c>
      <c r="R715">
        <v>0</v>
      </c>
      <c r="S715">
        <v>0</v>
      </c>
      <c r="T715">
        <v>0</v>
      </c>
      <c r="U715">
        <v>0</v>
      </c>
      <c r="V715">
        <v>0</v>
      </c>
      <c r="W715">
        <v>0</v>
      </c>
      <c r="X715">
        <v>0</v>
      </c>
      <c r="Y715">
        <v>0</v>
      </c>
      <c r="Z715">
        <v>0</v>
      </c>
      <c r="AA715">
        <v>0</v>
      </c>
      <c r="AB715">
        <v>0</v>
      </c>
      <c r="AC715">
        <v>0</v>
      </c>
      <c r="AD715">
        <v>0</v>
      </c>
      <c r="AE715">
        <v>0</v>
      </c>
      <c r="AF715">
        <v>0</v>
      </c>
      <c r="AG715">
        <v>0</v>
      </c>
      <c r="AH715">
        <v>0</v>
      </c>
      <c r="AI715">
        <v>0</v>
      </c>
      <c r="AJ715">
        <v>0</v>
      </c>
      <c r="AK715">
        <v>0</v>
      </c>
      <c r="AL715">
        <v>0</v>
      </c>
      <c r="AM715">
        <v>0</v>
      </c>
      <c r="AN715">
        <v>0</v>
      </c>
      <c r="AO715">
        <v>0</v>
      </c>
      <c r="AP715">
        <v>10</v>
      </c>
      <c r="AQ715">
        <v>0</v>
      </c>
      <c r="AR715">
        <v>0</v>
      </c>
      <c r="AS715">
        <v>0</v>
      </c>
      <c r="AT715">
        <v>0</v>
      </c>
    </row>
    <row r="716" spans="1:46" hidden="1" x14ac:dyDescent="0.2">
      <c r="A716">
        <v>714</v>
      </c>
      <c r="B716" t="s">
        <v>282</v>
      </c>
      <c r="C716" t="s">
        <v>45</v>
      </c>
      <c r="D716" t="s">
        <v>242</v>
      </c>
      <c r="E716" t="s">
        <v>45</v>
      </c>
      <c r="F716" t="s">
        <v>242</v>
      </c>
      <c r="G716">
        <v>66.362399999999994</v>
      </c>
      <c r="H716">
        <v>17.786196432216119</v>
      </c>
      <c r="I716">
        <v>0.53603234458717963</v>
      </c>
      <c r="J716">
        <v>0</v>
      </c>
      <c r="K716">
        <v>5000000</v>
      </c>
      <c r="L716">
        <v>66.36</v>
      </c>
      <c r="M716">
        <v>0</v>
      </c>
      <c r="N716" t="s">
        <v>1968</v>
      </c>
      <c r="Q716" t="s">
        <v>1259</v>
      </c>
      <c r="R716">
        <v>74.03</v>
      </c>
      <c r="S716">
        <v>21.99</v>
      </c>
      <c r="T716">
        <v>74.03</v>
      </c>
      <c r="U716">
        <v>21.99</v>
      </c>
      <c r="V716">
        <v>37.840000000000003</v>
      </c>
      <c r="W716">
        <v>109.89</v>
      </c>
      <c r="X716">
        <v>32.43</v>
      </c>
      <c r="Y716">
        <v>43.26</v>
      </c>
      <c r="Z716">
        <v>54.09</v>
      </c>
      <c r="AA716">
        <v>60.15</v>
      </c>
      <c r="AB716">
        <v>67.63</v>
      </c>
      <c r="AC716">
        <v>73.7</v>
      </c>
      <c r="AD716">
        <v>77.150000000000006</v>
      </c>
      <c r="AE716">
        <v>79.260000000000005</v>
      </c>
      <c r="AF716">
        <v>81.38</v>
      </c>
      <c r="AG716">
        <v>83.64</v>
      </c>
      <c r="AH716">
        <v>87.64</v>
      </c>
      <c r="AI716">
        <v>102.47</v>
      </c>
      <c r="AJ716">
        <v>117.31</v>
      </c>
      <c r="AK716">
        <v>1</v>
      </c>
      <c r="AL716">
        <v>0</v>
      </c>
      <c r="AM716">
        <v>1</v>
      </c>
      <c r="AN716">
        <v>1</v>
      </c>
      <c r="AO716">
        <v>1</v>
      </c>
      <c r="AP716">
        <v>3</v>
      </c>
      <c r="AQ716">
        <v>2</v>
      </c>
      <c r="AR716">
        <v>0</v>
      </c>
      <c r="AS716">
        <v>0</v>
      </c>
      <c r="AT716">
        <v>1</v>
      </c>
    </row>
    <row r="717" spans="1:46" hidden="1" x14ac:dyDescent="0.2">
      <c r="A717">
        <v>715</v>
      </c>
      <c r="B717" t="s">
        <v>282</v>
      </c>
      <c r="C717" t="s">
        <v>45</v>
      </c>
      <c r="D717" t="s">
        <v>243</v>
      </c>
      <c r="E717" t="s">
        <v>45</v>
      </c>
      <c r="F717" t="s">
        <v>243</v>
      </c>
      <c r="J717">
        <v>-5000000</v>
      </c>
      <c r="K717">
        <v>5000000</v>
      </c>
      <c r="L717">
        <v>-125.5</v>
      </c>
      <c r="N717" t="s">
        <v>1969</v>
      </c>
      <c r="Q717" t="s">
        <v>1254</v>
      </c>
      <c r="T717">
        <v>-134.63</v>
      </c>
      <c r="U717">
        <v>75</v>
      </c>
      <c r="V717">
        <v>-251.44</v>
      </c>
      <c r="W717">
        <v>-5.0599999999999996</v>
      </c>
      <c r="X717">
        <v>-264.55</v>
      </c>
      <c r="Y717">
        <v>-238.33</v>
      </c>
      <c r="Z717">
        <v>-212.12</v>
      </c>
      <c r="AA717">
        <v>-165.05</v>
      </c>
      <c r="AB717">
        <v>-150.88999999999999</v>
      </c>
      <c r="AC717">
        <v>-148.01</v>
      </c>
      <c r="AD717">
        <v>-142.24</v>
      </c>
      <c r="AE717">
        <v>-134.11000000000001</v>
      </c>
      <c r="AF717">
        <v>-125.01</v>
      </c>
      <c r="AG717">
        <v>-102.12</v>
      </c>
      <c r="AH717">
        <v>-45.11</v>
      </c>
      <c r="AI717">
        <v>-18.41</v>
      </c>
      <c r="AJ717">
        <v>8.2899999999999991</v>
      </c>
      <c r="AK717">
        <v>1</v>
      </c>
      <c r="AL717">
        <v>0</v>
      </c>
      <c r="AM717">
        <v>1</v>
      </c>
      <c r="AN717">
        <v>0</v>
      </c>
      <c r="AO717">
        <v>5</v>
      </c>
      <c r="AP717">
        <v>1</v>
      </c>
      <c r="AQ717">
        <v>0</v>
      </c>
      <c r="AR717">
        <v>1</v>
      </c>
      <c r="AS717">
        <v>0</v>
      </c>
      <c r="AT717">
        <v>1</v>
      </c>
    </row>
    <row r="718" spans="1:46" hidden="1" x14ac:dyDescent="0.2">
      <c r="A718">
        <v>716</v>
      </c>
      <c r="B718" t="s">
        <v>282</v>
      </c>
      <c r="C718" t="s">
        <v>206</v>
      </c>
      <c r="D718" t="s">
        <v>89</v>
      </c>
      <c r="E718" t="s">
        <v>206</v>
      </c>
      <c r="F718" t="s">
        <v>89</v>
      </c>
      <c r="J718">
        <v>0</v>
      </c>
      <c r="K718">
        <v>5000000</v>
      </c>
      <c r="L718">
        <v>0.18</v>
      </c>
      <c r="N718" t="s">
        <v>1970</v>
      </c>
      <c r="Q718" t="s">
        <v>1254</v>
      </c>
      <c r="T718">
        <v>0.18</v>
      </c>
      <c r="U718">
        <v>0.01</v>
      </c>
      <c r="V718">
        <v>0.16</v>
      </c>
      <c r="W718">
        <v>0.19</v>
      </c>
      <c r="X718">
        <v>0.16</v>
      </c>
      <c r="Y718">
        <v>0.16</v>
      </c>
      <c r="Z718">
        <v>0.17</v>
      </c>
      <c r="AA718">
        <v>0.17</v>
      </c>
      <c r="AB718">
        <v>0.17</v>
      </c>
      <c r="AC718">
        <v>0.18</v>
      </c>
      <c r="AD718">
        <v>0.18</v>
      </c>
      <c r="AE718">
        <v>0.18</v>
      </c>
      <c r="AF718">
        <v>0.18</v>
      </c>
      <c r="AG718">
        <v>0.19</v>
      </c>
      <c r="AH718">
        <v>0.19</v>
      </c>
      <c r="AI718">
        <v>0.19</v>
      </c>
      <c r="AJ718">
        <v>0.19</v>
      </c>
      <c r="AK718">
        <v>1</v>
      </c>
      <c r="AL718">
        <v>0</v>
      </c>
      <c r="AM718">
        <v>0</v>
      </c>
      <c r="AN718">
        <v>0</v>
      </c>
      <c r="AO718">
        <v>2</v>
      </c>
      <c r="AP718">
        <v>1</v>
      </c>
      <c r="AQ718">
        <v>3</v>
      </c>
      <c r="AR718">
        <v>0</v>
      </c>
      <c r="AS718">
        <v>0</v>
      </c>
      <c r="AT718">
        <v>3</v>
      </c>
    </row>
    <row r="719" spans="1:46" hidden="1" x14ac:dyDescent="0.2">
      <c r="A719">
        <v>717</v>
      </c>
      <c r="B719" t="s">
        <v>282</v>
      </c>
      <c r="C719" t="s">
        <v>206</v>
      </c>
      <c r="D719" t="s">
        <v>234</v>
      </c>
      <c r="E719" t="s">
        <v>206</v>
      </c>
      <c r="F719" t="s">
        <v>234</v>
      </c>
      <c r="J719">
        <v>0</v>
      </c>
      <c r="K719">
        <v>5000000</v>
      </c>
      <c r="L719">
        <v>40.68</v>
      </c>
      <c r="N719" t="s">
        <v>1971</v>
      </c>
      <c r="Q719" t="s">
        <v>1267</v>
      </c>
      <c r="T719">
        <v>91.37</v>
      </c>
      <c r="U719">
        <v>32.61</v>
      </c>
      <c r="V719">
        <v>32.44</v>
      </c>
      <c r="W719">
        <v>137</v>
      </c>
      <c r="X719">
        <v>23.18</v>
      </c>
      <c r="Y719">
        <v>41.71</v>
      </c>
      <c r="Z719">
        <v>60.23</v>
      </c>
      <c r="AA719">
        <v>77.930000000000007</v>
      </c>
      <c r="AB719">
        <v>84.55</v>
      </c>
      <c r="AC719">
        <v>88.91</v>
      </c>
      <c r="AD719">
        <v>92.06</v>
      </c>
      <c r="AE719">
        <v>94.95</v>
      </c>
      <c r="AF719">
        <v>101</v>
      </c>
      <c r="AG719">
        <v>113.01</v>
      </c>
      <c r="AH719">
        <v>129.85</v>
      </c>
      <c r="AI719">
        <v>134.62</v>
      </c>
      <c r="AJ719">
        <v>139.38</v>
      </c>
      <c r="AK719">
        <v>1</v>
      </c>
      <c r="AL719">
        <v>0</v>
      </c>
      <c r="AM719">
        <v>0</v>
      </c>
      <c r="AN719">
        <v>1</v>
      </c>
      <c r="AO719">
        <v>0</v>
      </c>
      <c r="AP719">
        <v>3</v>
      </c>
      <c r="AQ719">
        <v>2</v>
      </c>
      <c r="AR719">
        <v>1</v>
      </c>
      <c r="AS719">
        <v>0</v>
      </c>
      <c r="AT719">
        <v>2</v>
      </c>
    </row>
    <row r="720" spans="1:46" hidden="1" x14ac:dyDescent="0.2">
      <c r="A720">
        <v>718</v>
      </c>
      <c r="B720" t="s">
        <v>282</v>
      </c>
      <c r="C720" t="s">
        <v>206</v>
      </c>
      <c r="D720" t="s">
        <v>236</v>
      </c>
      <c r="E720" t="s">
        <v>206</v>
      </c>
      <c r="F720" t="s">
        <v>236</v>
      </c>
      <c r="J720">
        <v>0</v>
      </c>
      <c r="K720">
        <v>5000000</v>
      </c>
      <c r="L720">
        <v>40.68</v>
      </c>
      <c r="N720" t="s">
        <v>1972</v>
      </c>
      <c r="Q720" t="s">
        <v>1254</v>
      </c>
      <c r="T720">
        <v>91.37</v>
      </c>
      <c r="U720">
        <v>32.61</v>
      </c>
      <c r="V720">
        <v>32.44</v>
      </c>
      <c r="W720">
        <v>137</v>
      </c>
      <c r="X720">
        <v>23.18</v>
      </c>
      <c r="Y720">
        <v>41.71</v>
      </c>
      <c r="Z720">
        <v>60.23</v>
      </c>
      <c r="AA720">
        <v>77.930000000000007</v>
      </c>
      <c r="AB720">
        <v>84.55</v>
      </c>
      <c r="AC720">
        <v>88.91</v>
      </c>
      <c r="AD720">
        <v>92.06</v>
      </c>
      <c r="AE720">
        <v>94.95</v>
      </c>
      <c r="AF720">
        <v>101</v>
      </c>
      <c r="AG720">
        <v>113.01</v>
      </c>
      <c r="AH720">
        <v>129.85</v>
      </c>
      <c r="AI720">
        <v>134.62</v>
      </c>
      <c r="AJ720">
        <v>139.38</v>
      </c>
      <c r="AK720">
        <v>1</v>
      </c>
      <c r="AL720">
        <v>0</v>
      </c>
      <c r="AM720">
        <v>0</v>
      </c>
      <c r="AN720">
        <v>1</v>
      </c>
      <c r="AO720">
        <v>0</v>
      </c>
      <c r="AP720">
        <v>3</v>
      </c>
      <c r="AQ720">
        <v>2</v>
      </c>
      <c r="AR720">
        <v>1</v>
      </c>
      <c r="AS720">
        <v>0</v>
      </c>
      <c r="AT720">
        <v>2</v>
      </c>
    </row>
    <row r="721" spans="1:46" hidden="1" x14ac:dyDescent="0.2">
      <c r="A721">
        <v>719</v>
      </c>
      <c r="B721" t="s">
        <v>282</v>
      </c>
      <c r="C721" t="s">
        <v>206</v>
      </c>
      <c r="D721" t="s">
        <v>26</v>
      </c>
      <c r="E721" t="s">
        <v>206</v>
      </c>
      <c r="F721" t="s">
        <v>26</v>
      </c>
      <c r="J721">
        <v>0</v>
      </c>
      <c r="K721">
        <v>5000000</v>
      </c>
      <c r="L721">
        <v>3.27</v>
      </c>
      <c r="N721" t="s">
        <v>1973</v>
      </c>
      <c r="Q721" t="s">
        <v>1267</v>
      </c>
      <c r="T721">
        <v>8.9600000000000009</v>
      </c>
      <c r="U721">
        <v>3.73</v>
      </c>
      <c r="V721">
        <v>2.86</v>
      </c>
      <c r="W721">
        <v>14.11</v>
      </c>
      <c r="X721">
        <v>2.57</v>
      </c>
      <c r="Y721">
        <v>3.15</v>
      </c>
      <c r="Z721">
        <v>3.73</v>
      </c>
      <c r="AA721">
        <v>6.66</v>
      </c>
      <c r="AB721">
        <v>8.17</v>
      </c>
      <c r="AC721">
        <v>8.7200000000000006</v>
      </c>
      <c r="AD721">
        <v>9.07</v>
      </c>
      <c r="AE721">
        <v>9.5299999999999994</v>
      </c>
      <c r="AF721">
        <v>10.54</v>
      </c>
      <c r="AG721">
        <v>12.16</v>
      </c>
      <c r="AH721">
        <v>12.88</v>
      </c>
      <c r="AI721">
        <v>13.7</v>
      </c>
      <c r="AJ721">
        <v>14.52</v>
      </c>
      <c r="AK721">
        <v>1</v>
      </c>
      <c r="AL721">
        <v>1</v>
      </c>
      <c r="AM721">
        <v>0</v>
      </c>
      <c r="AN721">
        <v>0</v>
      </c>
      <c r="AO721">
        <v>2</v>
      </c>
      <c r="AP721">
        <v>2</v>
      </c>
      <c r="AQ721">
        <v>1</v>
      </c>
      <c r="AR721">
        <v>1</v>
      </c>
      <c r="AS721">
        <v>1</v>
      </c>
      <c r="AT721">
        <v>1</v>
      </c>
    </row>
    <row r="722" spans="1:46" hidden="1" x14ac:dyDescent="0.2">
      <c r="A722">
        <v>720</v>
      </c>
      <c r="B722" t="s">
        <v>282</v>
      </c>
      <c r="C722" t="s">
        <v>206</v>
      </c>
      <c r="D722" t="s">
        <v>241</v>
      </c>
      <c r="E722" t="s">
        <v>206</v>
      </c>
      <c r="F722" t="s">
        <v>241</v>
      </c>
      <c r="G722">
        <v>2.01376</v>
      </c>
      <c r="H722">
        <v>0.30206400000000011</v>
      </c>
      <c r="I722">
        <v>0.3</v>
      </c>
      <c r="J722">
        <v>0</v>
      </c>
      <c r="K722">
        <v>5000000</v>
      </c>
      <c r="L722">
        <v>2.0099999999999998</v>
      </c>
      <c r="M722">
        <v>0</v>
      </c>
      <c r="N722" t="s">
        <v>1974</v>
      </c>
      <c r="Q722" t="s">
        <v>1259</v>
      </c>
      <c r="R722">
        <v>2.08</v>
      </c>
      <c r="S722">
        <v>0.38</v>
      </c>
      <c r="T722">
        <v>2.08</v>
      </c>
      <c r="U722">
        <v>0.38</v>
      </c>
      <c r="V722">
        <v>1.47</v>
      </c>
      <c r="W722">
        <v>2.62</v>
      </c>
      <c r="X722">
        <v>1.37</v>
      </c>
      <c r="Y722">
        <v>1.58</v>
      </c>
      <c r="Z722">
        <v>1.79</v>
      </c>
      <c r="AA722">
        <v>1.84</v>
      </c>
      <c r="AB722">
        <v>1.88</v>
      </c>
      <c r="AC722">
        <v>1.99</v>
      </c>
      <c r="AD722">
        <v>2.0699999999999998</v>
      </c>
      <c r="AE722">
        <v>2.15</v>
      </c>
      <c r="AF722">
        <v>2.29</v>
      </c>
      <c r="AG722">
        <v>2.42</v>
      </c>
      <c r="AH722">
        <v>2.4500000000000002</v>
      </c>
      <c r="AI722">
        <v>2.56</v>
      </c>
      <c r="AJ722">
        <v>2.67</v>
      </c>
      <c r="AK722">
        <v>1</v>
      </c>
      <c r="AL722">
        <v>0</v>
      </c>
      <c r="AM722">
        <v>0</v>
      </c>
      <c r="AN722">
        <v>2</v>
      </c>
      <c r="AO722">
        <v>1</v>
      </c>
      <c r="AP722">
        <v>2</v>
      </c>
      <c r="AQ722">
        <v>1</v>
      </c>
      <c r="AR722">
        <v>0</v>
      </c>
      <c r="AS722">
        <v>2</v>
      </c>
      <c r="AT722">
        <v>1</v>
      </c>
    </row>
    <row r="723" spans="1:46" hidden="1" x14ac:dyDescent="0.2">
      <c r="A723">
        <v>721</v>
      </c>
      <c r="B723" t="s">
        <v>282</v>
      </c>
      <c r="C723" t="s">
        <v>206</v>
      </c>
      <c r="D723" t="s">
        <v>242</v>
      </c>
      <c r="E723" t="s">
        <v>206</v>
      </c>
      <c r="F723" t="s">
        <v>242</v>
      </c>
      <c r="G723">
        <v>1.2544</v>
      </c>
      <c r="H723">
        <v>6.2720000000000011</v>
      </c>
      <c r="I723">
        <v>10</v>
      </c>
      <c r="J723">
        <v>0</v>
      </c>
      <c r="K723">
        <v>5000000</v>
      </c>
      <c r="L723">
        <v>1.25</v>
      </c>
      <c r="M723">
        <v>0</v>
      </c>
      <c r="N723" t="s">
        <v>1975</v>
      </c>
      <c r="Q723" t="s">
        <v>1259</v>
      </c>
      <c r="R723">
        <v>6.88</v>
      </c>
      <c r="S723">
        <v>3.84</v>
      </c>
      <c r="T723">
        <v>6.88</v>
      </c>
      <c r="U723">
        <v>3.84</v>
      </c>
      <c r="V723">
        <v>0.64</v>
      </c>
      <c r="W723">
        <v>11.95</v>
      </c>
      <c r="X723">
        <v>0.48</v>
      </c>
      <c r="Y723">
        <v>0.8</v>
      </c>
      <c r="Z723">
        <v>1.1200000000000001</v>
      </c>
      <c r="AA723">
        <v>4.66</v>
      </c>
      <c r="AB723">
        <v>5.93</v>
      </c>
      <c r="AC723">
        <v>6.56</v>
      </c>
      <c r="AD723">
        <v>7.18</v>
      </c>
      <c r="AE723">
        <v>7.63</v>
      </c>
      <c r="AF723">
        <v>8.5500000000000007</v>
      </c>
      <c r="AG723">
        <v>10.31</v>
      </c>
      <c r="AH723">
        <v>10.95</v>
      </c>
      <c r="AI723">
        <v>11.62</v>
      </c>
      <c r="AJ723">
        <v>12.28</v>
      </c>
      <c r="AK723">
        <v>2</v>
      </c>
      <c r="AL723">
        <v>0</v>
      </c>
      <c r="AM723">
        <v>0</v>
      </c>
      <c r="AN723">
        <v>0</v>
      </c>
      <c r="AO723">
        <v>2</v>
      </c>
      <c r="AP723">
        <v>2</v>
      </c>
      <c r="AQ723">
        <v>1</v>
      </c>
      <c r="AR723">
        <v>0</v>
      </c>
      <c r="AS723">
        <v>2</v>
      </c>
      <c r="AT723">
        <v>1</v>
      </c>
    </row>
    <row r="724" spans="1:46" hidden="1" x14ac:dyDescent="0.2">
      <c r="A724">
        <v>722</v>
      </c>
      <c r="B724" t="s">
        <v>282</v>
      </c>
      <c r="C724" t="s">
        <v>206</v>
      </c>
      <c r="D724" t="s">
        <v>243</v>
      </c>
      <c r="E724" t="s">
        <v>206</v>
      </c>
      <c r="F724" t="s">
        <v>243</v>
      </c>
      <c r="J724">
        <v>-5000000</v>
      </c>
      <c r="K724">
        <v>5000000</v>
      </c>
      <c r="L724">
        <v>-40.49</v>
      </c>
      <c r="N724" t="s">
        <v>1976</v>
      </c>
      <c r="Q724" t="s">
        <v>1267</v>
      </c>
      <c r="T724">
        <v>-91.2</v>
      </c>
      <c r="U724">
        <v>32.619999999999997</v>
      </c>
      <c r="V724">
        <v>-136.83000000000001</v>
      </c>
      <c r="W724">
        <v>-32.28</v>
      </c>
      <c r="X724">
        <v>-139.19</v>
      </c>
      <c r="Y724">
        <v>-134.47</v>
      </c>
      <c r="Z724">
        <v>-129.75</v>
      </c>
      <c r="AA724">
        <v>-112.88</v>
      </c>
      <c r="AB724">
        <v>-100.86</v>
      </c>
      <c r="AC724">
        <v>-94.83</v>
      </c>
      <c r="AD724">
        <v>-91.91</v>
      </c>
      <c r="AE724">
        <v>-88.68</v>
      </c>
      <c r="AF724">
        <v>-84.31</v>
      </c>
      <c r="AG724">
        <v>-77.760000000000005</v>
      </c>
      <c r="AH724">
        <v>-60.05</v>
      </c>
      <c r="AI724">
        <v>-41.53</v>
      </c>
      <c r="AJ724">
        <v>-23.02</v>
      </c>
      <c r="AK724">
        <v>2</v>
      </c>
      <c r="AL724">
        <v>0</v>
      </c>
      <c r="AM724">
        <v>1</v>
      </c>
      <c r="AN724">
        <v>2</v>
      </c>
      <c r="AO724">
        <v>3</v>
      </c>
      <c r="AP724">
        <v>0</v>
      </c>
      <c r="AQ724">
        <v>1</v>
      </c>
      <c r="AR724">
        <v>0</v>
      </c>
      <c r="AS724">
        <v>0</v>
      </c>
      <c r="AT724">
        <v>1</v>
      </c>
    </row>
    <row r="725" spans="1:46" hidden="1" x14ac:dyDescent="0.2">
      <c r="A725">
        <v>723</v>
      </c>
      <c r="B725" t="s">
        <v>282</v>
      </c>
      <c r="C725" t="s">
        <v>38</v>
      </c>
      <c r="D725" t="s">
        <v>89</v>
      </c>
      <c r="E725" t="s">
        <v>38</v>
      </c>
      <c r="F725" t="s">
        <v>89</v>
      </c>
      <c r="G725">
        <v>0</v>
      </c>
      <c r="H725">
        <v>0</v>
      </c>
      <c r="J725">
        <v>0</v>
      </c>
      <c r="K725">
        <v>5000000</v>
      </c>
      <c r="L725">
        <v>0.18</v>
      </c>
      <c r="M725" t="s">
        <v>1338</v>
      </c>
      <c r="N725" t="s">
        <v>1977</v>
      </c>
      <c r="Q725" t="s">
        <v>1270</v>
      </c>
      <c r="R725">
        <v>0</v>
      </c>
      <c r="S725">
        <v>0</v>
      </c>
      <c r="T725">
        <v>0.18</v>
      </c>
      <c r="U725">
        <v>0.01</v>
      </c>
      <c r="V725">
        <v>0.16</v>
      </c>
      <c r="W725">
        <v>0.19</v>
      </c>
      <c r="X725">
        <v>0.16</v>
      </c>
      <c r="Y725">
        <v>0.16</v>
      </c>
      <c r="Z725">
        <v>0.17</v>
      </c>
      <c r="AA725">
        <v>0.17</v>
      </c>
      <c r="AB725">
        <v>0.17</v>
      </c>
      <c r="AC725">
        <v>0.18</v>
      </c>
      <c r="AD725">
        <v>0.18</v>
      </c>
      <c r="AE725">
        <v>0.18</v>
      </c>
      <c r="AF725">
        <v>0.18</v>
      </c>
      <c r="AG725">
        <v>0.19</v>
      </c>
      <c r="AH725">
        <v>0.19</v>
      </c>
      <c r="AI725">
        <v>0.19</v>
      </c>
      <c r="AJ725">
        <v>0.19</v>
      </c>
      <c r="AK725">
        <v>1</v>
      </c>
      <c r="AL725">
        <v>0</v>
      </c>
      <c r="AM725">
        <v>0</v>
      </c>
      <c r="AN725">
        <v>0</v>
      </c>
      <c r="AO725">
        <v>2</v>
      </c>
      <c r="AP725">
        <v>1</v>
      </c>
      <c r="AQ725">
        <v>3</v>
      </c>
      <c r="AR725">
        <v>0</v>
      </c>
      <c r="AS725">
        <v>0</v>
      </c>
      <c r="AT725">
        <v>3</v>
      </c>
    </row>
    <row r="726" spans="1:46" hidden="1" x14ac:dyDescent="0.2">
      <c r="A726">
        <v>724</v>
      </c>
      <c r="B726" t="s">
        <v>282</v>
      </c>
      <c r="C726" t="s">
        <v>38</v>
      </c>
      <c r="D726" t="s">
        <v>26</v>
      </c>
      <c r="E726" t="s">
        <v>38</v>
      </c>
      <c r="F726" t="s">
        <v>26</v>
      </c>
      <c r="J726">
        <v>0</v>
      </c>
      <c r="K726">
        <v>5000000</v>
      </c>
      <c r="L726">
        <v>-0.04</v>
      </c>
      <c r="N726" t="s">
        <v>1978</v>
      </c>
      <c r="Q726" t="s">
        <v>1254</v>
      </c>
      <c r="T726">
        <v>-0.04</v>
      </c>
      <c r="U726">
        <v>0.01</v>
      </c>
      <c r="V726">
        <v>-0.05</v>
      </c>
      <c r="W726">
        <v>-0.03</v>
      </c>
      <c r="X726">
        <v>-0.05</v>
      </c>
      <c r="Y726">
        <v>-0.05</v>
      </c>
      <c r="Z726">
        <v>-0.04</v>
      </c>
      <c r="AA726">
        <v>-0.04</v>
      </c>
      <c r="AB726">
        <v>-0.04</v>
      </c>
      <c r="AC726">
        <v>-0.04</v>
      </c>
      <c r="AD726">
        <v>-0.04</v>
      </c>
      <c r="AE726">
        <v>-0.04</v>
      </c>
      <c r="AF726">
        <v>-0.04</v>
      </c>
      <c r="AG726">
        <v>-0.04</v>
      </c>
      <c r="AH726">
        <v>-0.03</v>
      </c>
      <c r="AI726">
        <v>-0.03</v>
      </c>
      <c r="AJ726">
        <v>-0.03</v>
      </c>
      <c r="AK726">
        <v>1</v>
      </c>
      <c r="AL726">
        <v>0</v>
      </c>
      <c r="AM726">
        <v>2</v>
      </c>
      <c r="AN726">
        <v>2</v>
      </c>
      <c r="AO726">
        <v>0</v>
      </c>
      <c r="AP726">
        <v>3</v>
      </c>
      <c r="AQ726">
        <v>0</v>
      </c>
      <c r="AR726">
        <v>0</v>
      </c>
      <c r="AS726">
        <v>1</v>
      </c>
      <c r="AT726">
        <v>1</v>
      </c>
    </row>
    <row r="727" spans="1:46" hidden="1" x14ac:dyDescent="0.2">
      <c r="A727">
        <v>725</v>
      </c>
      <c r="B727" t="s">
        <v>282</v>
      </c>
      <c r="C727" t="s">
        <v>38</v>
      </c>
      <c r="D727" t="s">
        <v>241</v>
      </c>
      <c r="E727" t="s">
        <v>38</v>
      </c>
      <c r="F727" t="s">
        <v>241</v>
      </c>
      <c r="J727">
        <v>0</v>
      </c>
      <c r="K727">
        <v>5000000</v>
      </c>
      <c r="L727">
        <v>-0.02</v>
      </c>
      <c r="N727" t="s">
        <v>1979</v>
      </c>
      <c r="O727">
        <v>-0.02</v>
      </c>
      <c r="P727">
        <v>-0.02</v>
      </c>
      <c r="Q727" t="s">
        <v>1277</v>
      </c>
      <c r="T727">
        <v>-0.02</v>
      </c>
      <c r="U727">
        <v>0</v>
      </c>
      <c r="V727">
        <v>0</v>
      </c>
      <c r="W727">
        <v>0</v>
      </c>
      <c r="X727">
        <v>0</v>
      </c>
      <c r="Y727">
        <v>0</v>
      </c>
      <c r="Z727">
        <v>0</v>
      </c>
      <c r="AA727">
        <v>0</v>
      </c>
      <c r="AB727">
        <v>0</v>
      </c>
      <c r="AC727">
        <v>0</v>
      </c>
      <c r="AD727">
        <v>0</v>
      </c>
      <c r="AE727">
        <v>0</v>
      </c>
      <c r="AF727">
        <v>0</v>
      </c>
      <c r="AG727">
        <v>0</v>
      </c>
      <c r="AH727">
        <v>0</v>
      </c>
      <c r="AI727">
        <v>0</v>
      </c>
      <c r="AJ727">
        <v>0</v>
      </c>
      <c r="AK727">
        <v>0</v>
      </c>
      <c r="AL727">
        <v>0</v>
      </c>
      <c r="AM727">
        <v>0</v>
      </c>
      <c r="AN727">
        <v>0</v>
      </c>
      <c r="AO727">
        <v>0</v>
      </c>
      <c r="AP727">
        <v>1</v>
      </c>
      <c r="AQ727">
        <v>0</v>
      </c>
      <c r="AR727">
        <v>0</v>
      </c>
      <c r="AS727">
        <v>0</v>
      </c>
      <c r="AT727">
        <v>0</v>
      </c>
    </row>
    <row r="728" spans="1:46" hidden="1" x14ac:dyDescent="0.2">
      <c r="A728">
        <v>726</v>
      </c>
      <c r="B728" t="s">
        <v>282</v>
      </c>
      <c r="C728" t="s">
        <v>38</v>
      </c>
      <c r="D728" t="s">
        <v>242</v>
      </c>
      <c r="E728" t="s">
        <v>38</v>
      </c>
      <c r="F728" t="s">
        <v>242</v>
      </c>
      <c r="J728">
        <v>0</v>
      </c>
      <c r="K728">
        <v>5000000</v>
      </c>
      <c r="L728">
        <v>-0.02</v>
      </c>
      <c r="N728" t="s">
        <v>1980</v>
      </c>
      <c r="O728">
        <v>-0.02</v>
      </c>
      <c r="P728">
        <v>-0.02</v>
      </c>
      <c r="Q728" t="s">
        <v>1277</v>
      </c>
      <c r="T728">
        <v>-0.02</v>
      </c>
      <c r="U728">
        <v>0</v>
      </c>
      <c r="V728">
        <v>0</v>
      </c>
      <c r="W728">
        <v>0</v>
      </c>
      <c r="X728">
        <v>0</v>
      </c>
      <c r="Y728">
        <v>0</v>
      </c>
      <c r="Z728">
        <v>0</v>
      </c>
      <c r="AA728">
        <v>0</v>
      </c>
      <c r="AB728">
        <v>0</v>
      </c>
      <c r="AC728">
        <v>0</v>
      </c>
      <c r="AD728">
        <v>0</v>
      </c>
      <c r="AE728">
        <v>0</v>
      </c>
      <c r="AF728">
        <v>0</v>
      </c>
      <c r="AG728">
        <v>0</v>
      </c>
      <c r="AH728">
        <v>0</v>
      </c>
      <c r="AI728">
        <v>0</v>
      </c>
      <c r="AJ728">
        <v>0</v>
      </c>
      <c r="AK728">
        <v>0</v>
      </c>
      <c r="AL728">
        <v>0</v>
      </c>
      <c r="AM728">
        <v>0</v>
      </c>
      <c r="AN728">
        <v>0</v>
      </c>
      <c r="AO728">
        <v>0</v>
      </c>
      <c r="AP728">
        <v>1</v>
      </c>
      <c r="AQ728">
        <v>0</v>
      </c>
      <c r="AR728">
        <v>0</v>
      </c>
      <c r="AS728">
        <v>0</v>
      </c>
      <c r="AT728">
        <v>0</v>
      </c>
    </row>
    <row r="729" spans="1:46" hidden="1" x14ac:dyDescent="0.2">
      <c r="A729">
        <v>727</v>
      </c>
      <c r="B729" t="s">
        <v>282</v>
      </c>
      <c r="C729" t="s">
        <v>38</v>
      </c>
      <c r="D729" t="s">
        <v>243</v>
      </c>
      <c r="E729" t="s">
        <v>38</v>
      </c>
      <c r="F729" t="s">
        <v>243</v>
      </c>
      <c r="J729">
        <v>-5000000</v>
      </c>
      <c r="K729">
        <v>5000000</v>
      </c>
      <c r="L729">
        <v>-0.18</v>
      </c>
      <c r="N729" t="s">
        <v>1981</v>
      </c>
      <c r="Q729" t="s">
        <v>1254</v>
      </c>
      <c r="T729">
        <v>-0.17</v>
      </c>
      <c r="U729">
        <v>0.01</v>
      </c>
      <c r="V729">
        <v>-0.18</v>
      </c>
      <c r="W729">
        <v>-0.16</v>
      </c>
      <c r="X729">
        <v>-0.19</v>
      </c>
      <c r="Y729">
        <v>-0.18</v>
      </c>
      <c r="Z729">
        <v>-0.18</v>
      </c>
      <c r="AA729">
        <v>-0.18</v>
      </c>
      <c r="AB729">
        <v>-0.18</v>
      </c>
      <c r="AC729">
        <v>-0.17</v>
      </c>
      <c r="AD729">
        <v>-0.17</v>
      </c>
      <c r="AE729">
        <v>-0.17</v>
      </c>
      <c r="AF729">
        <v>-0.17</v>
      </c>
      <c r="AG729">
        <v>-0.17</v>
      </c>
      <c r="AH729">
        <v>-0.17</v>
      </c>
      <c r="AI729">
        <v>-0.16</v>
      </c>
      <c r="AJ729">
        <v>-0.15</v>
      </c>
      <c r="AK729">
        <v>1</v>
      </c>
      <c r="AL729">
        <v>1</v>
      </c>
      <c r="AM729">
        <v>1</v>
      </c>
      <c r="AN729">
        <v>1</v>
      </c>
      <c r="AO729">
        <v>2</v>
      </c>
      <c r="AP729">
        <v>2</v>
      </c>
      <c r="AQ729">
        <v>1</v>
      </c>
      <c r="AR729">
        <v>0</v>
      </c>
      <c r="AS729">
        <v>0</v>
      </c>
      <c r="AT729">
        <v>1</v>
      </c>
    </row>
    <row r="730" spans="1:46" hidden="1" x14ac:dyDescent="0.2">
      <c r="A730">
        <v>728</v>
      </c>
      <c r="B730" t="s">
        <v>282</v>
      </c>
      <c r="C730" t="s">
        <v>41</v>
      </c>
      <c r="D730" t="s">
        <v>234</v>
      </c>
      <c r="E730" t="s">
        <v>41</v>
      </c>
      <c r="F730" t="s">
        <v>234</v>
      </c>
      <c r="J730">
        <v>0</v>
      </c>
      <c r="K730">
        <v>5000000</v>
      </c>
      <c r="L730">
        <v>14.19</v>
      </c>
      <c r="N730" t="s">
        <v>1982</v>
      </c>
      <c r="O730">
        <v>0</v>
      </c>
      <c r="P730">
        <v>40.68</v>
      </c>
      <c r="Q730" t="s">
        <v>1277</v>
      </c>
      <c r="T730">
        <v>31.35</v>
      </c>
      <c r="U730">
        <v>11.22</v>
      </c>
      <c r="V730">
        <v>0</v>
      </c>
      <c r="W730">
        <v>130</v>
      </c>
      <c r="X730">
        <v>0</v>
      </c>
      <c r="Y730">
        <v>0</v>
      </c>
      <c r="Z730">
        <v>5</v>
      </c>
      <c r="AA730">
        <v>10</v>
      </c>
      <c r="AB730">
        <v>20</v>
      </c>
      <c r="AC730">
        <v>30</v>
      </c>
      <c r="AD730">
        <v>45</v>
      </c>
      <c r="AE730">
        <v>60</v>
      </c>
      <c r="AF730">
        <v>70</v>
      </c>
      <c r="AG730">
        <v>80</v>
      </c>
      <c r="AH730">
        <v>90</v>
      </c>
      <c r="AI730">
        <v>102.5</v>
      </c>
      <c r="AJ730">
        <v>130</v>
      </c>
      <c r="AK730">
        <v>20</v>
      </c>
      <c r="AL730">
        <v>10</v>
      </c>
      <c r="AM730">
        <v>9</v>
      </c>
      <c r="AN730">
        <v>18</v>
      </c>
      <c r="AO730">
        <v>9</v>
      </c>
      <c r="AP730">
        <v>8</v>
      </c>
      <c r="AQ730">
        <v>14</v>
      </c>
      <c r="AR730">
        <v>3</v>
      </c>
      <c r="AS730">
        <v>2</v>
      </c>
      <c r="AT730">
        <v>3</v>
      </c>
    </row>
    <row r="731" spans="1:46" hidden="1" x14ac:dyDescent="0.2">
      <c r="A731">
        <v>729</v>
      </c>
      <c r="B731" t="s">
        <v>282</v>
      </c>
      <c r="C731" t="s">
        <v>41</v>
      </c>
      <c r="D731" t="s">
        <v>236</v>
      </c>
      <c r="E731" t="s">
        <v>41</v>
      </c>
      <c r="F731" t="s">
        <v>236</v>
      </c>
      <c r="J731">
        <v>0</v>
      </c>
      <c r="K731">
        <v>5000000</v>
      </c>
      <c r="L731">
        <v>14.19</v>
      </c>
      <c r="N731" t="s">
        <v>1983</v>
      </c>
      <c r="O731">
        <v>0</v>
      </c>
      <c r="P731">
        <v>40.68</v>
      </c>
      <c r="Q731" t="s">
        <v>1277</v>
      </c>
      <c r="T731">
        <v>31.35</v>
      </c>
      <c r="U731">
        <v>11.22</v>
      </c>
      <c r="V731">
        <v>0</v>
      </c>
      <c r="W731">
        <v>130</v>
      </c>
      <c r="X731">
        <v>0</v>
      </c>
      <c r="Y731">
        <v>0</v>
      </c>
      <c r="Z731">
        <v>5</v>
      </c>
      <c r="AA731">
        <v>10</v>
      </c>
      <c r="AB731">
        <v>20</v>
      </c>
      <c r="AC731">
        <v>30</v>
      </c>
      <c r="AD731">
        <v>45</v>
      </c>
      <c r="AE731">
        <v>60</v>
      </c>
      <c r="AF731">
        <v>70</v>
      </c>
      <c r="AG731">
        <v>80</v>
      </c>
      <c r="AH731">
        <v>90</v>
      </c>
      <c r="AI731">
        <v>102.5</v>
      </c>
      <c r="AJ731">
        <v>130</v>
      </c>
      <c r="AK731">
        <v>20</v>
      </c>
      <c r="AL731">
        <v>10</v>
      </c>
      <c r="AM731">
        <v>9</v>
      </c>
      <c r="AN731">
        <v>18</v>
      </c>
      <c r="AO731">
        <v>9</v>
      </c>
      <c r="AP731">
        <v>8</v>
      </c>
      <c r="AQ731">
        <v>14</v>
      </c>
      <c r="AR731">
        <v>3</v>
      </c>
      <c r="AS731">
        <v>2</v>
      </c>
      <c r="AT731">
        <v>3</v>
      </c>
    </row>
    <row r="732" spans="1:46" hidden="1" x14ac:dyDescent="0.2">
      <c r="A732">
        <v>730</v>
      </c>
      <c r="B732" t="s">
        <v>282</v>
      </c>
      <c r="C732" t="s">
        <v>41</v>
      </c>
      <c r="D732" t="s">
        <v>26</v>
      </c>
      <c r="E732" t="s">
        <v>41</v>
      </c>
      <c r="F732" t="s">
        <v>26</v>
      </c>
      <c r="J732">
        <v>0</v>
      </c>
      <c r="K732">
        <v>5000000</v>
      </c>
      <c r="L732">
        <v>1.4</v>
      </c>
      <c r="N732" t="s">
        <v>1984</v>
      </c>
      <c r="O732">
        <v>0</v>
      </c>
      <c r="P732">
        <v>3.31</v>
      </c>
      <c r="Q732" t="s">
        <v>1277</v>
      </c>
      <c r="T732">
        <v>4.6399999999999997</v>
      </c>
      <c r="U732">
        <v>2.15</v>
      </c>
      <c r="V732">
        <v>0</v>
      </c>
      <c r="W732">
        <v>14</v>
      </c>
      <c r="X732">
        <v>0</v>
      </c>
      <c r="Y732">
        <v>0</v>
      </c>
      <c r="Z732">
        <v>0.3</v>
      </c>
      <c r="AA732">
        <v>1</v>
      </c>
      <c r="AB732">
        <v>2</v>
      </c>
      <c r="AC732">
        <v>3</v>
      </c>
      <c r="AD732">
        <v>4.5</v>
      </c>
      <c r="AE732">
        <v>6</v>
      </c>
      <c r="AF732">
        <v>7</v>
      </c>
      <c r="AG732">
        <v>8</v>
      </c>
      <c r="AH732">
        <v>10</v>
      </c>
      <c r="AI732">
        <v>11.35</v>
      </c>
      <c r="AJ732">
        <v>14</v>
      </c>
      <c r="AK732">
        <v>20</v>
      </c>
      <c r="AL732">
        <v>10</v>
      </c>
      <c r="AM732">
        <v>17</v>
      </c>
      <c r="AN732">
        <v>8</v>
      </c>
      <c r="AO732">
        <v>8</v>
      </c>
      <c r="AP732">
        <v>15</v>
      </c>
      <c r="AQ732">
        <v>5</v>
      </c>
      <c r="AR732">
        <v>6</v>
      </c>
      <c r="AS732">
        <v>3</v>
      </c>
      <c r="AT732">
        <v>2</v>
      </c>
    </row>
    <row r="733" spans="1:46" hidden="1" x14ac:dyDescent="0.2">
      <c r="A733">
        <v>731</v>
      </c>
      <c r="B733" t="s">
        <v>282</v>
      </c>
      <c r="C733" t="s">
        <v>41</v>
      </c>
      <c r="D733" t="s">
        <v>241</v>
      </c>
      <c r="E733" t="s">
        <v>41</v>
      </c>
      <c r="F733" t="s">
        <v>241</v>
      </c>
      <c r="J733">
        <v>0</v>
      </c>
      <c r="K733">
        <v>5000000</v>
      </c>
      <c r="L733">
        <v>1.1200000000000001</v>
      </c>
      <c r="N733" t="s">
        <v>1985</v>
      </c>
      <c r="O733">
        <v>0</v>
      </c>
      <c r="P733">
        <v>2.0299999999999998</v>
      </c>
      <c r="Q733" t="s">
        <v>1277</v>
      </c>
      <c r="T733">
        <v>1.25</v>
      </c>
      <c r="U733">
        <v>0.25</v>
      </c>
      <c r="V733">
        <v>0</v>
      </c>
      <c r="W733">
        <v>2</v>
      </c>
      <c r="X733">
        <v>0</v>
      </c>
      <c r="Y733">
        <v>0</v>
      </c>
      <c r="Z733">
        <v>0</v>
      </c>
      <c r="AA733">
        <v>0</v>
      </c>
      <c r="AB733">
        <v>0</v>
      </c>
      <c r="AC733">
        <v>1</v>
      </c>
      <c r="AD733">
        <v>1</v>
      </c>
      <c r="AE733">
        <v>1</v>
      </c>
      <c r="AF733">
        <v>1</v>
      </c>
      <c r="AG733">
        <v>2</v>
      </c>
      <c r="AH733">
        <v>2</v>
      </c>
      <c r="AI733">
        <v>2</v>
      </c>
      <c r="AJ733">
        <v>2</v>
      </c>
      <c r="AK733">
        <v>10</v>
      </c>
      <c r="AL733">
        <v>0</v>
      </c>
      <c r="AM733">
        <v>0</v>
      </c>
      <c r="AN733">
        <v>0</v>
      </c>
      <c r="AO733">
        <v>0</v>
      </c>
      <c r="AP733">
        <v>10</v>
      </c>
      <c r="AQ733">
        <v>0</v>
      </c>
      <c r="AR733">
        <v>0</v>
      </c>
      <c r="AS733">
        <v>0</v>
      </c>
      <c r="AT733">
        <v>6</v>
      </c>
    </row>
    <row r="734" spans="1:46" hidden="1" x14ac:dyDescent="0.2">
      <c r="A734">
        <v>732</v>
      </c>
      <c r="B734" t="s">
        <v>282</v>
      </c>
      <c r="C734" t="s">
        <v>41</v>
      </c>
      <c r="D734" t="s">
        <v>242</v>
      </c>
      <c r="E734" t="s">
        <v>41</v>
      </c>
      <c r="F734" t="s">
        <v>242</v>
      </c>
      <c r="J734">
        <v>0</v>
      </c>
      <c r="K734">
        <v>5000000</v>
      </c>
      <c r="L734">
        <v>0.28000000000000003</v>
      </c>
      <c r="N734" t="s">
        <v>1986</v>
      </c>
      <c r="O734">
        <v>0</v>
      </c>
      <c r="P734">
        <v>1.27</v>
      </c>
      <c r="Q734" t="s">
        <v>1277</v>
      </c>
      <c r="T734">
        <v>3.39</v>
      </c>
      <c r="U734">
        <v>2.17</v>
      </c>
      <c r="V734">
        <v>0</v>
      </c>
      <c r="W734">
        <v>12</v>
      </c>
      <c r="X734">
        <v>0</v>
      </c>
      <c r="Y734">
        <v>0</v>
      </c>
      <c r="Z734">
        <v>0</v>
      </c>
      <c r="AA734">
        <v>1</v>
      </c>
      <c r="AB734">
        <v>2</v>
      </c>
      <c r="AC734">
        <v>3</v>
      </c>
      <c r="AD734">
        <v>4</v>
      </c>
      <c r="AE734">
        <v>5</v>
      </c>
      <c r="AF734">
        <v>6</v>
      </c>
      <c r="AG734">
        <v>7</v>
      </c>
      <c r="AH734">
        <v>8.6999999999999993</v>
      </c>
      <c r="AI734">
        <v>10</v>
      </c>
      <c r="AJ734">
        <v>12</v>
      </c>
      <c r="AK734">
        <v>19</v>
      </c>
      <c r="AL734">
        <v>8</v>
      </c>
      <c r="AM734">
        <v>8</v>
      </c>
      <c r="AN734">
        <v>8</v>
      </c>
      <c r="AO734">
        <v>8</v>
      </c>
      <c r="AP734">
        <v>12</v>
      </c>
      <c r="AQ734">
        <v>3</v>
      </c>
      <c r="AR734">
        <v>3</v>
      </c>
      <c r="AS734">
        <v>3</v>
      </c>
      <c r="AT734">
        <v>2</v>
      </c>
    </row>
    <row r="735" spans="1:46" hidden="1" x14ac:dyDescent="0.2">
      <c r="A735">
        <v>733</v>
      </c>
      <c r="B735" t="s">
        <v>282</v>
      </c>
      <c r="C735" t="s">
        <v>41</v>
      </c>
      <c r="D735" t="s">
        <v>243</v>
      </c>
      <c r="E735" t="s">
        <v>41</v>
      </c>
      <c r="F735" t="s">
        <v>243</v>
      </c>
      <c r="J735">
        <v>-5000000</v>
      </c>
      <c r="K735">
        <v>5000000</v>
      </c>
      <c r="L735">
        <v>-13.74</v>
      </c>
      <c r="N735" t="s">
        <v>1987</v>
      </c>
      <c r="O735">
        <v>-40.229999999999997</v>
      </c>
      <c r="P735">
        <v>0.45</v>
      </c>
      <c r="Q735" t="s">
        <v>1277</v>
      </c>
      <c r="T735">
        <v>-30.91</v>
      </c>
      <c r="U735">
        <v>11.23</v>
      </c>
      <c r="V735">
        <v>-139</v>
      </c>
      <c r="W735">
        <v>0</v>
      </c>
      <c r="X735">
        <v>-139</v>
      </c>
      <c r="Y735">
        <v>-111.25</v>
      </c>
      <c r="Z735">
        <v>-98.5</v>
      </c>
      <c r="AA735">
        <v>-83</v>
      </c>
      <c r="AB735">
        <v>-70.5</v>
      </c>
      <c r="AC735">
        <v>-60</v>
      </c>
      <c r="AD735">
        <v>-49.5</v>
      </c>
      <c r="AE735">
        <v>-39</v>
      </c>
      <c r="AF735">
        <v>-29</v>
      </c>
      <c r="AG735">
        <v>-19</v>
      </c>
      <c r="AH735">
        <v>-9.5</v>
      </c>
      <c r="AI735">
        <v>-4.75</v>
      </c>
      <c r="AJ735">
        <v>0</v>
      </c>
      <c r="AK735">
        <v>3</v>
      </c>
      <c r="AL735">
        <v>2</v>
      </c>
      <c r="AM735">
        <v>6</v>
      </c>
      <c r="AN735">
        <v>8</v>
      </c>
      <c r="AO735">
        <v>11</v>
      </c>
      <c r="AP735">
        <v>13</v>
      </c>
      <c r="AQ735">
        <v>12</v>
      </c>
      <c r="AR735">
        <v>14</v>
      </c>
      <c r="AS735">
        <v>13</v>
      </c>
      <c r="AT735">
        <v>14</v>
      </c>
    </row>
    <row r="736" spans="1:46" hidden="1" x14ac:dyDescent="0.2">
      <c r="A736">
        <v>734</v>
      </c>
      <c r="B736" t="s">
        <v>282</v>
      </c>
      <c r="C736" t="s">
        <v>50</v>
      </c>
      <c r="D736" t="s">
        <v>234</v>
      </c>
      <c r="E736" t="s">
        <v>50</v>
      </c>
      <c r="F736" t="s">
        <v>234</v>
      </c>
      <c r="J736">
        <v>0</v>
      </c>
      <c r="K736">
        <v>5000000</v>
      </c>
      <c r="L736">
        <v>26.49</v>
      </c>
      <c r="N736" t="s">
        <v>1988</v>
      </c>
      <c r="O736">
        <v>0</v>
      </c>
      <c r="P736">
        <v>40.68</v>
      </c>
      <c r="Q736" t="s">
        <v>1327</v>
      </c>
      <c r="T736">
        <v>60.02</v>
      </c>
      <c r="U736">
        <v>21.39</v>
      </c>
      <c r="V736">
        <v>0</v>
      </c>
      <c r="W736">
        <v>130</v>
      </c>
      <c r="X736">
        <v>0</v>
      </c>
      <c r="Y736">
        <v>0</v>
      </c>
      <c r="Z736">
        <v>5</v>
      </c>
      <c r="AA736">
        <v>10</v>
      </c>
      <c r="AB736">
        <v>20</v>
      </c>
      <c r="AC736">
        <v>30</v>
      </c>
      <c r="AD736">
        <v>45</v>
      </c>
      <c r="AE736">
        <v>60</v>
      </c>
      <c r="AF736">
        <v>70</v>
      </c>
      <c r="AG736">
        <v>80</v>
      </c>
      <c r="AH736">
        <v>90</v>
      </c>
      <c r="AI736">
        <v>102.5</v>
      </c>
      <c r="AJ736">
        <v>130</v>
      </c>
      <c r="AK736">
        <v>20</v>
      </c>
      <c r="AL736">
        <v>10</v>
      </c>
      <c r="AM736">
        <v>9</v>
      </c>
      <c r="AN736">
        <v>18</v>
      </c>
      <c r="AO736">
        <v>9</v>
      </c>
      <c r="AP736">
        <v>8</v>
      </c>
      <c r="AQ736">
        <v>14</v>
      </c>
      <c r="AR736">
        <v>3</v>
      </c>
      <c r="AS736">
        <v>2</v>
      </c>
      <c r="AT736">
        <v>3</v>
      </c>
    </row>
    <row r="737" spans="1:46" hidden="1" x14ac:dyDescent="0.2">
      <c r="A737">
        <v>735</v>
      </c>
      <c r="B737" t="s">
        <v>282</v>
      </c>
      <c r="C737" t="s">
        <v>50</v>
      </c>
      <c r="D737" t="s">
        <v>236</v>
      </c>
      <c r="E737" t="s">
        <v>50</v>
      </c>
      <c r="F737" t="s">
        <v>236</v>
      </c>
      <c r="J737">
        <v>0</v>
      </c>
      <c r="K737">
        <v>5000000</v>
      </c>
      <c r="L737">
        <v>26.49</v>
      </c>
      <c r="N737" t="s">
        <v>1989</v>
      </c>
      <c r="O737">
        <v>0</v>
      </c>
      <c r="P737">
        <v>40.68</v>
      </c>
      <c r="Q737" t="s">
        <v>1277</v>
      </c>
      <c r="T737">
        <v>60.02</v>
      </c>
      <c r="U737">
        <v>21.39</v>
      </c>
      <c r="V737">
        <v>0</v>
      </c>
      <c r="W737">
        <v>130</v>
      </c>
      <c r="X737">
        <v>0</v>
      </c>
      <c r="Y737">
        <v>0</v>
      </c>
      <c r="Z737">
        <v>5</v>
      </c>
      <c r="AA737">
        <v>10</v>
      </c>
      <c r="AB737">
        <v>20</v>
      </c>
      <c r="AC737">
        <v>30</v>
      </c>
      <c r="AD737">
        <v>45</v>
      </c>
      <c r="AE737">
        <v>60</v>
      </c>
      <c r="AF737">
        <v>70</v>
      </c>
      <c r="AG737">
        <v>80</v>
      </c>
      <c r="AH737">
        <v>90</v>
      </c>
      <c r="AI737">
        <v>102.5</v>
      </c>
      <c r="AJ737">
        <v>130</v>
      </c>
      <c r="AK737">
        <v>20</v>
      </c>
      <c r="AL737">
        <v>10</v>
      </c>
      <c r="AM737">
        <v>9</v>
      </c>
      <c r="AN737">
        <v>18</v>
      </c>
      <c r="AO737">
        <v>9</v>
      </c>
      <c r="AP737">
        <v>8</v>
      </c>
      <c r="AQ737">
        <v>14</v>
      </c>
      <c r="AR737">
        <v>3</v>
      </c>
      <c r="AS737">
        <v>2</v>
      </c>
      <c r="AT737">
        <v>3</v>
      </c>
    </row>
    <row r="738" spans="1:46" hidden="1" x14ac:dyDescent="0.2">
      <c r="A738">
        <v>736</v>
      </c>
      <c r="B738" t="s">
        <v>282</v>
      </c>
      <c r="C738" t="s">
        <v>50</v>
      </c>
      <c r="D738" t="s">
        <v>26</v>
      </c>
      <c r="E738" t="s">
        <v>50</v>
      </c>
      <c r="F738" t="s">
        <v>26</v>
      </c>
      <c r="J738">
        <v>0</v>
      </c>
      <c r="K738">
        <v>5000000</v>
      </c>
      <c r="L738">
        <v>1.91</v>
      </c>
      <c r="N738" t="s">
        <v>1990</v>
      </c>
      <c r="O738">
        <v>0</v>
      </c>
      <c r="P738">
        <v>3.31</v>
      </c>
      <c r="Q738" t="s">
        <v>1327</v>
      </c>
      <c r="T738">
        <v>4.3600000000000003</v>
      </c>
      <c r="U738">
        <v>1.67</v>
      </c>
      <c r="V738">
        <v>0</v>
      </c>
      <c r="W738">
        <v>14</v>
      </c>
      <c r="X738">
        <v>0</v>
      </c>
      <c r="Y738">
        <v>0</v>
      </c>
      <c r="Z738">
        <v>0.3</v>
      </c>
      <c r="AA738">
        <v>1</v>
      </c>
      <c r="AB738">
        <v>2</v>
      </c>
      <c r="AC738">
        <v>3</v>
      </c>
      <c r="AD738">
        <v>4.5</v>
      </c>
      <c r="AE738">
        <v>6</v>
      </c>
      <c r="AF738">
        <v>7</v>
      </c>
      <c r="AG738">
        <v>8</v>
      </c>
      <c r="AH738">
        <v>10</v>
      </c>
      <c r="AI738">
        <v>11.35</v>
      </c>
      <c r="AJ738">
        <v>14</v>
      </c>
      <c r="AK738">
        <v>20</v>
      </c>
      <c r="AL738">
        <v>10</v>
      </c>
      <c r="AM738">
        <v>17</v>
      </c>
      <c r="AN738">
        <v>8</v>
      </c>
      <c r="AO738">
        <v>8</v>
      </c>
      <c r="AP738">
        <v>15</v>
      </c>
      <c r="AQ738">
        <v>5</v>
      </c>
      <c r="AR738">
        <v>6</v>
      </c>
      <c r="AS738">
        <v>3</v>
      </c>
      <c r="AT738">
        <v>2</v>
      </c>
    </row>
    <row r="739" spans="1:46" hidden="1" x14ac:dyDescent="0.2">
      <c r="A739">
        <v>737</v>
      </c>
      <c r="B739" t="s">
        <v>282</v>
      </c>
      <c r="C739" t="s">
        <v>50</v>
      </c>
      <c r="D739" t="s">
        <v>241</v>
      </c>
      <c r="E739" t="s">
        <v>50</v>
      </c>
      <c r="F739" t="s">
        <v>241</v>
      </c>
      <c r="J739">
        <v>0</v>
      </c>
      <c r="K739">
        <v>5000000</v>
      </c>
      <c r="L739">
        <v>0.92</v>
      </c>
      <c r="N739" t="s">
        <v>1991</v>
      </c>
      <c r="O739">
        <v>0</v>
      </c>
      <c r="P739">
        <v>2.0299999999999998</v>
      </c>
      <c r="Q739" t="s">
        <v>1277</v>
      </c>
      <c r="T739">
        <v>0.85</v>
      </c>
      <c r="U739">
        <v>0.2</v>
      </c>
      <c r="V739">
        <v>0</v>
      </c>
      <c r="W739">
        <v>2</v>
      </c>
      <c r="X739">
        <v>0</v>
      </c>
      <c r="Y739">
        <v>0</v>
      </c>
      <c r="Z739">
        <v>0</v>
      </c>
      <c r="AA739">
        <v>0</v>
      </c>
      <c r="AB739">
        <v>0</v>
      </c>
      <c r="AC739">
        <v>1</v>
      </c>
      <c r="AD739">
        <v>1</v>
      </c>
      <c r="AE739">
        <v>1</v>
      </c>
      <c r="AF739">
        <v>1</v>
      </c>
      <c r="AG739">
        <v>2</v>
      </c>
      <c r="AH739">
        <v>2</v>
      </c>
      <c r="AI739">
        <v>2</v>
      </c>
      <c r="AJ739">
        <v>2</v>
      </c>
      <c r="AK739">
        <v>10</v>
      </c>
      <c r="AL739">
        <v>0</v>
      </c>
      <c r="AM739">
        <v>0</v>
      </c>
      <c r="AN739">
        <v>0</v>
      </c>
      <c r="AO739">
        <v>0</v>
      </c>
      <c r="AP739">
        <v>10</v>
      </c>
      <c r="AQ739">
        <v>0</v>
      </c>
      <c r="AR739">
        <v>0</v>
      </c>
      <c r="AS739">
        <v>0</v>
      </c>
      <c r="AT739">
        <v>6</v>
      </c>
    </row>
    <row r="740" spans="1:46" hidden="1" x14ac:dyDescent="0.2">
      <c r="A740">
        <v>738</v>
      </c>
      <c r="B740" t="s">
        <v>282</v>
      </c>
      <c r="C740" t="s">
        <v>50</v>
      </c>
      <c r="D740" t="s">
        <v>242</v>
      </c>
      <c r="E740" t="s">
        <v>50</v>
      </c>
      <c r="F740" t="s">
        <v>242</v>
      </c>
      <c r="J740">
        <v>0</v>
      </c>
      <c r="K740">
        <v>5000000</v>
      </c>
      <c r="L740">
        <v>0.99</v>
      </c>
      <c r="N740" t="s">
        <v>1992</v>
      </c>
      <c r="O740">
        <v>0</v>
      </c>
      <c r="P740">
        <v>1.27</v>
      </c>
      <c r="Q740" t="s">
        <v>1277</v>
      </c>
      <c r="T740">
        <v>3.51</v>
      </c>
      <c r="U740">
        <v>1.74</v>
      </c>
      <c r="V740">
        <v>0</v>
      </c>
      <c r="W740">
        <v>12</v>
      </c>
      <c r="X740">
        <v>0</v>
      </c>
      <c r="Y740">
        <v>0</v>
      </c>
      <c r="Z740">
        <v>0</v>
      </c>
      <c r="AA740">
        <v>1</v>
      </c>
      <c r="AB740">
        <v>2</v>
      </c>
      <c r="AC740">
        <v>3</v>
      </c>
      <c r="AD740">
        <v>4</v>
      </c>
      <c r="AE740">
        <v>5</v>
      </c>
      <c r="AF740">
        <v>6</v>
      </c>
      <c r="AG740">
        <v>7</v>
      </c>
      <c r="AH740">
        <v>8.6999999999999993</v>
      </c>
      <c r="AI740">
        <v>10</v>
      </c>
      <c r="AJ740">
        <v>12</v>
      </c>
      <c r="AK740">
        <v>19</v>
      </c>
      <c r="AL740">
        <v>8</v>
      </c>
      <c r="AM740">
        <v>8</v>
      </c>
      <c r="AN740">
        <v>8</v>
      </c>
      <c r="AO740">
        <v>8</v>
      </c>
      <c r="AP740">
        <v>12</v>
      </c>
      <c r="AQ740">
        <v>3</v>
      </c>
      <c r="AR740">
        <v>3</v>
      </c>
      <c r="AS740">
        <v>3</v>
      </c>
      <c r="AT740">
        <v>2</v>
      </c>
    </row>
    <row r="741" spans="1:46" hidden="1" x14ac:dyDescent="0.2">
      <c r="A741">
        <v>739</v>
      </c>
      <c r="B741" t="s">
        <v>282</v>
      </c>
      <c r="C741" t="s">
        <v>50</v>
      </c>
      <c r="D741" t="s">
        <v>243</v>
      </c>
      <c r="E741" t="s">
        <v>50</v>
      </c>
      <c r="F741" t="s">
        <v>243</v>
      </c>
      <c r="J741">
        <v>-5000000</v>
      </c>
      <c r="K741">
        <v>5000000</v>
      </c>
      <c r="L741">
        <v>-26.58</v>
      </c>
      <c r="N741" t="s">
        <v>1993</v>
      </c>
      <c r="O741">
        <v>-40.770000000000003</v>
      </c>
      <c r="P741">
        <v>-0.09</v>
      </c>
      <c r="Q741" t="s">
        <v>1327</v>
      </c>
      <c r="T741">
        <v>-60.12</v>
      </c>
      <c r="U741">
        <v>21.41</v>
      </c>
      <c r="V741">
        <v>-139</v>
      </c>
      <c r="W741">
        <v>-1</v>
      </c>
      <c r="X741">
        <v>-139</v>
      </c>
      <c r="Y741">
        <v>-111.5</v>
      </c>
      <c r="Z741">
        <v>-99</v>
      </c>
      <c r="AA741">
        <v>-83</v>
      </c>
      <c r="AB741">
        <v>-71</v>
      </c>
      <c r="AC741">
        <v>-61</v>
      </c>
      <c r="AD741">
        <v>-50</v>
      </c>
      <c r="AE741">
        <v>-39</v>
      </c>
      <c r="AF741">
        <v>-29</v>
      </c>
      <c r="AG741">
        <v>-19</v>
      </c>
      <c r="AH741">
        <v>-10</v>
      </c>
      <c r="AI741">
        <v>-5.5</v>
      </c>
      <c r="AJ741">
        <v>-1</v>
      </c>
      <c r="AK741">
        <v>3</v>
      </c>
      <c r="AL741">
        <v>2</v>
      </c>
      <c r="AM741">
        <v>7</v>
      </c>
      <c r="AN741">
        <v>7</v>
      </c>
      <c r="AO741">
        <v>11</v>
      </c>
      <c r="AP741">
        <v>13</v>
      </c>
      <c r="AQ741">
        <v>12</v>
      </c>
      <c r="AR741">
        <v>14</v>
      </c>
      <c r="AS741">
        <v>12</v>
      </c>
      <c r="AT741">
        <v>15</v>
      </c>
    </row>
    <row r="742" spans="1:46" hidden="1" x14ac:dyDescent="0.2">
      <c r="A742">
        <v>740</v>
      </c>
      <c r="B742" t="s">
        <v>282</v>
      </c>
      <c r="C742" t="s">
        <v>94</v>
      </c>
      <c r="D742" t="s">
        <v>234</v>
      </c>
      <c r="E742" t="s">
        <v>94</v>
      </c>
      <c r="F742" t="s">
        <v>234</v>
      </c>
      <c r="J742">
        <v>0</v>
      </c>
      <c r="K742">
        <v>5000000</v>
      </c>
      <c r="L742">
        <v>6.62</v>
      </c>
      <c r="N742" t="s">
        <v>1994</v>
      </c>
      <c r="O742">
        <v>0</v>
      </c>
      <c r="P742">
        <v>40.68</v>
      </c>
      <c r="Q742" t="s">
        <v>1277</v>
      </c>
      <c r="T742">
        <v>15</v>
      </c>
      <c r="U742">
        <v>5.35</v>
      </c>
      <c r="V742">
        <v>0</v>
      </c>
      <c r="W742">
        <v>130</v>
      </c>
      <c r="X742">
        <v>0</v>
      </c>
      <c r="Y742">
        <v>0</v>
      </c>
      <c r="Z742">
        <v>5</v>
      </c>
      <c r="AA742">
        <v>10</v>
      </c>
      <c r="AB742">
        <v>20</v>
      </c>
      <c r="AC742">
        <v>30</v>
      </c>
      <c r="AD742">
        <v>45</v>
      </c>
      <c r="AE742">
        <v>60</v>
      </c>
      <c r="AF742">
        <v>70</v>
      </c>
      <c r="AG742">
        <v>80</v>
      </c>
      <c r="AH742">
        <v>90</v>
      </c>
      <c r="AI742">
        <v>102.5</v>
      </c>
      <c r="AJ742">
        <v>130</v>
      </c>
      <c r="AK742">
        <v>20</v>
      </c>
      <c r="AL742">
        <v>10</v>
      </c>
      <c r="AM742">
        <v>9</v>
      </c>
      <c r="AN742">
        <v>18</v>
      </c>
      <c r="AO742">
        <v>9</v>
      </c>
      <c r="AP742">
        <v>8</v>
      </c>
      <c r="AQ742">
        <v>14</v>
      </c>
      <c r="AR742">
        <v>3</v>
      </c>
      <c r="AS742">
        <v>2</v>
      </c>
      <c r="AT742">
        <v>3</v>
      </c>
    </row>
    <row r="743" spans="1:46" hidden="1" x14ac:dyDescent="0.2">
      <c r="A743">
        <v>741</v>
      </c>
      <c r="B743" t="s">
        <v>282</v>
      </c>
      <c r="C743" t="s">
        <v>94</v>
      </c>
      <c r="D743" t="s">
        <v>236</v>
      </c>
      <c r="E743" t="s">
        <v>94</v>
      </c>
      <c r="F743" t="s">
        <v>236</v>
      </c>
      <c r="J743">
        <v>0</v>
      </c>
      <c r="K743">
        <v>5000000</v>
      </c>
      <c r="L743">
        <v>6.62</v>
      </c>
      <c r="N743" t="s">
        <v>1995</v>
      </c>
      <c r="O743">
        <v>0</v>
      </c>
      <c r="P743">
        <v>40.68</v>
      </c>
      <c r="Q743" t="s">
        <v>1277</v>
      </c>
      <c r="T743">
        <v>15</v>
      </c>
      <c r="U743">
        <v>5.35</v>
      </c>
      <c r="V743">
        <v>0</v>
      </c>
      <c r="W743">
        <v>130</v>
      </c>
      <c r="X743">
        <v>0</v>
      </c>
      <c r="Y743">
        <v>0</v>
      </c>
      <c r="Z743">
        <v>5</v>
      </c>
      <c r="AA743">
        <v>10</v>
      </c>
      <c r="AB743">
        <v>20</v>
      </c>
      <c r="AC743">
        <v>30</v>
      </c>
      <c r="AD743">
        <v>45</v>
      </c>
      <c r="AE743">
        <v>60</v>
      </c>
      <c r="AF743">
        <v>70</v>
      </c>
      <c r="AG743">
        <v>80</v>
      </c>
      <c r="AH743">
        <v>90</v>
      </c>
      <c r="AI743">
        <v>102.5</v>
      </c>
      <c r="AJ743">
        <v>130</v>
      </c>
      <c r="AK743">
        <v>20</v>
      </c>
      <c r="AL743">
        <v>10</v>
      </c>
      <c r="AM743">
        <v>9</v>
      </c>
      <c r="AN743">
        <v>18</v>
      </c>
      <c r="AO743">
        <v>9</v>
      </c>
      <c r="AP743">
        <v>8</v>
      </c>
      <c r="AQ743">
        <v>14</v>
      </c>
      <c r="AR743">
        <v>3</v>
      </c>
      <c r="AS743">
        <v>2</v>
      </c>
      <c r="AT743">
        <v>3</v>
      </c>
    </row>
    <row r="744" spans="1:46" hidden="1" x14ac:dyDescent="0.2">
      <c r="A744">
        <v>742</v>
      </c>
      <c r="B744" t="s">
        <v>282</v>
      </c>
      <c r="C744" t="s">
        <v>94</v>
      </c>
      <c r="D744" t="s">
        <v>26</v>
      </c>
      <c r="E744" t="s">
        <v>94</v>
      </c>
      <c r="F744" t="s">
        <v>26</v>
      </c>
      <c r="J744">
        <v>0</v>
      </c>
      <c r="K744">
        <v>5000000</v>
      </c>
      <c r="L744">
        <v>0.48</v>
      </c>
      <c r="N744" t="s">
        <v>1996</v>
      </c>
      <c r="O744">
        <v>0</v>
      </c>
      <c r="P744">
        <v>3.31</v>
      </c>
      <c r="Q744" t="s">
        <v>1277</v>
      </c>
      <c r="T744">
        <v>1.0900000000000001</v>
      </c>
      <c r="U744">
        <v>0.42</v>
      </c>
      <c r="V744">
        <v>0</v>
      </c>
      <c r="W744">
        <v>14</v>
      </c>
      <c r="X744">
        <v>0</v>
      </c>
      <c r="Y744">
        <v>0</v>
      </c>
      <c r="Z744">
        <v>0.3</v>
      </c>
      <c r="AA744">
        <v>1</v>
      </c>
      <c r="AB744">
        <v>2</v>
      </c>
      <c r="AC744">
        <v>3</v>
      </c>
      <c r="AD744">
        <v>4.5</v>
      </c>
      <c r="AE744">
        <v>6</v>
      </c>
      <c r="AF744">
        <v>7</v>
      </c>
      <c r="AG744">
        <v>8</v>
      </c>
      <c r="AH744">
        <v>10</v>
      </c>
      <c r="AI744">
        <v>11.35</v>
      </c>
      <c r="AJ744">
        <v>14</v>
      </c>
      <c r="AK744">
        <v>20</v>
      </c>
      <c r="AL744">
        <v>10</v>
      </c>
      <c r="AM744">
        <v>17</v>
      </c>
      <c r="AN744">
        <v>8</v>
      </c>
      <c r="AO744">
        <v>8</v>
      </c>
      <c r="AP744">
        <v>15</v>
      </c>
      <c r="AQ744">
        <v>5</v>
      </c>
      <c r="AR744">
        <v>6</v>
      </c>
      <c r="AS744">
        <v>3</v>
      </c>
      <c r="AT744">
        <v>2</v>
      </c>
    </row>
    <row r="745" spans="1:46" hidden="1" x14ac:dyDescent="0.2">
      <c r="A745">
        <v>743</v>
      </c>
      <c r="B745" t="s">
        <v>282</v>
      </c>
      <c r="C745" t="s">
        <v>94</v>
      </c>
      <c r="D745" t="s">
        <v>241</v>
      </c>
      <c r="E745" t="s">
        <v>94</v>
      </c>
      <c r="F745" t="s">
        <v>241</v>
      </c>
      <c r="J745">
        <v>0</v>
      </c>
      <c r="K745">
        <v>5000000</v>
      </c>
      <c r="L745">
        <v>0.23</v>
      </c>
      <c r="N745" t="s">
        <v>1997</v>
      </c>
      <c r="O745">
        <v>0</v>
      </c>
      <c r="P745">
        <v>2.0299999999999998</v>
      </c>
      <c r="Q745" t="s">
        <v>1277</v>
      </c>
      <c r="T745">
        <v>0.21</v>
      </c>
      <c r="U745">
        <v>0.05</v>
      </c>
      <c r="V745">
        <v>0</v>
      </c>
      <c r="W745">
        <v>2</v>
      </c>
      <c r="X745">
        <v>0</v>
      </c>
      <c r="Y745">
        <v>0</v>
      </c>
      <c r="Z745">
        <v>0</v>
      </c>
      <c r="AA745">
        <v>0</v>
      </c>
      <c r="AB745">
        <v>0</v>
      </c>
      <c r="AC745">
        <v>1</v>
      </c>
      <c r="AD745">
        <v>1</v>
      </c>
      <c r="AE745">
        <v>1</v>
      </c>
      <c r="AF745">
        <v>1</v>
      </c>
      <c r="AG745">
        <v>2</v>
      </c>
      <c r="AH745">
        <v>2</v>
      </c>
      <c r="AI745">
        <v>2</v>
      </c>
      <c r="AJ745">
        <v>2</v>
      </c>
      <c r="AK745">
        <v>10</v>
      </c>
      <c r="AL745">
        <v>0</v>
      </c>
      <c r="AM745">
        <v>0</v>
      </c>
      <c r="AN745">
        <v>0</v>
      </c>
      <c r="AO745">
        <v>0</v>
      </c>
      <c r="AP745">
        <v>10</v>
      </c>
      <c r="AQ745">
        <v>0</v>
      </c>
      <c r="AR745">
        <v>0</v>
      </c>
      <c r="AS745">
        <v>0</v>
      </c>
      <c r="AT745">
        <v>6</v>
      </c>
    </row>
    <row r="746" spans="1:46" hidden="1" x14ac:dyDescent="0.2">
      <c r="A746">
        <v>744</v>
      </c>
      <c r="B746" t="s">
        <v>282</v>
      </c>
      <c r="C746" t="s">
        <v>94</v>
      </c>
      <c r="D746" t="s">
        <v>242</v>
      </c>
      <c r="E746" t="s">
        <v>94</v>
      </c>
      <c r="F746" t="s">
        <v>242</v>
      </c>
      <c r="J746">
        <v>0</v>
      </c>
      <c r="K746">
        <v>5000000</v>
      </c>
      <c r="L746">
        <v>0.25</v>
      </c>
      <c r="N746" t="s">
        <v>1998</v>
      </c>
      <c r="O746">
        <v>0</v>
      </c>
      <c r="P746">
        <v>1.27</v>
      </c>
      <c r="Q746" t="s">
        <v>1277</v>
      </c>
      <c r="T746">
        <v>0.88</v>
      </c>
      <c r="U746">
        <v>0.43</v>
      </c>
      <c r="V746">
        <v>0</v>
      </c>
      <c r="W746">
        <v>12</v>
      </c>
      <c r="X746">
        <v>0</v>
      </c>
      <c r="Y746">
        <v>0</v>
      </c>
      <c r="Z746">
        <v>0</v>
      </c>
      <c r="AA746">
        <v>1</v>
      </c>
      <c r="AB746">
        <v>2</v>
      </c>
      <c r="AC746">
        <v>3</v>
      </c>
      <c r="AD746">
        <v>4</v>
      </c>
      <c r="AE746">
        <v>5</v>
      </c>
      <c r="AF746">
        <v>6</v>
      </c>
      <c r="AG746">
        <v>7</v>
      </c>
      <c r="AH746">
        <v>8.6999999999999993</v>
      </c>
      <c r="AI746">
        <v>10</v>
      </c>
      <c r="AJ746">
        <v>12</v>
      </c>
      <c r="AK746">
        <v>19</v>
      </c>
      <c r="AL746">
        <v>8</v>
      </c>
      <c r="AM746">
        <v>8</v>
      </c>
      <c r="AN746">
        <v>8</v>
      </c>
      <c r="AO746">
        <v>8</v>
      </c>
      <c r="AP746">
        <v>12</v>
      </c>
      <c r="AQ746">
        <v>3</v>
      </c>
      <c r="AR746">
        <v>3</v>
      </c>
      <c r="AS746">
        <v>3</v>
      </c>
      <c r="AT746">
        <v>2</v>
      </c>
    </row>
    <row r="747" spans="1:46" hidden="1" x14ac:dyDescent="0.2">
      <c r="A747">
        <v>745</v>
      </c>
      <c r="B747" t="s">
        <v>282</v>
      </c>
      <c r="C747" t="s">
        <v>94</v>
      </c>
      <c r="D747" t="s">
        <v>243</v>
      </c>
      <c r="E747" t="s">
        <v>94</v>
      </c>
      <c r="F747" t="s">
        <v>243</v>
      </c>
      <c r="J747">
        <v>-5000000</v>
      </c>
      <c r="K747">
        <v>5000000</v>
      </c>
      <c r="L747">
        <v>-6.64</v>
      </c>
      <c r="N747" t="s">
        <v>1999</v>
      </c>
      <c r="O747">
        <v>-40.69</v>
      </c>
      <c r="P747">
        <v>-0.02</v>
      </c>
      <c r="Q747" t="s">
        <v>1277</v>
      </c>
      <c r="T747">
        <v>-15.03</v>
      </c>
      <c r="U747">
        <v>5.35</v>
      </c>
      <c r="V747">
        <v>-139</v>
      </c>
      <c r="W747">
        <v>-1</v>
      </c>
      <c r="X747">
        <v>-139</v>
      </c>
      <c r="Y747">
        <v>-111.5</v>
      </c>
      <c r="Z747">
        <v>-99</v>
      </c>
      <c r="AA747">
        <v>-83</v>
      </c>
      <c r="AB747">
        <v>-71</v>
      </c>
      <c r="AC747">
        <v>-61</v>
      </c>
      <c r="AD747">
        <v>-50</v>
      </c>
      <c r="AE747">
        <v>-39</v>
      </c>
      <c r="AF747">
        <v>-29</v>
      </c>
      <c r="AG747">
        <v>-19</v>
      </c>
      <c r="AH747">
        <v>-10</v>
      </c>
      <c r="AI747">
        <v>-5.5</v>
      </c>
      <c r="AJ747">
        <v>-1</v>
      </c>
      <c r="AK747">
        <v>3</v>
      </c>
      <c r="AL747">
        <v>2</v>
      </c>
      <c r="AM747">
        <v>7</v>
      </c>
      <c r="AN747">
        <v>7</v>
      </c>
      <c r="AO747">
        <v>11</v>
      </c>
      <c r="AP747">
        <v>13</v>
      </c>
      <c r="AQ747">
        <v>12</v>
      </c>
      <c r="AR747">
        <v>14</v>
      </c>
      <c r="AS747">
        <v>12</v>
      </c>
      <c r="AT747">
        <v>15</v>
      </c>
    </row>
    <row r="748" spans="1:46" hidden="1" x14ac:dyDescent="0.2">
      <c r="A748">
        <v>746</v>
      </c>
      <c r="B748" t="s">
        <v>282</v>
      </c>
      <c r="C748" t="s">
        <v>97</v>
      </c>
      <c r="D748" t="s">
        <v>234</v>
      </c>
      <c r="E748" t="s">
        <v>97</v>
      </c>
      <c r="F748" t="s">
        <v>234</v>
      </c>
      <c r="J748">
        <v>0</v>
      </c>
      <c r="K748">
        <v>5000000</v>
      </c>
      <c r="L748">
        <v>6.62</v>
      </c>
      <c r="N748" t="s">
        <v>2000</v>
      </c>
      <c r="O748">
        <v>0</v>
      </c>
      <c r="P748">
        <v>40.68</v>
      </c>
      <c r="Q748" t="s">
        <v>1277</v>
      </c>
      <c r="T748">
        <v>15</v>
      </c>
      <c r="U748">
        <v>5.35</v>
      </c>
      <c r="V748">
        <v>0</v>
      </c>
      <c r="W748">
        <v>130</v>
      </c>
      <c r="X748">
        <v>0</v>
      </c>
      <c r="Y748">
        <v>0</v>
      </c>
      <c r="Z748">
        <v>5</v>
      </c>
      <c r="AA748">
        <v>10</v>
      </c>
      <c r="AB748">
        <v>20</v>
      </c>
      <c r="AC748">
        <v>30</v>
      </c>
      <c r="AD748">
        <v>45</v>
      </c>
      <c r="AE748">
        <v>60</v>
      </c>
      <c r="AF748">
        <v>70</v>
      </c>
      <c r="AG748">
        <v>80</v>
      </c>
      <c r="AH748">
        <v>90</v>
      </c>
      <c r="AI748">
        <v>102.5</v>
      </c>
      <c r="AJ748">
        <v>130</v>
      </c>
      <c r="AK748">
        <v>20</v>
      </c>
      <c r="AL748">
        <v>10</v>
      </c>
      <c r="AM748">
        <v>9</v>
      </c>
      <c r="AN748">
        <v>18</v>
      </c>
      <c r="AO748">
        <v>9</v>
      </c>
      <c r="AP748">
        <v>8</v>
      </c>
      <c r="AQ748">
        <v>14</v>
      </c>
      <c r="AR748">
        <v>3</v>
      </c>
      <c r="AS748">
        <v>2</v>
      </c>
      <c r="AT748">
        <v>3</v>
      </c>
    </row>
    <row r="749" spans="1:46" hidden="1" x14ac:dyDescent="0.2">
      <c r="A749">
        <v>747</v>
      </c>
      <c r="B749" t="s">
        <v>282</v>
      </c>
      <c r="C749" t="s">
        <v>97</v>
      </c>
      <c r="D749" t="s">
        <v>236</v>
      </c>
      <c r="E749" t="s">
        <v>97</v>
      </c>
      <c r="F749" t="s">
        <v>236</v>
      </c>
      <c r="J749">
        <v>0</v>
      </c>
      <c r="K749">
        <v>5000000</v>
      </c>
      <c r="L749">
        <v>6.62</v>
      </c>
      <c r="N749" t="s">
        <v>2001</v>
      </c>
      <c r="O749">
        <v>0</v>
      </c>
      <c r="P749">
        <v>40.69</v>
      </c>
      <c r="Q749" t="s">
        <v>1277</v>
      </c>
      <c r="T749">
        <v>15</v>
      </c>
      <c r="U749">
        <v>5.35</v>
      </c>
      <c r="V749">
        <v>0</v>
      </c>
      <c r="W749">
        <v>130</v>
      </c>
      <c r="X749">
        <v>0</v>
      </c>
      <c r="Y749">
        <v>0</v>
      </c>
      <c r="Z749">
        <v>5</v>
      </c>
      <c r="AA749">
        <v>10</v>
      </c>
      <c r="AB749">
        <v>20</v>
      </c>
      <c r="AC749">
        <v>30</v>
      </c>
      <c r="AD749">
        <v>45</v>
      </c>
      <c r="AE749">
        <v>60</v>
      </c>
      <c r="AF749">
        <v>70</v>
      </c>
      <c r="AG749">
        <v>80</v>
      </c>
      <c r="AH749">
        <v>90</v>
      </c>
      <c r="AI749">
        <v>102.5</v>
      </c>
      <c r="AJ749">
        <v>130</v>
      </c>
      <c r="AK749">
        <v>20</v>
      </c>
      <c r="AL749">
        <v>10</v>
      </c>
      <c r="AM749">
        <v>9</v>
      </c>
      <c r="AN749">
        <v>18</v>
      </c>
      <c r="AO749">
        <v>9</v>
      </c>
      <c r="AP749">
        <v>8</v>
      </c>
      <c r="AQ749">
        <v>14</v>
      </c>
      <c r="AR749">
        <v>3</v>
      </c>
      <c r="AS749">
        <v>2</v>
      </c>
      <c r="AT749">
        <v>3</v>
      </c>
    </row>
    <row r="750" spans="1:46" hidden="1" x14ac:dyDescent="0.2">
      <c r="A750">
        <v>748</v>
      </c>
      <c r="B750" t="s">
        <v>282</v>
      </c>
      <c r="C750" t="s">
        <v>97</v>
      </c>
      <c r="D750" t="s">
        <v>26</v>
      </c>
      <c r="E750" t="s">
        <v>97</v>
      </c>
      <c r="F750" t="s">
        <v>26</v>
      </c>
      <c r="J750">
        <v>0</v>
      </c>
      <c r="K750">
        <v>5000000</v>
      </c>
      <c r="L750">
        <v>0.48</v>
      </c>
      <c r="N750" t="s">
        <v>2002</v>
      </c>
      <c r="O750">
        <v>0</v>
      </c>
      <c r="P750">
        <v>3.31</v>
      </c>
      <c r="Q750" t="s">
        <v>1277</v>
      </c>
      <c r="T750">
        <v>1.0900000000000001</v>
      </c>
      <c r="U750">
        <v>0.42</v>
      </c>
      <c r="V750">
        <v>0</v>
      </c>
      <c r="W750">
        <v>14</v>
      </c>
      <c r="X750">
        <v>0</v>
      </c>
      <c r="Y750">
        <v>0</v>
      </c>
      <c r="Z750">
        <v>0.3</v>
      </c>
      <c r="AA750">
        <v>1</v>
      </c>
      <c r="AB750">
        <v>2</v>
      </c>
      <c r="AC750">
        <v>3</v>
      </c>
      <c r="AD750">
        <v>4.5</v>
      </c>
      <c r="AE750">
        <v>6</v>
      </c>
      <c r="AF750">
        <v>7</v>
      </c>
      <c r="AG750">
        <v>8</v>
      </c>
      <c r="AH750">
        <v>10</v>
      </c>
      <c r="AI750">
        <v>11.35</v>
      </c>
      <c r="AJ750">
        <v>14</v>
      </c>
      <c r="AK750">
        <v>20</v>
      </c>
      <c r="AL750">
        <v>10</v>
      </c>
      <c r="AM750">
        <v>17</v>
      </c>
      <c r="AN750">
        <v>8</v>
      </c>
      <c r="AO750">
        <v>8</v>
      </c>
      <c r="AP750">
        <v>15</v>
      </c>
      <c r="AQ750">
        <v>5</v>
      </c>
      <c r="AR750">
        <v>6</v>
      </c>
      <c r="AS750">
        <v>3</v>
      </c>
      <c r="AT750">
        <v>2</v>
      </c>
    </row>
    <row r="751" spans="1:46" hidden="1" x14ac:dyDescent="0.2">
      <c r="A751">
        <v>749</v>
      </c>
      <c r="B751" t="s">
        <v>282</v>
      </c>
      <c r="C751" t="s">
        <v>97</v>
      </c>
      <c r="D751" t="s">
        <v>241</v>
      </c>
      <c r="E751" t="s">
        <v>97</v>
      </c>
      <c r="F751" t="s">
        <v>241</v>
      </c>
      <c r="J751">
        <v>0</v>
      </c>
      <c r="K751">
        <v>5000000</v>
      </c>
      <c r="L751">
        <v>0.23</v>
      </c>
      <c r="N751" t="s">
        <v>2003</v>
      </c>
      <c r="O751">
        <v>0</v>
      </c>
      <c r="P751">
        <v>2.0299999999999998</v>
      </c>
      <c r="Q751" t="s">
        <v>1277</v>
      </c>
      <c r="T751">
        <v>0.21</v>
      </c>
      <c r="U751">
        <v>0.05</v>
      </c>
      <c r="V751">
        <v>0</v>
      </c>
      <c r="W751">
        <v>2</v>
      </c>
      <c r="X751">
        <v>0</v>
      </c>
      <c r="Y751">
        <v>0</v>
      </c>
      <c r="Z751">
        <v>0</v>
      </c>
      <c r="AA751">
        <v>0</v>
      </c>
      <c r="AB751">
        <v>0</v>
      </c>
      <c r="AC751">
        <v>1</v>
      </c>
      <c r="AD751">
        <v>1</v>
      </c>
      <c r="AE751">
        <v>1</v>
      </c>
      <c r="AF751">
        <v>1</v>
      </c>
      <c r="AG751">
        <v>2</v>
      </c>
      <c r="AH751">
        <v>2</v>
      </c>
      <c r="AI751">
        <v>2</v>
      </c>
      <c r="AJ751">
        <v>2</v>
      </c>
      <c r="AK751">
        <v>10</v>
      </c>
      <c r="AL751">
        <v>0</v>
      </c>
      <c r="AM751">
        <v>0</v>
      </c>
      <c r="AN751">
        <v>0</v>
      </c>
      <c r="AO751">
        <v>0</v>
      </c>
      <c r="AP751">
        <v>10</v>
      </c>
      <c r="AQ751">
        <v>0</v>
      </c>
      <c r="AR751">
        <v>0</v>
      </c>
      <c r="AS751">
        <v>0</v>
      </c>
      <c r="AT751">
        <v>6</v>
      </c>
    </row>
    <row r="752" spans="1:46" hidden="1" x14ac:dyDescent="0.2">
      <c r="A752">
        <v>750</v>
      </c>
      <c r="B752" t="s">
        <v>282</v>
      </c>
      <c r="C752" t="s">
        <v>97</v>
      </c>
      <c r="D752" t="s">
        <v>242</v>
      </c>
      <c r="E752" t="s">
        <v>97</v>
      </c>
      <c r="F752" t="s">
        <v>242</v>
      </c>
      <c r="J752">
        <v>0</v>
      </c>
      <c r="K752">
        <v>5000000</v>
      </c>
      <c r="L752">
        <v>0.25</v>
      </c>
      <c r="N752" t="s">
        <v>2004</v>
      </c>
      <c r="O752">
        <v>0</v>
      </c>
      <c r="P752">
        <v>1.27</v>
      </c>
      <c r="Q752" t="s">
        <v>1277</v>
      </c>
      <c r="T752">
        <v>0.88</v>
      </c>
      <c r="U752">
        <v>0.43</v>
      </c>
      <c r="V752">
        <v>0</v>
      </c>
      <c r="W752">
        <v>12</v>
      </c>
      <c r="X752">
        <v>0</v>
      </c>
      <c r="Y752">
        <v>0</v>
      </c>
      <c r="Z752">
        <v>0</v>
      </c>
      <c r="AA752">
        <v>1</v>
      </c>
      <c r="AB752">
        <v>2</v>
      </c>
      <c r="AC752">
        <v>3</v>
      </c>
      <c r="AD752">
        <v>4</v>
      </c>
      <c r="AE752">
        <v>5</v>
      </c>
      <c r="AF752">
        <v>6</v>
      </c>
      <c r="AG752">
        <v>7</v>
      </c>
      <c r="AH752">
        <v>8.6999999999999993</v>
      </c>
      <c r="AI752">
        <v>10</v>
      </c>
      <c r="AJ752">
        <v>12</v>
      </c>
      <c r="AK752">
        <v>19</v>
      </c>
      <c r="AL752">
        <v>8</v>
      </c>
      <c r="AM752">
        <v>8</v>
      </c>
      <c r="AN752">
        <v>8</v>
      </c>
      <c r="AO752">
        <v>8</v>
      </c>
      <c r="AP752">
        <v>12</v>
      </c>
      <c r="AQ752">
        <v>3</v>
      </c>
      <c r="AR752">
        <v>3</v>
      </c>
      <c r="AS752">
        <v>3</v>
      </c>
      <c r="AT752">
        <v>2</v>
      </c>
    </row>
    <row r="753" spans="1:46" hidden="1" x14ac:dyDescent="0.2">
      <c r="A753">
        <v>751</v>
      </c>
      <c r="B753" t="s">
        <v>282</v>
      </c>
      <c r="C753" t="s">
        <v>97</v>
      </c>
      <c r="D753" t="s">
        <v>243</v>
      </c>
      <c r="E753" t="s">
        <v>97</v>
      </c>
      <c r="F753" t="s">
        <v>243</v>
      </c>
      <c r="J753">
        <v>-5000000</v>
      </c>
      <c r="K753">
        <v>5000000</v>
      </c>
      <c r="L753">
        <v>-6.64</v>
      </c>
      <c r="N753" t="s">
        <v>2005</v>
      </c>
      <c r="O753">
        <v>-40.71</v>
      </c>
      <c r="P753">
        <v>-0.02</v>
      </c>
      <c r="Q753" t="s">
        <v>1277</v>
      </c>
      <c r="T753">
        <v>-15.03</v>
      </c>
      <c r="U753">
        <v>5.35</v>
      </c>
      <c r="V753">
        <v>-139</v>
      </c>
      <c r="W753">
        <v>-1</v>
      </c>
      <c r="X753">
        <v>-139</v>
      </c>
      <c r="Y753">
        <v>-111.5</v>
      </c>
      <c r="Z753">
        <v>-99</v>
      </c>
      <c r="AA753">
        <v>-83</v>
      </c>
      <c r="AB753">
        <v>-71</v>
      </c>
      <c r="AC753">
        <v>-61</v>
      </c>
      <c r="AD753">
        <v>-50</v>
      </c>
      <c r="AE753">
        <v>-39</v>
      </c>
      <c r="AF753">
        <v>-29</v>
      </c>
      <c r="AG753">
        <v>-19</v>
      </c>
      <c r="AH753">
        <v>-10</v>
      </c>
      <c r="AI753">
        <v>-5.5</v>
      </c>
      <c r="AJ753">
        <v>-1</v>
      </c>
      <c r="AK753">
        <v>3</v>
      </c>
      <c r="AL753">
        <v>2</v>
      </c>
      <c r="AM753">
        <v>7</v>
      </c>
      <c r="AN753">
        <v>7</v>
      </c>
      <c r="AO753">
        <v>11</v>
      </c>
      <c r="AP753">
        <v>13</v>
      </c>
      <c r="AQ753">
        <v>12</v>
      </c>
      <c r="AR753">
        <v>14</v>
      </c>
      <c r="AS753">
        <v>12</v>
      </c>
      <c r="AT753">
        <v>15</v>
      </c>
    </row>
    <row r="754" spans="1:46" hidden="1" x14ac:dyDescent="0.2">
      <c r="A754">
        <v>752</v>
      </c>
      <c r="B754" t="s">
        <v>282</v>
      </c>
      <c r="C754" t="s">
        <v>96</v>
      </c>
      <c r="D754" t="s">
        <v>234</v>
      </c>
      <c r="E754" t="s">
        <v>96</v>
      </c>
      <c r="F754" t="s">
        <v>234</v>
      </c>
      <c r="J754">
        <v>0</v>
      </c>
      <c r="K754">
        <v>5000000</v>
      </c>
      <c r="L754">
        <v>6.62</v>
      </c>
      <c r="N754" t="s">
        <v>2006</v>
      </c>
      <c r="O754">
        <v>0</v>
      </c>
      <c r="P754">
        <v>40.68</v>
      </c>
      <c r="Q754" t="s">
        <v>1277</v>
      </c>
      <c r="T754">
        <v>15</v>
      </c>
      <c r="U754">
        <v>5.35</v>
      </c>
      <c r="V754">
        <v>0</v>
      </c>
      <c r="W754">
        <v>130</v>
      </c>
      <c r="X754">
        <v>0</v>
      </c>
      <c r="Y754">
        <v>0</v>
      </c>
      <c r="Z754">
        <v>5</v>
      </c>
      <c r="AA754">
        <v>10</v>
      </c>
      <c r="AB754">
        <v>20</v>
      </c>
      <c r="AC754">
        <v>30</v>
      </c>
      <c r="AD754">
        <v>45</v>
      </c>
      <c r="AE754">
        <v>60</v>
      </c>
      <c r="AF754">
        <v>70</v>
      </c>
      <c r="AG754">
        <v>80</v>
      </c>
      <c r="AH754">
        <v>90</v>
      </c>
      <c r="AI754">
        <v>102.5</v>
      </c>
      <c r="AJ754">
        <v>130</v>
      </c>
      <c r="AK754">
        <v>20</v>
      </c>
      <c r="AL754">
        <v>10</v>
      </c>
      <c r="AM754">
        <v>9</v>
      </c>
      <c r="AN754">
        <v>18</v>
      </c>
      <c r="AO754">
        <v>9</v>
      </c>
      <c r="AP754">
        <v>8</v>
      </c>
      <c r="AQ754">
        <v>14</v>
      </c>
      <c r="AR754">
        <v>3</v>
      </c>
      <c r="AS754">
        <v>2</v>
      </c>
      <c r="AT754">
        <v>3</v>
      </c>
    </row>
    <row r="755" spans="1:46" hidden="1" x14ac:dyDescent="0.2">
      <c r="A755">
        <v>753</v>
      </c>
      <c r="B755" t="s">
        <v>282</v>
      </c>
      <c r="C755" t="s">
        <v>96</v>
      </c>
      <c r="D755" t="s">
        <v>236</v>
      </c>
      <c r="E755" t="s">
        <v>96</v>
      </c>
      <c r="F755" t="s">
        <v>236</v>
      </c>
      <c r="J755">
        <v>0</v>
      </c>
      <c r="K755">
        <v>5000000</v>
      </c>
      <c r="L755">
        <v>6.62</v>
      </c>
      <c r="N755" t="s">
        <v>2007</v>
      </c>
      <c r="O755">
        <v>0</v>
      </c>
      <c r="P755">
        <v>40.69</v>
      </c>
      <c r="Q755" t="s">
        <v>1277</v>
      </c>
      <c r="T755">
        <v>15</v>
      </c>
      <c r="U755">
        <v>5.35</v>
      </c>
      <c r="V755">
        <v>0</v>
      </c>
      <c r="W755">
        <v>130</v>
      </c>
      <c r="X755">
        <v>0</v>
      </c>
      <c r="Y755">
        <v>0</v>
      </c>
      <c r="Z755">
        <v>5</v>
      </c>
      <c r="AA755">
        <v>10</v>
      </c>
      <c r="AB755">
        <v>20</v>
      </c>
      <c r="AC755">
        <v>30</v>
      </c>
      <c r="AD755">
        <v>45</v>
      </c>
      <c r="AE755">
        <v>60</v>
      </c>
      <c r="AF755">
        <v>70</v>
      </c>
      <c r="AG755">
        <v>80</v>
      </c>
      <c r="AH755">
        <v>90</v>
      </c>
      <c r="AI755">
        <v>102.5</v>
      </c>
      <c r="AJ755">
        <v>130</v>
      </c>
      <c r="AK755">
        <v>20</v>
      </c>
      <c r="AL755">
        <v>10</v>
      </c>
      <c r="AM755">
        <v>9</v>
      </c>
      <c r="AN755">
        <v>18</v>
      </c>
      <c r="AO755">
        <v>9</v>
      </c>
      <c r="AP755">
        <v>8</v>
      </c>
      <c r="AQ755">
        <v>14</v>
      </c>
      <c r="AR755">
        <v>3</v>
      </c>
      <c r="AS755">
        <v>2</v>
      </c>
      <c r="AT755">
        <v>3</v>
      </c>
    </row>
    <row r="756" spans="1:46" hidden="1" x14ac:dyDescent="0.2">
      <c r="A756">
        <v>754</v>
      </c>
      <c r="B756" t="s">
        <v>282</v>
      </c>
      <c r="C756" t="s">
        <v>96</v>
      </c>
      <c r="D756" t="s">
        <v>26</v>
      </c>
      <c r="E756" t="s">
        <v>96</v>
      </c>
      <c r="F756" t="s">
        <v>26</v>
      </c>
      <c r="J756">
        <v>0</v>
      </c>
      <c r="K756">
        <v>5000000</v>
      </c>
      <c r="L756">
        <v>0.48</v>
      </c>
      <c r="N756" t="s">
        <v>2008</v>
      </c>
      <c r="O756">
        <v>0</v>
      </c>
      <c r="P756">
        <v>3.31</v>
      </c>
      <c r="Q756" t="s">
        <v>1277</v>
      </c>
      <c r="T756">
        <v>1.0900000000000001</v>
      </c>
      <c r="U756">
        <v>0.42</v>
      </c>
      <c r="V756">
        <v>0</v>
      </c>
      <c r="W756">
        <v>14</v>
      </c>
      <c r="X756">
        <v>0</v>
      </c>
      <c r="Y756">
        <v>0</v>
      </c>
      <c r="Z756">
        <v>0.3</v>
      </c>
      <c r="AA756">
        <v>1</v>
      </c>
      <c r="AB756">
        <v>2</v>
      </c>
      <c r="AC756">
        <v>3</v>
      </c>
      <c r="AD756">
        <v>4.5</v>
      </c>
      <c r="AE756">
        <v>6</v>
      </c>
      <c r="AF756">
        <v>7</v>
      </c>
      <c r="AG756">
        <v>8</v>
      </c>
      <c r="AH756">
        <v>10</v>
      </c>
      <c r="AI756">
        <v>11.35</v>
      </c>
      <c r="AJ756">
        <v>14</v>
      </c>
      <c r="AK756">
        <v>20</v>
      </c>
      <c r="AL756">
        <v>10</v>
      </c>
      <c r="AM756">
        <v>17</v>
      </c>
      <c r="AN756">
        <v>8</v>
      </c>
      <c r="AO756">
        <v>8</v>
      </c>
      <c r="AP756">
        <v>15</v>
      </c>
      <c r="AQ756">
        <v>5</v>
      </c>
      <c r="AR756">
        <v>6</v>
      </c>
      <c r="AS756">
        <v>3</v>
      </c>
      <c r="AT756">
        <v>2</v>
      </c>
    </row>
    <row r="757" spans="1:46" hidden="1" x14ac:dyDescent="0.2">
      <c r="A757">
        <v>755</v>
      </c>
      <c r="B757" t="s">
        <v>282</v>
      </c>
      <c r="C757" t="s">
        <v>96</v>
      </c>
      <c r="D757" t="s">
        <v>241</v>
      </c>
      <c r="E757" t="s">
        <v>96</v>
      </c>
      <c r="F757" t="s">
        <v>241</v>
      </c>
      <c r="J757">
        <v>0</v>
      </c>
      <c r="K757">
        <v>5000000</v>
      </c>
      <c r="L757">
        <v>0.23</v>
      </c>
      <c r="N757" t="s">
        <v>2009</v>
      </c>
      <c r="O757">
        <v>0</v>
      </c>
      <c r="P757">
        <v>2.0299999999999998</v>
      </c>
      <c r="Q757" t="s">
        <v>1277</v>
      </c>
      <c r="T757">
        <v>0.21</v>
      </c>
      <c r="U757">
        <v>0.05</v>
      </c>
      <c r="V757">
        <v>0</v>
      </c>
      <c r="W757">
        <v>2</v>
      </c>
      <c r="X757">
        <v>0</v>
      </c>
      <c r="Y757">
        <v>0</v>
      </c>
      <c r="Z757">
        <v>0</v>
      </c>
      <c r="AA757">
        <v>0</v>
      </c>
      <c r="AB757">
        <v>0</v>
      </c>
      <c r="AC757">
        <v>1</v>
      </c>
      <c r="AD757">
        <v>1</v>
      </c>
      <c r="AE757">
        <v>1</v>
      </c>
      <c r="AF757">
        <v>1</v>
      </c>
      <c r="AG757">
        <v>2</v>
      </c>
      <c r="AH757">
        <v>2</v>
      </c>
      <c r="AI757">
        <v>2</v>
      </c>
      <c r="AJ757">
        <v>2</v>
      </c>
      <c r="AK757">
        <v>10</v>
      </c>
      <c r="AL757">
        <v>0</v>
      </c>
      <c r="AM757">
        <v>0</v>
      </c>
      <c r="AN757">
        <v>0</v>
      </c>
      <c r="AO757">
        <v>0</v>
      </c>
      <c r="AP757">
        <v>10</v>
      </c>
      <c r="AQ757">
        <v>0</v>
      </c>
      <c r="AR757">
        <v>0</v>
      </c>
      <c r="AS757">
        <v>0</v>
      </c>
      <c r="AT757">
        <v>6</v>
      </c>
    </row>
    <row r="758" spans="1:46" hidden="1" x14ac:dyDescent="0.2">
      <c r="A758">
        <v>756</v>
      </c>
      <c r="B758" t="s">
        <v>282</v>
      </c>
      <c r="C758" t="s">
        <v>96</v>
      </c>
      <c r="D758" t="s">
        <v>242</v>
      </c>
      <c r="E758" t="s">
        <v>96</v>
      </c>
      <c r="F758" t="s">
        <v>242</v>
      </c>
      <c r="J758">
        <v>0</v>
      </c>
      <c r="K758">
        <v>5000000</v>
      </c>
      <c r="L758">
        <v>0.25</v>
      </c>
      <c r="N758" t="s">
        <v>2010</v>
      </c>
      <c r="O758">
        <v>0</v>
      </c>
      <c r="P758">
        <v>1.27</v>
      </c>
      <c r="Q758" t="s">
        <v>1277</v>
      </c>
      <c r="T758">
        <v>0.88</v>
      </c>
      <c r="U758">
        <v>0.43</v>
      </c>
      <c r="V758">
        <v>0</v>
      </c>
      <c r="W758">
        <v>12</v>
      </c>
      <c r="X758">
        <v>0</v>
      </c>
      <c r="Y758">
        <v>0</v>
      </c>
      <c r="Z758">
        <v>0</v>
      </c>
      <c r="AA758">
        <v>1</v>
      </c>
      <c r="AB758">
        <v>2</v>
      </c>
      <c r="AC758">
        <v>3</v>
      </c>
      <c r="AD758">
        <v>4</v>
      </c>
      <c r="AE758">
        <v>5</v>
      </c>
      <c r="AF758">
        <v>6</v>
      </c>
      <c r="AG758">
        <v>7</v>
      </c>
      <c r="AH758">
        <v>8.6999999999999993</v>
      </c>
      <c r="AI758">
        <v>10</v>
      </c>
      <c r="AJ758">
        <v>12</v>
      </c>
      <c r="AK758">
        <v>19</v>
      </c>
      <c r="AL758">
        <v>8</v>
      </c>
      <c r="AM758">
        <v>8</v>
      </c>
      <c r="AN758">
        <v>8</v>
      </c>
      <c r="AO758">
        <v>8</v>
      </c>
      <c r="AP758">
        <v>12</v>
      </c>
      <c r="AQ758">
        <v>3</v>
      </c>
      <c r="AR758">
        <v>3</v>
      </c>
      <c r="AS758">
        <v>3</v>
      </c>
      <c r="AT758">
        <v>2</v>
      </c>
    </row>
    <row r="759" spans="1:46" hidden="1" x14ac:dyDescent="0.2">
      <c r="A759">
        <v>757</v>
      </c>
      <c r="B759" t="s">
        <v>282</v>
      </c>
      <c r="C759" t="s">
        <v>96</v>
      </c>
      <c r="D759" t="s">
        <v>243</v>
      </c>
      <c r="E759" t="s">
        <v>96</v>
      </c>
      <c r="F759" t="s">
        <v>243</v>
      </c>
      <c r="J759">
        <v>-5000000</v>
      </c>
      <c r="K759">
        <v>5000000</v>
      </c>
      <c r="L759">
        <v>-6.64</v>
      </c>
      <c r="N759" t="s">
        <v>2011</v>
      </c>
      <c r="O759">
        <v>-40.71</v>
      </c>
      <c r="P759">
        <v>-0.02</v>
      </c>
      <c r="Q759" t="s">
        <v>1277</v>
      </c>
      <c r="T759">
        <v>-15.03</v>
      </c>
      <c r="U759">
        <v>5.35</v>
      </c>
      <c r="V759">
        <v>-139</v>
      </c>
      <c r="W759">
        <v>-1</v>
      </c>
      <c r="X759">
        <v>-139</v>
      </c>
      <c r="Y759">
        <v>-111.5</v>
      </c>
      <c r="Z759">
        <v>-99</v>
      </c>
      <c r="AA759">
        <v>-83</v>
      </c>
      <c r="AB759">
        <v>-71</v>
      </c>
      <c r="AC759">
        <v>-61</v>
      </c>
      <c r="AD759">
        <v>-50</v>
      </c>
      <c r="AE759">
        <v>-39</v>
      </c>
      <c r="AF759">
        <v>-29</v>
      </c>
      <c r="AG759">
        <v>-19</v>
      </c>
      <c r="AH759">
        <v>-10</v>
      </c>
      <c r="AI759">
        <v>-5.5</v>
      </c>
      <c r="AJ759">
        <v>-1</v>
      </c>
      <c r="AK759">
        <v>3</v>
      </c>
      <c r="AL759">
        <v>2</v>
      </c>
      <c r="AM759">
        <v>7</v>
      </c>
      <c r="AN759">
        <v>7</v>
      </c>
      <c r="AO759">
        <v>11</v>
      </c>
      <c r="AP759">
        <v>13</v>
      </c>
      <c r="AQ759">
        <v>12</v>
      </c>
      <c r="AR759">
        <v>14</v>
      </c>
      <c r="AS759">
        <v>12</v>
      </c>
      <c r="AT759">
        <v>15</v>
      </c>
    </row>
    <row r="760" spans="1:46" hidden="1" x14ac:dyDescent="0.2">
      <c r="A760">
        <v>758</v>
      </c>
      <c r="B760" t="s">
        <v>282</v>
      </c>
      <c r="C760" t="s">
        <v>95</v>
      </c>
      <c r="D760" t="s">
        <v>234</v>
      </c>
      <c r="E760" t="s">
        <v>95</v>
      </c>
      <c r="F760" t="s">
        <v>234</v>
      </c>
      <c r="J760">
        <v>0</v>
      </c>
      <c r="K760">
        <v>5000000</v>
      </c>
      <c r="L760">
        <v>6.62</v>
      </c>
      <c r="N760" t="s">
        <v>2012</v>
      </c>
      <c r="O760">
        <v>0</v>
      </c>
      <c r="P760">
        <v>40.68</v>
      </c>
      <c r="Q760" t="s">
        <v>1277</v>
      </c>
      <c r="T760">
        <v>15</v>
      </c>
      <c r="U760">
        <v>5.35</v>
      </c>
      <c r="V760">
        <v>0</v>
      </c>
      <c r="W760">
        <v>130</v>
      </c>
      <c r="X760">
        <v>0</v>
      </c>
      <c r="Y760">
        <v>0</v>
      </c>
      <c r="Z760">
        <v>5</v>
      </c>
      <c r="AA760">
        <v>10</v>
      </c>
      <c r="AB760">
        <v>20</v>
      </c>
      <c r="AC760">
        <v>30</v>
      </c>
      <c r="AD760">
        <v>45</v>
      </c>
      <c r="AE760">
        <v>60</v>
      </c>
      <c r="AF760">
        <v>70</v>
      </c>
      <c r="AG760">
        <v>80</v>
      </c>
      <c r="AH760">
        <v>90</v>
      </c>
      <c r="AI760">
        <v>102.5</v>
      </c>
      <c r="AJ760">
        <v>130</v>
      </c>
      <c r="AK760">
        <v>20</v>
      </c>
      <c r="AL760">
        <v>10</v>
      </c>
      <c r="AM760">
        <v>9</v>
      </c>
      <c r="AN760">
        <v>18</v>
      </c>
      <c r="AO760">
        <v>9</v>
      </c>
      <c r="AP760">
        <v>8</v>
      </c>
      <c r="AQ760">
        <v>14</v>
      </c>
      <c r="AR760">
        <v>3</v>
      </c>
      <c r="AS760">
        <v>2</v>
      </c>
      <c r="AT760">
        <v>3</v>
      </c>
    </row>
    <row r="761" spans="1:46" hidden="1" x14ac:dyDescent="0.2">
      <c r="A761">
        <v>759</v>
      </c>
      <c r="B761" t="s">
        <v>282</v>
      </c>
      <c r="C761" t="s">
        <v>95</v>
      </c>
      <c r="D761" t="s">
        <v>236</v>
      </c>
      <c r="E761" t="s">
        <v>95</v>
      </c>
      <c r="F761" t="s">
        <v>236</v>
      </c>
      <c r="J761">
        <v>0</v>
      </c>
      <c r="K761">
        <v>5000000</v>
      </c>
      <c r="L761">
        <v>6.62</v>
      </c>
      <c r="N761" t="s">
        <v>2013</v>
      </c>
      <c r="O761">
        <v>0</v>
      </c>
      <c r="P761">
        <v>40.69</v>
      </c>
      <c r="Q761" t="s">
        <v>1277</v>
      </c>
      <c r="T761">
        <v>15</v>
      </c>
      <c r="U761">
        <v>5.35</v>
      </c>
      <c r="V761">
        <v>0</v>
      </c>
      <c r="W761">
        <v>130</v>
      </c>
      <c r="X761">
        <v>0</v>
      </c>
      <c r="Y761">
        <v>0</v>
      </c>
      <c r="Z761">
        <v>5</v>
      </c>
      <c r="AA761">
        <v>10</v>
      </c>
      <c r="AB761">
        <v>20</v>
      </c>
      <c r="AC761">
        <v>30</v>
      </c>
      <c r="AD761">
        <v>45</v>
      </c>
      <c r="AE761">
        <v>60</v>
      </c>
      <c r="AF761">
        <v>70</v>
      </c>
      <c r="AG761">
        <v>80</v>
      </c>
      <c r="AH761">
        <v>90</v>
      </c>
      <c r="AI761">
        <v>102.5</v>
      </c>
      <c r="AJ761">
        <v>130</v>
      </c>
      <c r="AK761">
        <v>20</v>
      </c>
      <c r="AL761">
        <v>10</v>
      </c>
      <c r="AM761">
        <v>9</v>
      </c>
      <c r="AN761">
        <v>18</v>
      </c>
      <c r="AO761">
        <v>9</v>
      </c>
      <c r="AP761">
        <v>8</v>
      </c>
      <c r="AQ761">
        <v>14</v>
      </c>
      <c r="AR761">
        <v>3</v>
      </c>
      <c r="AS761">
        <v>2</v>
      </c>
      <c r="AT761">
        <v>3</v>
      </c>
    </row>
    <row r="762" spans="1:46" hidden="1" x14ac:dyDescent="0.2">
      <c r="A762">
        <v>760</v>
      </c>
      <c r="B762" t="s">
        <v>282</v>
      </c>
      <c r="C762" t="s">
        <v>95</v>
      </c>
      <c r="D762" t="s">
        <v>26</v>
      </c>
      <c r="E762" t="s">
        <v>95</v>
      </c>
      <c r="F762" t="s">
        <v>26</v>
      </c>
      <c r="J762">
        <v>0</v>
      </c>
      <c r="K762">
        <v>5000000</v>
      </c>
      <c r="L762">
        <v>0.48</v>
      </c>
      <c r="N762" t="s">
        <v>2014</v>
      </c>
      <c r="O762">
        <v>0</v>
      </c>
      <c r="P762">
        <v>3.31</v>
      </c>
      <c r="Q762" t="s">
        <v>1277</v>
      </c>
      <c r="T762">
        <v>1.0900000000000001</v>
      </c>
      <c r="U762">
        <v>0.42</v>
      </c>
      <c r="V762">
        <v>0</v>
      </c>
      <c r="W762">
        <v>14</v>
      </c>
      <c r="X762">
        <v>0</v>
      </c>
      <c r="Y762">
        <v>0</v>
      </c>
      <c r="Z762">
        <v>0.3</v>
      </c>
      <c r="AA762">
        <v>1</v>
      </c>
      <c r="AB762">
        <v>2</v>
      </c>
      <c r="AC762">
        <v>3</v>
      </c>
      <c r="AD762">
        <v>4.5</v>
      </c>
      <c r="AE762">
        <v>6</v>
      </c>
      <c r="AF762">
        <v>7</v>
      </c>
      <c r="AG762">
        <v>8</v>
      </c>
      <c r="AH762">
        <v>10</v>
      </c>
      <c r="AI762">
        <v>11.35</v>
      </c>
      <c r="AJ762">
        <v>14</v>
      </c>
      <c r="AK762">
        <v>20</v>
      </c>
      <c r="AL762">
        <v>10</v>
      </c>
      <c r="AM762">
        <v>17</v>
      </c>
      <c r="AN762">
        <v>8</v>
      </c>
      <c r="AO762">
        <v>8</v>
      </c>
      <c r="AP762">
        <v>15</v>
      </c>
      <c r="AQ762">
        <v>5</v>
      </c>
      <c r="AR762">
        <v>6</v>
      </c>
      <c r="AS762">
        <v>3</v>
      </c>
      <c r="AT762">
        <v>2</v>
      </c>
    </row>
    <row r="763" spans="1:46" hidden="1" x14ac:dyDescent="0.2">
      <c r="A763">
        <v>761</v>
      </c>
      <c r="B763" t="s">
        <v>282</v>
      </c>
      <c r="C763" t="s">
        <v>95</v>
      </c>
      <c r="D763" t="s">
        <v>241</v>
      </c>
      <c r="E763" t="s">
        <v>95</v>
      </c>
      <c r="F763" t="s">
        <v>241</v>
      </c>
      <c r="J763">
        <v>0</v>
      </c>
      <c r="K763">
        <v>5000000</v>
      </c>
      <c r="L763">
        <v>0.23</v>
      </c>
      <c r="N763" t="s">
        <v>2015</v>
      </c>
      <c r="O763">
        <v>0</v>
      </c>
      <c r="P763">
        <v>2.0299999999999998</v>
      </c>
      <c r="Q763" t="s">
        <v>1277</v>
      </c>
      <c r="T763">
        <v>0.21</v>
      </c>
      <c r="U763">
        <v>0.05</v>
      </c>
      <c r="V763">
        <v>0</v>
      </c>
      <c r="W763">
        <v>2</v>
      </c>
      <c r="X763">
        <v>0</v>
      </c>
      <c r="Y763">
        <v>0</v>
      </c>
      <c r="Z763">
        <v>0</v>
      </c>
      <c r="AA763">
        <v>0</v>
      </c>
      <c r="AB763">
        <v>0</v>
      </c>
      <c r="AC763">
        <v>1</v>
      </c>
      <c r="AD763">
        <v>1</v>
      </c>
      <c r="AE763">
        <v>1</v>
      </c>
      <c r="AF763">
        <v>1</v>
      </c>
      <c r="AG763">
        <v>2</v>
      </c>
      <c r="AH763">
        <v>2</v>
      </c>
      <c r="AI763">
        <v>2</v>
      </c>
      <c r="AJ763">
        <v>2</v>
      </c>
      <c r="AK763">
        <v>10</v>
      </c>
      <c r="AL763">
        <v>0</v>
      </c>
      <c r="AM763">
        <v>0</v>
      </c>
      <c r="AN763">
        <v>0</v>
      </c>
      <c r="AO763">
        <v>0</v>
      </c>
      <c r="AP763">
        <v>10</v>
      </c>
      <c r="AQ763">
        <v>0</v>
      </c>
      <c r="AR763">
        <v>0</v>
      </c>
      <c r="AS763">
        <v>0</v>
      </c>
      <c r="AT763">
        <v>6</v>
      </c>
    </row>
    <row r="764" spans="1:46" hidden="1" x14ac:dyDescent="0.2">
      <c r="A764">
        <v>762</v>
      </c>
      <c r="B764" t="s">
        <v>282</v>
      </c>
      <c r="C764" t="s">
        <v>95</v>
      </c>
      <c r="D764" t="s">
        <v>242</v>
      </c>
      <c r="E764" t="s">
        <v>95</v>
      </c>
      <c r="F764" t="s">
        <v>242</v>
      </c>
      <c r="J764">
        <v>0</v>
      </c>
      <c r="K764">
        <v>5000000</v>
      </c>
      <c r="L764">
        <v>0.25</v>
      </c>
      <c r="N764" t="s">
        <v>2016</v>
      </c>
      <c r="O764">
        <v>0</v>
      </c>
      <c r="P764">
        <v>1.27</v>
      </c>
      <c r="Q764" t="s">
        <v>1277</v>
      </c>
      <c r="T764">
        <v>0.88</v>
      </c>
      <c r="U764">
        <v>0.43</v>
      </c>
      <c r="V764">
        <v>0</v>
      </c>
      <c r="W764">
        <v>12</v>
      </c>
      <c r="X764">
        <v>0</v>
      </c>
      <c r="Y764">
        <v>0</v>
      </c>
      <c r="Z764">
        <v>0</v>
      </c>
      <c r="AA764">
        <v>1</v>
      </c>
      <c r="AB764">
        <v>2</v>
      </c>
      <c r="AC764">
        <v>3</v>
      </c>
      <c r="AD764">
        <v>4</v>
      </c>
      <c r="AE764">
        <v>5</v>
      </c>
      <c r="AF764">
        <v>6</v>
      </c>
      <c r="AG764">
        <v>7</v>
      </c>
      <c r="AH764">
        <v>8.6999999999999993</v>
      </c>
      <c r="AI764">
        <v>10</v>
      </c>
      <c r="AJ764">
        <v>12</v>
      </c>
      <c r="AK764">
        <v>19</v>
      </c>
      <c r="AL764">
        <v>8</v>
      </c>
      <c r="AM764">
        <v>8</v>
      </c>
      <c r="AN764">
        <v>8</v>
      </c>
      <c r="AO764">
        <v>8</v>
      </c>
      <c r="AP764">
        <v>12</v>
      </c>
      <c r="AQ764">
        <v>3</v>
      </c>
      <c r="AR764">
        <v>3</v>
      </c>
      <c r="AS764">
        <v>3</v>
      </c>
      <c r="AT764">
        <v>2</v>
      </c>
    </row>
    <row r="765" spans="1:46" hidden="1" x14ac:dyDescent="0.2">
      <c r="A765">
        <v>763</v>
      </c>
      <c r="B765" t="s">
        <v>282</v>
      </c>
      <c r="C765" t="s">
        <v>95</v>
      </c>
      <c r="D765" t="s">
        <v>243</v>
      </c>
      <c r="E765" t="s">
        <v>95</v>
      </c>
      <c r="F765" t="s">
        <v>243</v>
      </c>
      <c r="J765">
        <v>-5000000</v>
      </c>
      <c r="K765">
        <v>5000000</v>
      </c>
      <c r="L765">
        <v>-6.64</v>
      </c>
      <c r="N765" t="s">
        <v>2017</v>
      </c>
      <c r="O765">
        <v>-40.71</v>
      </c>
      <c r="P765">
        <v>-0.02</v>
      </c>
      <c r="Q765" t="s">
        <v>1277</v>
      </c>
      <c r="T765">
        <v>-15.03</v>
      </c>
      <c r="U765">
        <v>5.35</v>
      </c>
      <c r="V765">
        <v>-139</v>
      </c>
      <c r="W765">
        <v>-1</v>
      </c>
      <c r="X765">
        <v>-139</v>
      </c>
      <c r="Y765">
        <v>-111.5</v>
      </c>
      <c r="Z765">
        <v>-99</v>
      </c>
      <c r="AA765">
        <v>-83</v>
      </c>
      <c r="AB765">
        <v>-71</v>
      </c>
      <c r="AC765">
        <v>-61</v>
      </c>
      <c r="AD765">
        <v>-50</v>
      </c>
      <c r="AE765">
        <v>-39</v>
      </c>
      <c r="AF765">
        <v>-29</v>
      </c>
      <c r="AG765">
        <v>-19</v>
      </c>
      <c r="AH765">
        <v>-10</v>
      </c>
      <c r="AI765">
        <v>-5.5</v>
      </c>
      <c r="AJ765">
        <v>-1</v>
      </c>
      <c r="AK765">
        <v>3</v>
      </c>
      <c r="AL765">
        <v>2</v>
      </c>
      <c r="AM765">
        <v>7</v>
      </c>
      <c r="AN765">
        <v>7</v>
      </c>
      <c r="AO765">
        <v>11</v>
      </c>
      <c r="AP765">
        <v>13</v>
      </c>
      <c r="AQ765">
        <v>12</v>
      </c>
      <c r="AR765">
        <v>14</v>
      </c>
      <c r="AS765">
        <v>12</v>
      </c>
      <c r="AT765">
        <v>15</v>
      </c>
    </row>
    <row r="766" spans="1:46" hidden="1" x14ac:dyDescent="0.2">
      <c r="A766">
        <v>764</v>
      </c>
      <c r="B766" t="s">
        <v>282</v>
      </c>
      <c r="C766" t="s">
        <v>53</v>
      </c>
      <c r="D766" t="s">
        <v>68</v>
      </c>
      <c r="E766" t="s">
        <v>53</v>
      </c>
      <c r="F766" t="s">
        <v>68</v>
      </c>
      <c r="G766">
        <v>332.768971448</v>
      </c>
      <c r="H766">
        <v>16.638448572400002</v>
      </c>
      <c r="I766">
        <v>0.1</v>
      </c>
      <c r="J766">
        <v>0</v>
      </c>
      <c r="K766">
        <v>5000000</v>
      </c>
      <c r="L766">
        <v>343.61</v>
      </c>
      <c r="M766">
        <v>0.65</v>
      </c>
      <c r="N766" t="s">
        <v>2018</v>
      </c>
      <c r="Q766" t="s">
        <v>1270</v>
      </c>
      <c r="R766">
        <v>329.76</v>
      </c>
      <c r="S766">
        <v>19.3</v>
      </c>
      <c r="T766">
        <v>346.06</v>
      </c>
      <c r="U766">
        <v>6.34</v>
      </c>
      <c r="V766">
        <v>335.81</v>
      </c>
      <c r="W766">
        <v>356.73</v>
      </c>
      <c r="X766">
        <v>333.44</v>
      </c>
      <c r="Y766">
        <v>338.18</v>
      </c>
      <c r="Z766">
        <v>342.92</v>
      </c>
      <c r="AA766">
        <v>344.26</v>
      </c>
      <c r="AB766">
        <v>344.46</v>
      </c>
      <c r="AC766">
        <v>344.54</v>
      </c>
      <c r="AD766">
        <v>344.93</v>
      </c>
      <c r="AE766">
        <v>345.32</v>
      </c>
      <c r="AF766">
        <v>346.42</v>
      </c>
      <c r="AG766">
        <v>349.56</v>
      </c>
      <c r="AH766">
        <v>352.65</v>
      </c>
      <c r="AI766">
        <v>355.37</v>
      </c>
      <c r="AJ766">
        <v>358.09</v>
      </c>
      <c r="AK766">
        <v>1</v>
      </c>
      <c r="AL766">
        <v>0</v>
      </c>
      <c r="AM766">
        <v>0</v>
      </c>
      <c r="AN766">
        <v>0</v>
      </c>
      <c r="AO766">
        <v>6</v>
      </c>
      <c r="AP766">
        <v>0</v>
      </c>
      <c r="AQ766">
        <v>1</v>
      </c>
      <c r="AR766">
        <v>1</v>
      </c>
      <c r="AS766">
        <v>0</v>
      </c>
      <c r="AT766">
        <v>1</v>
      </c>
    </row>
    <row r="767" spans="1:46" hidden="1" x14ac:dyDescent="0.2">
      <c r="A767">
        <v>765</v>
      </c>
      <c r="B767" t="s">
        <v>282</v>
      </c>
      <c r="C767" t="s">
        <v>53</v>
      </c>
      <c r="D767" t="s">
        <v>26</v>
      </c>
      <c r="E767" t="s">
        <v>53</v>
      </c>
      <c r="F767" t="s">
        <v>26</v>
      </c>
      <c r="G767">
        <v>0</v>
      </c>
      <c r="H767">
        <v>0</v>
      </c>
      <c r="J767">
        <v>0</v>
      </c>
      <c r="K767">
        <v>5000000</v>
      </c>
      <c r="L767">
        <v>0</v>
      </c>
      <c r="M767" t="s">
        <v>1338</v>
      </c>
      <c r="N767" t="s">
        <v>2019</v>
      </c>
      <c r="Q767" t="s">
        <v>1270</v>
      </c>
      <c r="R767">
        <v>0</v>
      </c>
      <c r="S767">
        <v>0</v>
      </c>
      <c r="T767">
        <v>0</v>
      </c>
      <c r="U767">
        <v>0</v>
      </c>
      <c r="V767">
        <v>0</v>
      </c>
      <c r="W767">
        <v>0</v>
      </c>
      <c r="X767">
        <v>0</v>
      </c>
      <c r="Y767">
        <v>0</v>
      </c>
      <c r="Z767">
        <v>0</v>
      </c>
      <c r="AA767">
        <v>0</v>
      </c>
      <c r="AB767">
        <v>0</v>
      </c>
      <c r="AC767">
        <v>0</v>
      </c>
      <c r="AD767">
        <v>0</v>
      </c>
      <c r="AE767">
        <v>0</v>
      </c>
      <c r="AF767">
        <v>0</v>
      </c>
      <c r="AG767">
        <v>0</v>
      </c>
      <c r="AH767">
        <v>0</v>
      </c>
      <c r="AI767">
        <v>0</v>
      </c>
      <c r="AJ767">
        <v>0</v>
      </c>
      <c r="AK767">
        <v>2</v>
      </c>
      <c r="AL767">
        <v>0</v>
      </c>
      <c r="AM767">
        <v>0</v>
      </c>
      <c r="AN767">
        <v>2</v>
      </c>
      <c r="AO767">
        <v>1</v>
      </c>
      <c r="AP767">
        <v>3</v>
      </c>
      <c r="AQ767">
        <v>0</v>
      </c>
      <c r="AR767">
        <v>0</v>
      </c>
      <c r="AS767">
        <v>1</v>
      </c>
      <c r="AT767">
        <v>1</v>
      </c>
    </row>
    <row r="768" spans="1:46" hidden="1" x14ac:dyDescent="0.2">
      <c r="A768">
        <v>766</v>
      </c>
      <c r="B768" t="s">
        <v>282</v>
      </c>
      <c r="C768" t="s">
        <v>53</v>
      </c>
      <c r="D768" t="s">
        <v>241</v>
      </c>
      <c r="E768" t="s">
        <v>53</v>
      </c>
      <c r="F768" t="s">
        <v>241</v>
      </c>
      <c r="J768">
        <v>0</v>
      </c>
      <c r="K768">
        <v>5000000</v>
      </c>
      <c r="L768">
        <v>0</v>
      </c>
      <c r="N768" t="s">
        <v>2020</v>
      </c>
      <c r="O768">
        <v>0</v>
      </c>
      <c r="P768">
        <v>0</v>
      </c>
      <c r="Q768" t="s">
        <v>1277</v>
      </c>
      <c r="T768">
        <v>0</v>
      </c>
      <c r="U768">
        <v>0</v>
      </c>
      <c r="V768">
        <v>0</v>
      </c>
      <c r="W768">
        <v>0</v>
      </c>
      <c r="X768">
        <v>0</v>
      </c>
      <c r="Y768">
        <v>0</v>
      </c>
      <c r="Z768">
        <v>0</v>
      </c>
      <c r="AA768">
        <v>0</v>
      </c>
      <c r="AB768">
        <v>0</v>
      </c>
      <c r="AC768">
        <v>0</v>
      </c>
      <c r="AD768">
        <v>0</v>
      </c>
      <c r="AE768">
        <v>0</v>
      </c>
      <c r="AF768">
        <v>0</v>
      </c>
      <c r="AG768">
        <v>0</v>
      </c>
      <c r="AH768">
        <v>0</v>
      </c>
      <c r="AI768">
        <v>0</v>
      </c>
      <c r="AJ768">
        <v>0</v>
      </c>
      <c r="AK768">
        <v>0</v>
      </c>
      <c r="AL768">
        <v>0</v>
      </c>
      <c r="AM768">
        <v>0</v>
      </c>
      <c r="AN768">
        <v>0</v>
      </c>
      <c r="AO768">
        <v>0</v>
      </c>
      <c r="AP768">
        <v>1</v>
      </c>
      <c r="AQ768">
        <v>0</v>
      </c>
      <c r="AR768">
        <v>0</v>
      </c>
      <c r="AS768">
        <v>0</v>
      </c>
      <c r="AT768">
        <v>0</v>
      </c>
    </row>
    <row r="769" spans="1:46" hidden="1" x14ac:dyDescent="0.2">
      <c r="A769">
        <v>767</v>
      </c>
      <c r="B769" t="s">
        <v>282</v>
      </c>
      <c r="C769" t="s">
        <v>53</v>
      </c>
      <c r="D769" t="s">
        <v>242</v>
      </c>
      <c r="E769" t="s">
        <v>53</v>
      </c>
      <c r="F769" t="s">
        <v>242</v>
      </c>
      <c r="J769">
        <v>0</v>
      </c>
      <c r="K769">
        <v>5000000</v>
      </c>
      <c r="L769">
        <v>0</v>
      </c>
      <c r="N769" t="s">
        <v>2021</v>
      </c>
      <c r="O769">
        <v>0</v>
      </c>
      <c r="P769">
        <v>0</v>
      </c>
      <c r="Q769" t="s">
        <v>1277</v>
      </c>
      <c r="T769">
        <v>0</v>
      </c>
      <c r="U769">
        <v>0</v>
      </c>
      <c r="V769">
        <v>0</v>
      </c>
      <c r="W769">
        <v>0</v>
      </c>
      <c r="X769">
        <v>0</v>
      </c>
      <c r="Y769">
        <v>0</v>
      </c>
      <c r="Z769">
        <v>0</v>
      </c>
      <c r="AA769">
        <v>0</v>
      </c>
      <c r="AB769">
        <v>0</v>
      </c>
      <c r="AC769">
        <v>0</v>
      </c>
      <c r="AD769">
        <v>0</v>
      </c>
      <c r="AE769">
        <v>0</v>
      </c>
      <c r="AF769">
        <v>0</v>
      </c>
      <c r="AG769">
        <v>0</v>
      </c>
      <c r="AH769">
        <v>0</v>
      </c>
      <c r="AI769">
        <v>0</v>
      </c>
      <c r="AJ769">
        <v>0</v>
      </c>
      <c r="AK769">
        <v>0</v>
      </c>
      <c r="AL769">
        <v>0</v>
      </c>
      <c r="AM769">
        <v>0</v>
      </c>
      <c r="AN769">
        <v>0</v>
      </c>
      <c r="AO769">
        <v>0</v>
      </c>
      <c r="AP769">
        <v>1</v>
      </c>
      <c r="AQ769">
        <v>0</v>
      </c>
      <c r="AR769">
        <v>0</v>
      </c>
      <c r="AS769">
        <v>0</v>
      </c>
      <c r="AT769">
        <v>0</v>
      </c>
    </row>
    <row r="770" spans="1:46" hidden="1" x14ac:dyDescent="0.2">
      <c r="A770">
        <v>768</v>
      </c>
      <c r="B770" t="s">
        <v>282</v>
      </c>
      <c r="C770" t="s">
        <v>53</v>
      </c>
      <c r="D770" t="s">
        <v>243</v>
      </c>
      <c r="E770" t="s">
        <v>53</v>
      </c>
      <c r="F770" t="s">
        <v>243</v>
      </c>
      <c r="J770">
        <v>-5000000</v>
      </c>
      <c r="K770">
        <v>5000000</v>
      </c>
      <c r="L770">
        <v>-214.49</v>
      </c>
      <c r="N770" t="s">
        <v>2022</v>
      </c>
      <c r="Q770" t="s">
        <v>1267</v>
      </c>
      <c r="T770">
        <v>-213.53</v>
      </c>
      <c r="U770">
        <v>5.45</v>
      </c>
      <c r="V770">
        <v>-220.21</v>
      </c>
      <c r="W770">
        <v>-204</v>
      </c>
      <c r="X770">
        <v>-220.24</v>
      </c>
      <c r="Y770">
        <v>-220.19</v>
      </c>
      <c r="Z770">
        <v>-220.14</v>
      </c>
      <c r="AA770">
        <v>-217.84</v>
      </c>
      <c r="AB770">
        <v>-216.36</v>
      </c>
      <c r="AC770">
        <v>-215.18</v>
      </c>
      <c r="AD770">
        <v>-214.17</v>
      </c>
      <c r="AE770">
        <v>-213.2</v>
      </c>
      <c r="AF770">
        <v>-211.77</v>
      </c>
      <c r="AG770">
        <v>-209.73</v>
      </c>
      <c r="AH770">
        <v>-207.39</v>
      </c>
      <c r="AI770">
        <v>-205.13</v>
      </c>
      <c r="AJ770">
        <v>-202.87</v>
      </c>
      <c r="AK770">
        <v>2</v>
      </c>
      <c r="AL770">
        <v>1</v>
      </c>
      <c r="AM770">
        <v>1</v>
      </c>
      <c r="AN770">
        <v>2</v>
      </c>
      <c r="AO770">
        <v>1</v>
      </c>
      <c r="AP770">
        <v>1</v>
      </c>
      <c r="AQ770">
        <v>0</v>
      </c>
      <c r="AR770">
        <v>1</v>
      </c>
      <c r="AS770">
        <v>0</v>
      </c>
      <c r="AT770">
        <v>1</v>
      </c>
    </row>
    <row r="771" spans="1:46" hidden="1" x14ac:dyDescent="0.2">
      <c r="A771">
        <v>769</v>
      </c>
      <c r="B771" t="s">
        <v>282</v>
      </c>
      <c r="C771" t="s">
        <v>91</v>
      </c>
      <c r="D771" t="s">
        <v>68</v>
      </c>
      <c r="E771" t="s">
        <v>91</v>
      </c>
      <c r="F771" t="s">
        <v>68</v>
      </c>
      <c r="J771">
        <v>0</v>
      </c>
      <c r="K771">
        <v>5000000</v>
      </c>
      <c r="L771">
        <v>222.06</v>
      </c>
      <c r="N771" t="s">
        <v>2023</v>
      </c>
      <c r="O771">
        <v>129.16999999999999</v>
      </c>
      <c r="P771">
        <v>343.64</v>
      </c>
      <c r="Q771" t="s">
        <v>1277</v>
      </c>
      <c r="T771">
        <v>224.59</v>
      </c>
      <c r="U771">
        <v>4.8499999999999996</v>
      </c>
      <c r="V771">
        <v>124</v>
      </c>
      <c r="W771">
        <v>352</v>
      </c>
      <c r="X771">
        <v>124</v>
      </c>
      <c r="Y771">
        <v>137.94999999999999</v>
      </c>
      <c r="Z771">
        <v>150.69999999999999</v>
      </c>
      <c r="AA771">
        <v>171.8</v>
      </c>
      <c r="AB771">
        <v>194</v>
      </c>
      <c r="AC771">
        <v>215.6</v>
      </c>
      <c r="AD771">
        <v>237</v>
      </c>
      <c r="AE771">
        <v>259.2</v>
      </c>
      <c r="AF771">
        <v>281.3</v>
      </c>
      <c r="AG771">
        <v>304</v>
      </c>
      <c r="AH771">
        <v>325.10000000000002</v>
      </c>
      <c r="AI771">
        <v>336.05</v>
      </c>
      <c r="AJ771">
        <v>352</v>
      </c>
      <c r="AK771">
        <v>19</v>
      </c>
      <c r="AL771">
        <v>23</v>
      </c>
      <c r="AM771">
        <v>23</v>
      </c>
      <c r="AN771">
        <v>23</v>
      </c>
      <c r="AO771">
        <v>23</v>
      </c>
      <c r="AP771">
        <v>21</v>
      </c>
      <c r="AQ771">
        <v>23</v>
      </c>
      <c r="AR771">
        <v>24</v>
      </c>
      <c r="AS771">
        <v>23</v>
      </c>
      <c r="AT771">
        <v>18</v>
      </c>
    </row>
    <row r="772" spans="1:46" hidden="1" x14ac:dyDescent="0.2">
      <c r="A772">
        <v>770</v>
      </c>
      <c r="B772" t="s">
        <v>282</v>
      </c>
      <c r="C772" t="s">
        <v>91</v>
      </c>
      <c r="D772" t="s">
        <v>26</v>
      </c>
      <c r="E772" t="s">
        <v>91</v>
      </c>
      <c r="F772" t="s">
        <v>26</v>
      </c>
      <c r="J772">
        <v>0</v>
      </c>
      <c r="K772">
        <v>5000000</v>
      </c>
      <c r="L772">
        <v>0</v>
      </c>
      <c r="N772" t="s">
        <v>2024</v>
      </c>
      <c r="O772">
        <v>0</v>
      </c>
      <c r="P772">
        <v>0</v>
      </c>
      <c r="Q772" t="s">
        <v>1277</v>
      </c>
      <c r="T772">
        <v>0</v>
      </c>
      <c r="U772">
        <v>0</v>
      </c>
      <c r="V772">
        <v>0</v>
      </c>
      <c r="W772">
        <v>0</v>
      </c>
      <c r="X772">
        <v>0</v>
      </c>
      <c r="Y772">
        <v>0</v>
      </c>
      <c r="Z772">
        <v>0</v>
      </c>
      <c r="AA772">
        <v>0</v>
      </c>
      <c r="AB772">
        <v>0</v>
      </c>
      <c r="AC772">
        <v>0</v>
      </c>
      <c r="AD772">
        <v>0</v>
      </c>
      <c r="AE772">
        <v>0</v>
      </c>
      <c r="AF772">
        <v>0</v>
      </c>
      <c r="AG772">
        <v>0</v>
      </c>
      <c r="AH772">
        <v>0</v>
      </c>
      <c r="AI772">
        <v>0</v>
      </c>
      <c r="AJ772">
        <v>0</v>
      </c>
      <c r="AK772">
        <v>0</v>
      </c>
      <c r="AL772">
        <v>0</v>
      </c>
      <c r="AM772">
        <v>0</v>
      </c>
      <c r="AN772">
        <v>0</v>
      </c>
      <c r="AO772">
        <v>0</v>
      </c>
      <c r="AP772">
        <v>1</v>
      </c>
      <c r="AQ772">
        <v>0</v>
      </c>
      <c r="AR772">
        <v>0</v>
      </c>
      <c r="AS772">
        <v>0</v>
      </c>
      <c r="AT772">
        <v>0</v>
      </c>
    </row>
    <row r="773" spans="1:46" hidden="1" x14ac:dyDescent="0.2">
      <c r="A773">
        <v>771</v>
      </c>
      <c r="B773" t="s">
        <v>282</v>
      </c>
      <c r="C773" t="s">
        <v>91</v>
      </c>
      <c r="D773" t="s">
        <v>241</v>
      </c>
      <c r="E773" t="s">
        <v>91</v>
      </c>
      <c r="F773" t="s">
        <v>241</v>
      </c>
      <c r="J773">
        <v>0</v>
      </c>
      <c r="K773">
        <v>5000000</v>
      </c>
      <c r="L773">
        <v>0</v>
      </c>
      <c r="N773" t="s">
        <v>2025</v>
      </c>
      <c r="O773">
        <v>0</v>
      </c>
      <c r="P773">
        <v>0</v>
      </c>
      <c r="Q773" t="s">
        <v>1277</v>
      </c>
      <c r="T773">
        <v>0</v>
      </c>
      <c r="U773">
        <v>0</v>
      </c>
      <c r="V773">
        <v>0</v>
      </c>
      <c r="W773">
        <v>0</v>
      </c>
      <c r="X773">
        <v>0</v>
      </c>
      <c r="Y773">
        <v>0</v>
      </c>
      <c r="Z773">
        <v>0</v>
      </c>
      <c r="AA773">
        <v>0</v>
      </c>
      <c r="AB773">
        <v>0</v>
      </c>
      <c r="AC773">
        <v>0</v>
      </c>
      <c r="AD773">
        <v>0</v>
      </c>
      <c r="AE773">
        <v>0</v>
      </c>
      <c r="AF773">
        <v>0</v>
      </c>
      <c r="AG773">
        <v>0</v>
      </c>
      <c r="AH773">
        <v>0</v>
      </c>
      <c r="AI773">
        <v>0</v>
      </c>
      <c r="AJ773">
        <v>0</v>
      </c>
      <c r="AK773">
        <v>0</v>
      </c>
      <c r="AL773">
        <v>0</v>
      </c>
      <c r="AM773">
        <v>0</v>
      </c>
      <c r="AN773">
        <v>0</v>
      </c>
      <c r="AO773">
        <v>0</v>
      </c>
      <c r="AP773">
        <v>1</v>
      </c>
      <c r="AQ773">
        <v>0</v>
      </c>
      <c r="AR773">
        <v>0</v>
      </c>
      <c r="AS773">
        <v>0</v>
      </c>
      <c r="AT773">
        <v>0</v>
      </c>
    </row>
    <row r="774" spans="1:46" hidden="1" x14ac:dyDescent="0.2">
      <c r="A774">
        <v>772</v>
      </c>
      <c r="B774" t="s">
        <v>282</v>
      </c>
      <c r="C774" t="s">
        <v>91</v>
      </c>
      <c r="D774" t="s">
        <v>242</v>
      </c>
      <c r="E774" t="s">
        <v>91</v>
      </c>
      <c r="F774" t="s">
        <v>242</v>
      </c>
      <c r="J774">
        <v>0</v>
      </c>
      <c r="K774">
        <v>5000000</v>
      </c>
      <c r="L774">
        <v>0</v>
      </c>
      <c r="N774" t="s">
        <v>2026</v>
      </c>
      <c r="O774">
        <v>0</v>
      </c>
      <c r="P774">
        <v>0</v>
      </c>
      <c r="Q774" t="s">
        <v>1277</v>
      </c>
      <c r="T774">
        <v>0</v>
      </c>
      <c r="U774">
        <v>0</v>
      </c>
      <c r="V774">
        <v>0</v>
      </c>
      <c r="W774">
        <v>0</v>
      </c>
      <c r="X774">
        <v>0</v>
      </c>
      <c r="Y774">
        <v>0</v>
      </c>
      <c r="Z774">
        <v>0</v>
      </c>
      <c r="AA774">
        <v>0</v>
      </c>
      <c r="AB774">
        <v>0</v>
      </c>
      <c r="AC774">
        <v>0</v>
      </c>
      <c r="AD774">
        <v>0</v>
      </c>
      <c r="AE774">
        <v>0</v>
      </c>
      <c r="AF774">
        <v>0</v>
      </c>
      <c r="AG774">
        <v>0</v>
      </c>
      <c r="AH774">
        <v>0</v>
      </c>
      <c r="AI774">
        <v>0</v>
      </c>
      <c r="AJ774">
        <v>0</v>
      </c>
      <c r="AK774">
        <v>0</v>
      </c>
      <c r="AL774">
        <v>0</v>
      </c>
      <c r="AM774">
        <v>0</v>
      </c>
      <c r="AN774">
        <v>0</v>
      </c>
      <c r="AO774">
        <v>0</v>
      </c>
      <c r="AP774">
        <v>1</v>
      </c>
      <c r="AQ774">
        <v>0</v>
      </c>
      <c r="AR774">
        <v>0</v>
      </c>
      <c r="AS774">
        <v>0</v>
      </c>
      <c r="AT774">
        <v>0</v>
      </c>
    </row>
    <row r="775" spans="1:46" hidden="1" x14ac:dyDescent="0.2">
      <c r="A775">
        <v>773</v>
      </c>
      <c r="B775" t="s">
        <v>282</v>
      </c>
      <c r="C775" t="s">
        <v>91</v>
      </c>
      <c r="D775" t="s">
        <v>243</v>
      </c>
      <c r="E775" t="s">
        <v>91</v>
      </c>
      <c r="F775" t="s">
        <v>243</v>
      </c>
      <c r="J775">
        <v>-5000000</v>
      </c>
      <c r="K775">
        <v>5000000</v>
      </c>
      <c r="L775">
        <v>-92.89</v>
      </c>
      <c r="N775" t="s">
        <v>2027</v>
      </c>
      <c r="O775">
        <v>-214.47</v>
      </c>
      <c r="P775">
        <v>0</v>
      </c>
      <c r="Q775" t="s">
        <v>1277</v>
      </c>
      <c r="T775">
        <v>-92.03</v>
      </c>
      <c r="U775">
        <v>3.02</v>
      </c>
      <c r="V775">
        <v>-220</v>
      </c>
      <c r="W775">
        <v>0</v>
      </c>
      <c r="X775">
        <v>-220</v>
      </c>
      <c r="Y775">
        <v>-207.05</v>
      </c>
      <c r="Z775">
        <v>-196.1</v>
      </c>
      <c r="AA775">
        <v>-174.2</v>
      </c>
      <c r="AB775">
        <v>-152.30000000000001</v>
      </c>
      <c r="AC775">
        <v>-130</v>
      </c>
      <c r="AD775">
        <v>-109</v>
      </c>
      <c r="AE775">
        <v>-86.6</v>
      </c>
      <c r="AF775">
        <v>-64.7</v>
      </c>
      <c r="AG775">
        <v>-42.8</v>
      </c>
      <c r="AH775">
        <v>-20</v>
      </c>
      <c r="AI775">
        <v>-10</v>
      </c>
      <c r="AJ775">
        <v>0</v>
      </c>
      <c r="AK775">
        <v>20</v>
      </c>
      <c r="AL775">
        <v>22</v>
      </c>
      <c r="AM775">
        <v>22</v>
      </c>
      <c r="AN775">
        <v>22</v>
      </c>
      <c r="AO775">
        <v>21</v>
      </c>
      <c r="AP775">
        <v>23</v>
      </c>
      <c r="AQ775">
        <v>22</v>
      </c>
      <c r="AR775">
        <v>22</v>
      </c>
      <c r="AS775">
        <v>22</v>
      </c>
      <c r="AT775">
        <v>24</v>
      </c>
    </row>
    <row r="776" spans="1:46" hidden="1" x14ac:dyDescent="0.2">
      <c r="A776">
        <v>774</v>
      </c>
      <c r="B776" t="s">
        <v>282</v>
      </c>
      <c r="C776" t="s">
        <v>93</v>
      </c>
      <c r="D776" t="s">
        <v>68</v>
      </c>
      <c r="E776" t="s">
        <v>93</v>
      </c>
      <c r="F776" t="s">
        <v>68</v>
      </c>
      <c r="J776">
        <v>0</v>
      </c>
      <c r="K776">
        <v>5000000</v>
      </c>
      <c r="L776">
        <v>121.55</v>
      </c>
      <c r="N776" t="s">
        <v>2028</v>
      </c>
      <c r="O776">
        <v>-0.03</v>
      </c>
      <c r="P776">
        <v>214.44</v>
      </c>
      <c r="Q776" t="s">
        <v>1277</v>
      </c>
      <c r="T776">
        <v>121.46</v>
      </c>
      <c r="U776">
        <v>2.56</v>
      </c>
      <c r="V776">
        <v>0</v>
      </c>
      <c r="W776">
        <v>220</v>
      </c>
      <c r="X776">
        <v>0</v>
      </c>
      <c r="Y776">
        <v>10</v>
      </c>
      <c r="Z776">
        <v>20</v>
      </c>
      <c r="AA776">
        <v>40</v>
      </c>
      <c r="AB776">
        <v>60</v>
      </c>
      <c r="AC776">
        <v>80</v>
      </c>
      <c r="AD776">
        <v>105</v>
      </c>
      <c r="AE776">
        <v>130</v>
      </c>
      <c r="AF776">
        <v>150</v>
      </c>
      <c r="AG776">
        <v>170</v>
      </c>
      <c r="AH776">
        <v>190</v>
      </c>
      <c r="AI776">
        <v>200</v>
      </c>
      <c r="AJ776">
        <v>220</v>
      </c>
      <c r="AK776">
        <v>30</v>
      </c>
      <c r="AL776">
        <v>20</v>
      </c>
      <c r="AM776">
        <v>20</v>
      </c>
      <c r="AN776">
        <v>20</v>
      </c>
      <c r="AO776">
        <v>20</v>
      </c>
      <c r="AP776">
        <v>30</v>
      </c>
      <c r="AQ776">
        <v>20</v>
      </c>
      <c r="AR776">
        <v>20</v>
      </c>
      <c r="AS776">
        <v>20</v>
      </c>
      <c r="AT776">
        <v>20</v>
      </c>
    </row>
    <row r="777" spans="1:46" hidden="1" x14ac:dyDescent="0.2">
      <c r="A777">
        <v>775</v>
      </c>
      <c r="B777" t="s">
        <v>282</v>
      </c>
      <c r="C777" t="s">
        <v>93</v>
      </c>
      <c r="D777" t="s">
        <v>26</v>
      </c>
      <c r="E777" t="s">
        <v>93</v>
      </c>
      <c r="F777" t="s">
        <v>26</v>
      </c>
      <c r="J777">
        <v>0</v>
      </c>
      <c r="K777">
        <v>5000000</v>
      </c>
      <c r="L777">
        <v>0</v>
      </c>
      <c r="N777" t="s">
        <v>2029</v>
      </c>
      <c r="O777">
        <v>0</v>
      </c>
      <c r="P777">
        <v>0</v>
      </c>
      <c r="Q777" t="s">
        <v>1277</v>
      </c>
      <c r="T777">
        <v>0</v>
      </c>
      <c r="U777">
        <v>0</v>
      </c>
      <c r="V777">
        <v>0</v>
      </c>
      <c r="W777">
        <v>0</v>
      </c>
      <c r="X777">
        <v>0</v>
      </c>
      <c r="Y777">
        <v>0</v>
      </c>
      <c r="Z777">
        <v>0</v>
      </c>
      <c r="AA777">
        <v>0</v>
      </c>
      <c r="AB777">
        <v>0</v>
      </c>
      <c r="AC777">
        <v>0</v>
      </c>
      <c r="AD777">
        <v>0</v>
      </c>
      <c r="AE777">
        <v>0</v>
      </c>
      <c r="AF777">
        <v>0</v>
      </c>
      <c r="AG777">
        <v>0</v>
      </c>
      <c r="AH777">
        <v>0</v>
      </c>
      <c r="AI777">
        <v>0</v>
      </c>
      <c r="AJ777">
        <v>0</v>
      </c>
      <c r="AK777">
        <v>0</v>
      </c>
      <c r="AL777">
        <v>0</v>
      </c>
      <c r="AM777">
        <v>0</v>
      </c>
      <c r="AN777">
        <v>0</v>
      </c>
      <c r="AO777">
        <v>0</v>
      </c>
      <c r="AP777">
        <v>1</v>
      </c>
      <c r="AQ777">
        <v>0</v>
      </c>
      <c r="AR777">
        <v>0</v>
      </c>
      <c r="AS777">
        <v>0</v>
      </c>
      <c r="AT777">
        <v>0</v>
      </c>
    </row>
    <row r="778" spans="1:46" hidden="1" x14ac:dyDescent="0.2">
      <c r="A778">
        <v>776</v>
      </c>
      <c r="B778" t="s">
        <v>282</v>
      </c>
      <c r="C778" t="s">
        <v>93</v>
      </c>
      <c r="D778" t="s">
        <v>241</v>
      </c>
      <c r="E778" t="s">
        <v>93</v>
      </c>
      <c r="F778" t="s">
        <v>241</v>
      </c>
      <c r="J778">
        <v>0</v>
      </c>
      <c r="K778">
        <v>5000000</v>
      </c>
      <c r="L778">
        <v>0</v>
      </c>
      <c r="N778" t="s">
        <v>2030</v>
      </c>
      <c r="O778">
        <v>0</v>
      </c>
      <c r="P778">
        <v>0</v>
      </c>
      <c r="Q778" t="s">
        <v>1277</v>
      </c>
      <c r="T778">
        <v>0</v>
      </c>
      <c r="U778">
        <v>0</v>
      </c>
      <c r="V778">
        <v>0</v>
      </c>
      <c r="W778">
        <v>0</v>
      </c>
      <c r="X778">
        <v>0</v>
      </c>
      <c r="Y778">
        <v>0</v>
      </c>
      <c r="Z778">
        <v>0</v>
      </c>
      <c r="AA778">
        <v>0</v>
      </c>
      <c r="AB778">
        <v>0</v>
      </c>
      <c r="AC778">
        <v>0</v>
      </c>
      <c r="AD778">
        <v>0</v>
      </c>
      <c r="AE778">
        <v>0</v>
      </c>
      <c r="AF778">
        <v>0</v>
      </c>
      <c r="AG778">
        <v>0</v>
      </c>
      <c r="AH778">
        <v>0</v>
      </c>
      <c r="AI778">
        <v>0</v>
      </c>
      <c r="AJ778">
        <v>0</v>
      </c>
      <c r="AK778">
        <v>0</v>
      </c>
      <c r="AL778">
        <v>0</v>
      </c>
      <c r="AM778">
        <v>0</v>
      </c>
      <c r="AN778">
        <v>0</v>
      </c>
      <c r="AO778">
        <v>0</v>
      </c>
      <c r="AP778">
        <v>1</v>
      </c>
      <c r="AQ778">
        <v>0</v>
      </c>
      <c r="AR778">
        <v>0</v>
      </c>
      <c r="AS778">
        <v>0</v>
      </c>
      <c r="AT778">
        <v>0</v>
      </c>
    </row>
    <row r="779" spans="1:46" hidden="1" x14ac:dyDescent="0.2">
      <c r="A779">
        <v>777</v>
      </c>
      <c r="B779" t="s">
        <v>282</v>
      </c>
      <c r="C779" t="s">
        <v>93</v>
      </c>
      <c r="D779" t="s">
        <v>242</v>
      </c>
      <c r="E779" t="s">
        <v>93</v>
      </c>
      <c r="F779" t="s">
        <v>242</v>
      </c>
      <c r="J779">
        <v>0</v>
      </c>
      <c r="K779">
        <v>5000000</v>
      </c>
      <c r="L779">
        <v>0</v>
      </c>
      <c r="N779" t="s">
        <v>2031</v>
      </c>
      <c r="O779">
        <v>0</v>
      </c>
      <c r="P779">
        <v>0</v>
      </c>
      <c r="Q779" t="s">
        <v>1277</v>
      </c>
      <c r="T779">
        <v>0</v>
      </c>
      <c r="U779">
        <v>0</v>
      </c>
      <c r="V779">
        <v>0</v>
      </c>
      <c r="W779">
        <v>0</v>
      </c>
      <c r="X779">
        <v>0</v>
      </c>
      <c r="Y779">
        <v>0</v>
      </c>
      <c r="Z779">
        <v>0</v>
      </c>
      <c r="AA779">
        <v>0</v>
      </c>
      <c r="AB779">
        <v>0</v>
      </c>
      <c r="AC779">
        <v>0</v>
      </c>
      <c r="AD779">
        <v>0</v>
      </c>
      <c r="AE779">
        <v>0</v>
      </c>
      <c r="AF779">
        <v>0</v>
      </c>
      <c r="AG779">
        <v>0</v>
      </c>
      <c r="AH779">
        <v>0</v>
      </c>
      <c r="AI779">
        <v>0</v>
      </c>
      <c r="AJ779">
        <v>0</v>
      </c>
      <c r="AK779">
        <v>0</v>
      </c>
      <c r="AL779">
        <v>0</v>
      </c>
      <c r="AM779">
        <v>0</v>
      </c>
      <c r="AN779">
        <v>0</v>
      </c>
      <c r="AO779">
        <v>0</v>
      </c>
      <c r="AP779">
        <v>1</v>
      </c>
      <c r="AQ779">
        <v>0</v>
      </c>
      <c r="AR779">
        <v>0</v>
      </c>
      <c r="AS779">
        <v>0</v>
      </c>
      <c r="AT779">
        <v>0</v>
      </c>
    </row>
    <row r="780" spans="1:46" hidden="1" x14ac:dyDescent="0.2">
      <c r="A780">
        <v>778</v>
      </c>
      <c r="B780" t="s">
        <v>282</v>
      </c>
      <c r="C780" t="s">
        <v>93</v>
      </c>
      <c r="D780" t="s">
        <v>243</v>
      </c>
      <c r="E780" t="s">
        <v>93</v>
      </c>
      <c r="F780" t="s">
        <v>243</v>
      </c>
      <c r="J780">
        <v>-5000000</v>
      </c>
      <c r="K780">
        <v>5000000</v>
      </c>
      <c r="L780">
        <v>-121.6</v>
      </c>
      <c r="N780" t="s">
        <v>2032</v>
      </c>
      <c r="O780">
        <v>-214.49</v>
      </c>
      <c r="P780">
        <v>-0.03</v>
      </c>
      <c r="Q780" t="s">
        <v>1277</v>
      </c>
      <c r="T780">
        <v>-121.5</v>
      </c>
      <c r="U780">
        <v>2.57</v>
      </c>
      <c r="V780">
        <v>-220</v>
      </c>
      <c r="W780">
        <v>-2</v>
      </c>
      <c r="X780">
        <v>-220</v>
      </c>
      <c r="Y780">
        <v>-207.2</v>
      </c>
      <c r="Z780">
        <v>-196.4</v>
      </c>
      <c r="AA780">
        <v>-174.8</v>
      </c>
      <c r="AB780">
        <v>-153.19999999999999</v>
      </c>
      <c r="AC780">
        <v>-131.19999999999999</v>
      </c>
      <c r="AD780">
        <v>-110</v>
      </c>
      <c r="AE780">
        <v>-88.8</v>
      </c>
      <c r="AF780">
        <v>-66.8</v>
      </c>
      <c r="AG780">
        <v>-45.2</v>
      </c>
      <c r="AH780">
        <v>-23.6</v>
      </c>
      <c r="AI780">
        <v>-12.8</v>
      </c>
      <c r="AJ780">
        <v>-2</v>
      </c>
      <c r="AK780">
        <v>20</v>
      </c>
      <c r="AL780">
        <v>22</v>
      </c>
      <c r="AM780">
        <v>22</v>
      </c>
      <c r="AN780">
        <v>22</v>
      </c>
      <c r="AO780">
        <v>21</v>
      </c>
      <c r="AP780">
        <v>23</v>
      </c>
      <c r="AQ780">
        <v>21</v>
      </c>
      <c r="AR780">
        <v>22</v>
      </c>
      <c r="AS780">
        <v>22</v>
      </c>
      <c r="AT780">
        <v>22</v>
      </c>
    </row>
    <row r="781" spans="1:46" hidden="1" x14ac:dyDescent="0.2">
      <c r="A781">
        <v>779</v>
      </c>
      <c r="B781" t="s">
        <v>282</v>
      </c>
      <c r="C781" t="s">
        <v>60</v>
      </c>
      <c r="D781" t="s">
        <v>234</v>
      </c>
      <c r="E781" t="s">
        <v>60</v>
      </c>
      <c r="F781" t="s">
        <v>234</v>
      </c>
      <c r="J781">
        <v>0</v>
      </c>
      <c r="K781">
        <v>5000000</v>
      </c>
      <c r="L781">
        <v>163.13</v>
      </c>
      <c r="N781" t="s">
        <v>2033</v>
      </c>
      <c r="Q781" t="s">
        <v>1254</v>
      </c>
      <c r="T781">
        <v>164.77</v>
      </c>
      <c r="U781">
        <v>15.26</v>
      </c>
      <c r="V781">
        <v>143.93</v>
      </c>
      <c r="W781">
        <v>188.99</v>
      </c>
      <c r="X781">
        <v>142.27000000000001</v>
      </c>
      <c r="Y781">
        <v>145.58000000000001</v>
      </c>
      <c r="Z781">
        <v>148.9</v>
      </c>
      <c r="AA781">
        <v>154.28</v>
      </c>
      <c r="AB781">
        <v>157.35</v>
      </c>
      <c r="AC781">
        <v>158.4</v>
      </c>
      <c r="AD781">
        <v>160.43</v>
      </c>
      <c r="AE781">
        <v>165.69</v>
      </c>
      <c r="AF781">
        <v>172.69</v>
      </c>
      <c r="AG781">
        <v>178.25</v>
      </c>
      <c r="AH781">
        <v>183.28</v>
      </c>
      <c r="AI781">
        <v>187.09</v>
      </c>
      <c r="AJ781">
        <v>190.89</v>
      </c>
      <c r="AK781">
        <v>1</v>
      </c>
      <c r="AL781">
        <v>1</v>
      </c>
      <c r="AM781">
        <v>1</v>
      </c>
      <c r="AN781">
        <v>2</v>
      </c>
      <c r="AO781">
        <v>1</v>
      </c>
      <c r="AP781">
        <v>1</v>
      </c>
      <c r="AQ781">
        <v>0</v>
      </c>
      <c r="AR781">
        <v>1</v>
      </c>
      <c r="AS781">
        <v>1</v>
      </c>
      <c r="AT781">
        <v>1</v>
      </c>
    </row>
    <row r="782" spans="1:46" hidden="1" x14ac:dyDescent="0.2">
      <c r="A782">
        <v>780</v>
      </c>
      <c r="B782" t="s">
        <v>282</v>
      </c>
      <c r="C782" t="s">
        <v>60</v>
      </c>
      <c r="D782" t="s">
        <v>64</v>
      </c>
      <c r="E782" t="s">
        <v>60</v>
      </c>
      <c r="F782" t="s">
        <v>64</v>
      </c>
      <c r="G782">
        <v>143.22324148999999</v>
      </c>
      <c r="H782">
        <v>21.483486223500002</v>
      </c>
      <c r="I782">
        <v>0.3</v>
      </c>
      <c r="J782">
        <v>0</v>
      </c>
      <c r="K782">
        <v>5000000</v>
      </c>
      <c r="L782">
        <v>163.13</v>
      </c>
      <c r="M782">
        <v>0.93</v>
      </c>
      <c r="N782" t="s">
        <v>2034</v>
      </c>
      <c r="Q782" t="s">
        <v>1270</v>
      </c>
      <c r="R782">
        <v>142.63</v>
      </c>
      <c r="S782">
        <v>20.76</v>
      </c>
      <c r="T782">
        <v>164.77</v>
      </c>
      <c r="U782">
        <v>15.26</v>
      </c>
      <c r="V782">
        <v>143.93</v>
      </c>
      <c r="W782">
        <v>188.99</v>
      </c>
      <c r="X782">
        <v>142.27000000000001</v>
      </c>
      <c r="Y782">
        <v>145.58000000000001</v>
      </c>
      <c r="Z782">
        <v>148.9</v>
      </c>
      <c r="AA782">
        <v>154.28</v>
      </c>
      <c r="AB782">
        <v>157.35</v>
      </c>
      <c r="AC782">
        <v>158.4</v>
      </c>
      <c r="AD782">
        <v>160.43</v>
      </c>
      <c r="AE782">
        <v>165.69</v>
      </c>
      <c r="AF782">
        <v>172.69</v>
      </c>
      <c r="AG782">
        <v>178.25</v>
      </c>
      <c r="AH782">
        <v>183.28</v>
      </c>
      <c r="AI782">
        <v>187.09</v>
      </c>
      <c r="AJ782">
        <v>190.89</v>
      </c>
      <c r="AK782">
        <v>1</v>
      </c>
      <c r="AL782">
        <v>1</v>
      </c>
      <c r="AM782">
        <v>1</v>
      </c>
      <c r="AN782">
        <v>2</v>
      </c>
      <c r="AO782">
        <v>1</v>
      </c>
      <c r="AP782">
        <v>1</v>
      </c>
      <c r="AQ782">
        <v>0</v>
      </c>
      <c r="AR782">
        <v>1</v>
      </c>
      <c r="AS782">
        <v>1</v>
      </c>
      <c r="AT782">
        <v>1</v>
      </c>
    </row>
    <row r="783" spans="1:46" hidden="1" x14ac:dyDescent="0.2">
      <c r="A783">
        <v>781</v>
      </c>
      <c r="B783" t="s">
        <v>282</v>
      </c>
      <c r="C783" t="s">
        <v>60</v>
      </c>
      <c r="D783" t="s">
        <v>26</v>
      </c>
      <c r="E783" t="s">
        <v>60</v>
      </c>
      <c r="F783" t="s">
        <v>26</v>
      </c>
      <c r="G783">
        <v>429.66972447000001</v>
      </c>
      <c r="H783">
        <v>21.483486223500002</v>
      </c>
      <c r="I783">
        <v>0.1</v>
      </c>
      <c r="J783">
        <v>0</v>
      </c>
      <c r="K783">
        <v>5000000</v>
      </c>
      <c r="L783">
        <v>374.28</v>
      </c>
      <c r="M783">
        <v>-2.58</v>
      </c>
      <c r="N783" t="s">
        <v>2035</v>
      </c>
      <c r="Q783" t="s">
        <v>1270</v>
      </c>
      <c r="R783">
        <v>440.95</v>
      </c>
      <c r="S783">
        <v>14.14</v>
      </c>
      <c r="T783">
        <v>381.27</v>
      </c>
      <c r="U783">
        <v>14.29</v>
      </c>
      <c r="V783">
        <v>358.96</v>
      </c>
      <c r="W783">
        <v>402.63</v>
      </c>
      <c r="X783">
        <v>357.91</v>
      </c>
      <c r="Y783">
        <v>360.01</v>
      </c>
      <c r="Z783">
        <v>362.12</v>
      </c>
      <c r="AA783">
        <v>373.47</v>
      </c>
      <c r="AB783">
        <v>377.04</v>
      </c>
      <c r="AC783">
        <v>378.65</v>
      </c>
      <c r="AD783">
        <v>381.07</v>
      </c>
      <c r="AE783">
        <v>382.85</v>
      </c>
      <c r="AF783">
        <v>385.74</v>
      </c>
      <c r="AG783">
        <v>392.93</v>
      </c>
      <c r="AH783">
        <v>398.09</v>
      </c>
      <c r="AI783">
        <v>401.11</v>
      </c>
      <c r="AJ783">
        <v>404.14</v>
      </c>
      <c r="AK783">
        <v>1</v>
      </c>
      <c r="AL783">
        <v>1</v>
      </c>
      <c r="AM783">
        <v>0</v>
      </c>
      <c r="AN783">
        <v>1</v>
      </c>
      <c r="AO783">
        <v>2</v>
      </c>
      <c r="AP783">
        <v>2</v>
      </c>
      <c r="AQ783">
        <v>0</v>
      </c>
      <c r="AR783">
        <v>1</v>
      </c>
      <c r="AS783">
        <v>1</v>
      </c>
      <c r="AT783">
        <v>1</v>
      </c>
    </row>
    <row r="784" spans="1:46" hidden="1" x14ac:dyDescent="0.2">
      <c r="A784">
        <v>782</v>
      </c>
      <c r="B784" t="s">
        <v>282</v>
      </c>
      <c r="C784" t="s">
        <v>60</v>
      </c>
      <c r="D784" t="s">
        <v>241</v>
      </c>
      <c r="E784" t="s">
        <v>60</v>
      </c>
      <c r="F784" t="s">
        <v>241</v>
      </c>
      <c r="J784">
        <v>0</v>
      </c>
      <c r="K784">
        <v>5000000</v>
      </c>
      <c r="L784">
        <v>187.14</v>
      </c>
      <c r="N784" t="s">
        <v>2036</v>
      </c>
      <c r="O784">
        <v>0</v>
      </c>
      <c r="P784">
        <v>374.28</v>
      </c>
      <c r="Q784" t="s">
        <v>1277</v>
      </c>
      <c r="T784">
        <v>190.64</v>
      </c>
      <c r="U784">
        <v>7.15</v>
      </c>
      <c r="V784">
        <v>0</v>
      </c>
      <c r="W784">
        <v>400</v>
      </c>
      <c r="X784">
        <v>0</v>
      </c>
      <c r="Y784">
        <v>12.5</v>
      </c>
      <c r="Z784">
        <v>30</v>
      </c>
      <c r="AA784">
        <v>70</v>
      </c>
      <c r="AB784">
        <v>110</v>
      </c>
      <c r="AC784">
        <v>150</v>
      </c>
      <c r="AD784">
        <v>190</v>
      </c>
      <c r="AE784">
        <v>230</v>
      </c>
      <c r="AF784">
        <v>265</v>
      </c>
      <c r="AG784">
        <v>300</v>
      </c>
      <c r="AH784">
        <v>340</v>
      </c>
      <c r="AI784">
        <v>360</v>
      </c>
      <c r="AJ784">
        <v>400</v>
      </c>
      <c r="AK784">
        <v>40</v>
      </c>
      <c r="AL784">
        <v>40</v>
      </c>
      <c r="AM784">
        <v>40</v>
      </c>
      <c r="AN784">
        <v>40</v>
      </c>
      <c r="AO784">
        <v>40</v>
      </c>
      <c r="AP784">
        <v>40</v>
      </c>
      <c r="AQ784">
        <v>40</v>
      </c>
      <c r="AR784">
        <v>40</v>
      </c>
      <c r="AS784">
        <v>40</v>
      </c>
      <c r="AT784">
        <v>26</v>
      </c>
    </row>
    <row r="785" spans="1:46" hidden="1" x14ac:dyDescent="0.2">
      <c r="A785">
        <v>783</v>
      </c>
      <c r="B785" t="s">
        <v>282</v>
      </c>
      <c r="C785" t="s">
        <v>60</v>
      </c>
      <c r="D785" t="s">
        <v>242</v>
      </c>
      <c r="E785" t="s">
        <v>60</v>
      </c>
      <c r="F785" t="s">
        <v>242</v>
      </c>
      <c r="J785">
        <v>0</v>
      </c>
      <c r="K785">
        <v>5000000</v>
      </c>
      <c r="L785">
        <v>187.14</v>
      </c>
      <c r="N785" t="s">
        <v>2036</v>
      </c>
      <c r="O785">
        <v>0</v>
      </c>
      <c r="P785">
        <v>374.28</v>
      </c>
      <c r="Q785" t="s">
        <v>1277</v>
      </c>
      <c r="T785">
        <v>190.64</v>
      </c>
      <c r="U785">
        <v>7.15</v>
      </c>
      <c r="V785">
        <v>0</v>
      </c>
      <c r="W785">
        <v>400</v>
      </c>
      <c r="X785">
        <v>0</v>
      </c>
      <c r="Y785">
        <v>12.5</v>
      </c>
      <c r="Z785">
        <v>30</v>
      </c>
      <c r="AA785">
        <v>70</v>
      </c>
      <c r="AB785">
        <v>110</v>
      </c>
      <c r="AC785">
        <v>150</v>
      </c>
      <c r="AD785">
        <v>190</v>
      </c>
      <c r="AE785">
        <v>230</v>
      </c>
      <c r="AF785">
        <v>265</v>
      </c>
      <c r="AG785">
        <v>300</v>
      </c>
      <c r="AH785">
        <v>340</v>
      </c>
      <c r="AI785">
        <v>360</v>
      </c>
      <c r="AJ785">
        <v>400</v>
      </c>
      <c r="AK785">
        <v>40</v>
      </c>
      <c r="AL785">
        <v>40</v>
      </c>
      <c r="AM785">
        <v>40</v>
      </c>
      <c r="AN785">
        <v>40</v>
      </c>
      <c r="AO785">
        <v>40</v>
      </c>
      <c r="AP785">
        <v>40</v>
      </c>
      <c r="AQ785">
        <v>40</v>
      </c>
      <c r="AR785">
        <v>40</v>
      </c>
      <c r="AS785">
        <v>40</v>
      </c>
      <c r="AT785">
        <v>26</v>
      </c>
    </row>
    <row r="786" spans="1:46" hidden="1" x14ac:dyDescent="0.2">
      <c r="A786">
        <v>784</v>
      </c>
      <c r="B786" t="s">
        <v>282</v>
      </c>
      <c r="C786" t="s">
        <v>60</v>
      </c>
      <c r="D786" t="s">
        <v>243</v>
      </c>
      <c r="E786" t="s">
        <v>60</v>
      </c>
      <c r="F786" t="s">
        <v>243</v>
      </c>
      <c r="J786">
        <v>-5000000</v>
      </c>
      <c r="K786">
        <v>5000000</v>
      </c>
      <c r="L786">
        <v>270.33</v>
      </c>
      <c r="N786" t="s">
        <v>2037</v>
      </c>
      <c r="Q786" t="s">
        <v>1254</v>
      </c>
      <c r="T786">
        <v>275.49</v>
      </c>
      <c r="U786">
        <v>15.15</v>
      </c>
      <c r="V786">
        <v>254.25</v>
      </c>
      <c r="W786">
        <v>298.83</v>
      </c>
      <c r="X786">
        <v>252.59</v>
      </c>
      <c r="Y786">
        <v>255.92</v>
      </c>
      <c r="Z786">
        <v>259.24</v>
      </c>
      <c r="AA786">
        <v>261.01</v>
      </c>
      <c r="AB786">
        <v>268.87</v>
      </c>
      <c r="AC786">
        <v>272.83</v>
      </c>
      <c r="AD786">
        <v>274.32</v>
      </c>
      <c r="AE786">
        <v>277.14999999999998</v>
      </c>
      <c r="AF786">
        <v>282.47000000000003</v>
      </c>
      <c r="AG786">
        <v>289</v>
      </c>
      <c r="AH786">
        <v>291.75</v>
      </c>
      <c r="AI786">
        <v>296.47000000000003</v>
      </c>
      <c r="AJ786">
        <v>301.18</v>
      </c>
      <c r="AK786">
        <v>1</v>
      </c>
      <c r="AL786">
        <v>2</v>
      </c>
      <c r="AM786">
        <v>0</v>
      </c>
      <c r="AN786">
        <v>0</v>
      </c>
      <c r="AO786">
        <v>3</v>
      </c>
      <c r="AP786">
        <v>1</v>
      </c>
      <c r="AQ786">
        <v>0</v>
      </c>
      <c r="AR786">
        <v>2</v>
      </c>
      <c r="AS786">
        <v>0</v>
      </c>
      <c r="AT786">
        <v>1</v>
      </c>
    </row>
    <row r="787" spans="1:46" hidden="1" x14ac:dyDescent="0.2">
      <c r="A787">
        <v>785</v>
      </c>
      <c r="B787" t="s">
        <v>282</v>
      </c>
      <c r="C787" t="s">
        <v>57</v>
      </c>
      <c r="D787" t="s">
        <v>68</v>
      </c>
      <c r="E787" t="s">
        <v>57</v>
      </c>
      <c r="F787" t="s">
        <v>68</v>
      </c>
      <c r="J787">
        <v>0</v>
      </c>
      <c r="K787">
        <v>5000000</v>
      </c>
      <c r="L787">
        <v>89.85</v>
      </c>
      <c r="N787" t="s">
        <v>2038</v>
      </c>
      <c r="Q787" t="s">
        <v>1254</v>
      </c>
      <c r="T787">
        <v>94.21</v>
      </c>
      <c r="U787">
        <v>12.58</v>
      </c>
      <c r="V787">
        <v>76.14</v>
      </c>
      <c r="W787">
        <v>116.46</v>
      </c>
      <c r="X787">
        <v>74.03</v>
      </c>
      <c r="Y787">
        <v>78.25</v>
      </c>
      <c r="Z787">
        <v>82.47</v>
      </c>
      <c r="AA787">
        <v>87.65</v>
      </c>
      <c r="AB787">
        <v>90.16</v>
      </c>
      <c r="AC787">
        <v>90.81</v>
      </c>
      <c r="AD787">
        <v>92.36</v>
      </c>
      <c r="AE787">
        <v>93.89</v>
      </c>
      <c r="AF787">
        <v>95.18</v>
      </c>
      <c r="AG787">
        <v>100.53</v>
      </c>
      <c r="AH787">
        <v>110.87</v>
      </c>
      <c r="AI787">
        <v>114.59</v>
      </c>
      <c r="AJ787">
        <v>118.32</v>
      </c>
      <c r="AK787">
        <v>1</v>
      </c>
      <c r="AL787">
        <v>0</v>
      </c>
      <c r="AM787">
        <v>1</v>
      </c>
      <c r="AN787">
        <v>3</v>
      </c>
      <c r="AO787">
        <v>2</v>
      </c>
      <c r="AP787">
        <v>1</v>
      </c>
      <c r="AQ787">
        <v>0</v>
      </c>
      <c r="AR787">
        <v>0</v>
      </c>
      <c r="AS787">
        <v>1</v>
      </c>
      <c r="AT787">
        <v>1</v>
      </c>
    </row>
    <row r="788" spans="1:46" hidden="1" x14ac:dyDescent="0.2">
      <c r="A788">
        <v>786</v>
      </c>
      <c r="B788" t="s">
        <v>282</v>
      </c>
      <c r="C788" t="s">
        <v>57</v>
      </c>
      <c r="D788" t="s">
        <v>26</v>
      </c>
      <c r="E788" t="s">
        <v>57</v>
      </c>
      <c r="F788" t="s">
        <v>26</v>
      </c>
      <c r="J788">
        <v>0</v>
      </c>
      <c r="K788">
        <v>5000000</v>
      </c>
      <c r="L788">
        <v>35.880000000000003</v>
      </c>
      <c r="N788" t="s">
        <v>2039</v>
      </c>
      <c r="Q788" t="s">
        <v>1254</v>
      </c>
      <c r="T788">
        <v>32.78</v>
      </c>
      <c r="U788">
        <v>11.24</v>
      </c>
      <c r="V788">
        <v>13.74</v>
      </c>
      <c r="W788">
        <v>46.93</v>
      </c>
      <c r="X788">
        <v>11.5</v>
      </c>
      <c r="Y788">
        <v>15.98</v>
      </c>
      <c r="Z788">
        <v>20.45</v>
      </c>
      <c r="AA788">
        <v>22.12</v>
      </c>
      <c r="AB788">
        <v>28.47</v>
      </c>
      <c r="AC788">
        <v>34.28</v>
      </c>
      <c r="AD788">
        <v>36.39</v>
      </c>
      <c r="AE788">
        <v>36.67</v>
      </c>
      <c r="AF788">
        <v>38.19</v>
      </c>
      <c r="AG788">
        <v>41.15</v>
      </c>
      <c r="AH788">
        <v>43.22</v>
      </c>
      <c r="AI788">
        <v>45.69</v>
      </c>
      <c r="AJ788">
        <v>48.17</v>
      </c>
      <c r="AK788">
        <v>1</v>
      </c>
      <c r="AL788">
        <v>0</v>
      </c>
      <c r="AM788">
        <v>2</v>
      </c>
      <c r="AN788">
        <v>0</v>
      </c>
      <c r="AO788">
        <v>0</v>
      </c>
      <c r="AP788">
        <v>1</v>
      </c>
      <c r="AQ788">
        <v>3</v>
      </c>
      <c r="AR788">
        <v>1</v>
      </c>
      <c r="AS788">
        <v>1</v>
      </c>
      <c r="AT788">
        <v>1</v>
      </c>
    </row>
    <row r="789" spans="1:46" hidden="1" x14ac:dyDescent="0.2">
      <c r="A789">
        <v>787</v>
      </c>
      <c r="B789" t="s">
        <v>282</v>
      </c>
      <c r="C789" t="s">
        <v>57</v>
      </c>
      <c r="D789" t="s">
        <v>241</v>
      </c>
      <c r="E789" t="s">
        <v>57</v>
      </c>
      <c r="F789" t="s">
        <v>241</v>
      </c>
      <c r="G789">
        <v>112.9058</v>
      </c>
      <c r="H789">
        <v>16.935870000000001</v>
      </c>
      <c r="I789">
        <v>0.3</v>
      </c>
      <c r="J789">
        <v>0</v>
      </c>
      <c r="K789">
        <v>5000000</v>
      </c>
      <c r="L789">
        <v>35.880000000000003</v>
      </c>
      <c r="M789">
        <v>-4.55</v>
      </c>
      <c r="N789" t="s">
        <v>2040</v>
      </c>
      <c r="Q789" t="s">
        <v>1270</v>
      </c>
      <c r="R789">
        <v>116.47</v>
      </c>
      <c r="S789">
        <v>15.83</v>
      </c>
      <c r="T789">
        <v>32.78</v>
      </c>
      <c r="U789">
        <v>11.24</v>
      </c>
      <c r="V789">
        <v>13.74</v>
      </c>
      <c r="W789">
        <v>46.93</v>
      </c>
      <c r="X789">
        <v>11.5</v>
      </c>
      <c r="Y789">
        <v>15.98</v>
      </c>
      <c r="Z789">
        <v>20.45</v>
      </c>
      <c r="AA789">
        <v>22.12</v>
      </c>
      <c r="AB789">
        <v>28.47</v>
      </c>
      <c r="AC789">
        <v>34.28</v>
      </c>
      <c r="AD789">
        <v>36.39</v>
      </c>
      <c r="AE789">
        <v>36.67</v>
      </c>
      <c r="AF789">
        <v>38.19</v>
      </c>
      <c r="AG789">
        <v>41.15</v>
      </c>
      <c r="AH789">
        <v>43.22</v>
      </c>
      <c r="AI789">
        <v>45.69</v>
      </c>
      <c r="AJ789">
        <v>48.17</v>
      </c>
      <c r="AK789">
        <v>1</v>
      </c>
      <c r="AL789">
        <v>0</v>
      </c>
      <c r="AM789">
        <v>2</v>
      </c>
      <c r="AN789">
        <v>0</v>
      </c>
      <c r="AO789">
        <v>0</v>
      </c>
      <c r="AP789">
        <v>1</v>
      </c>
      <c r="AQ789">
        <v>3</v>
      </c>
      <c r="AR789">
        <v>1</v>
      </c>
      <c r="AS789">
        <v>1</v>
      </c>
      <c r="AT789">
        <v>1</v>
      </c>
    </row>
    <row r="790" spans="1:46" hidden="1" x14ac:dyDescent="0.2">
      <c r="A790">
        <v>788</v>
      </c>
      <c r="B790" t="s">
        <v>282</v>
      </c>
      <c r="C790" t="s">
        <v>57</v>
      </c>
      <c r="D790" t="s">
        <v>242</v>
      </c>
      <c r="E790" t="s">
        <v>57</v>
      </c>
      <c r="F790" t="s">
        <v>242</v>
      </c>
      <c r="G790">
        <v>38.702975000000002</v>
      </c>
      <c r="H790">
        <v>17.624636641050369</v>
      </c>
      <c r="I790">
        <v>0.91076392143241569</v>
      </c>
      <c r="J790">
        <v>0</v>
      </c>
      <c r="K790">
        <v>5000000</v>
      </c>
      <c r="L790">
        <v>0</v>
      </c>
      <c r="M790">
        <v>-2.2000000000000002</v>
      </c>
      <c r="N790" t="s">
        <v>2040</v>
      </c>
      <c r="Q790" t="s">
        <v>1270</v>
      </c>
      <c r="R790">
        <v>42.83</v>
      </c>
      <c r="S790">
        <v>18.059999999999999</v>
      </c>
      <c r="T790">
        <v>0</v>
      </c>
      <c r="U790">
        <v>0</v>
      </c>
      <c r="V790">
        <v>0</v>
      </c>
      <c r="W790">
        <v>0</v>
      </c>
      <c r="X790">
        <v>0</v>
      </c>
      <c r="Y790">
        <v>0</v>
      </c>
      <c r="Z790">
        <v>0</v>
      </c>
      <c r="AA790">
        <v>0</v>
      </c>
      <c r="AB790">
        <v>0</v>
      </c>
      <c r="AC790">
        <v>0</v>
      </c>
      <c r="AD790">
        <v>0</v>
      </c>
      <c r="AE790">
        <v>0</v>
      </c>
      <c r="AF790">
        <v>0</v>
      </c>
      <c r="AG790">
        <v>0</v>
      </c>
      <c r="AH790">
        <v>0</v>
      </c>
      <c r="AI790">
        <v>0</v>
      </c>
      <c r="AJ790">
        <v>0</v>
      </c>
      <c r="AK790">
        <v>2</v>
      </c>
      <c r="AL790">
        <v>0</v>
      </c>
      <c r="AM790">
        <v>0</v>
      </c>
      <c r="AN790">
        <v>0</v>
      </c>
      <c r="AO790">
        <v>0</v>
      </c>
      <c r="AP790">
        <v>2</v>
      </c>
      <c r="AQ790">
        <v>3</v>
      </c>
      <c r="AR790">
        <v>1</v>
      </c>
      <c r="AS790">
        <v>1</v>
      </c>
      <c r="AT790">
        <v>1</v>
      </c>
    </row>
    <row r="791" spans="1:46" hidden="1" x14ac:dyDescent="0.2">
      <c r="A791">
        <v>789</v>
      </c>
      <c r="B791" t="s">
        <v>282</v>
      </c>
      <c r="C791" t="s">
        <v>57</v>
      </c>
      <c r="D791" t="s">
        <v>243</v>
      </c>
      <c r="E791" t="s">
        <v>57</v>
      </c>
      <c r="F791" t="s">
        <v>243</v>
      </c>
      <c r="J791">
        <v>-5000000</v>
      </c>
      <c r="K791">
        <v>5000000</v>
      </c>
      <c r="L791">
        <v>35.869999999999997</v>
      </c>
      <c r="N791" t="s">
        <v>2041</v>
      </c>
      <c r="Q791" t="s">
        <v>1254</v>
      </c>
      <c r="T791">
        <v>32.78</v>
      </c>
      <c r="U791">
        <v>11.24</v>
      </c>
      <c r="V791">
        <v>13.74</v>
      </c>
      <c r="W791">
        <v>46.93</v>
      </c>
      <c r="X791">
        <v>11.5</v>
      </c>
      <c r="Y791">
        <v>15.97</v>
      </c>
      <c r="Z791">
        <v>20.45</v>
      </c>
      <c r="AA791">
        <v>22.11</v>
      </c>
      <c r="AB791">
        <v>28.47</v>
      </c>
      <c r="AC791">
        <v>34.28</v>
      </c>
      <c r="AD791">
        <v>36.39</v>
      </c>
      <c r="AE791">
        <v>36.67</v>
      </c>
      <c r="AF791">
        <v>38.18</v>
      </c>
      <c r="AG791">
        <v>41.14</v>
      </c>
      <c r="AH791">
        <v>43.21</v>
      </c>
      <c r="AI791">
        <v>45.69</v>
      </c>
      <c r="AJ791">
        <v>48.17</v>
      </c>
      <c r="AK791">
        <v>1</v>
      </c>
      <c r="AL791">
        <v>0</v>
      </c>
      <c r="AM791">
        <v>2</v>
      </c>
      <c r="AN791">
        <v>0</v>
      </c>
      <c r="AO791">
        <v>0</v>
      </c>
      <c r="AP791">
        <v>1</v>
      </c>
      <c r="AQ791">
        <v>3</v>
      </c>
      <c r="AR791">
        <v>1</v>
      </c>
      <c r="AS791">
        <v>1</v>
      </c>
      <c r="AT791">
        <v>1</v>
      </c>
    </row>
    <row r="792" spans="1:46" hidden="1" x14ac:dyDescent="0.2">
      <c r="A792">
        <v>790</v>
      </c>
      <c r="B792" t="s">
        <v>282</v>
      </c>
      <c r="C792" t="s">
        <v>101</v>
      </c>
      <c r="D792" t="s">
        <v>84</v>
      </c>
      <c r="E792" t="s">
        <v>101</v>
      </c>
      <c r="F792" t="s">
        <v>84</v>
      </c>
      <c r="J792">
        <v>0</v>
      </c>
      <c r="K792">
        <v>5000000</v>
      </c>
      <c r="L792">
        <v>0.05</v>
      </c>
      <c r="N792" t="s">
        <v>2042</v>
      </c>
      <c r="O792">
        <v>0.03</v>
      </c>
      <c r="P792">
        <v>0.05</v>
      </c>
      <c r="Q792" t="s">
        <v>1277</v>
      </c>
      <c r="T792">
        <v>7.0000000000000007E-2</v>
      </c>
      <c r="U792">
        <v>0.03</v>
      </c>
      <c r="V792">
        <v>0</v>
      </c>
      <c r="W792">
        <v>0</v>
      </c>
      <c r="X792">
        <v>0</v>
      </c>
      <c r="Y792">
        <v>0</v>
      </c>
      <c r="Z792">
        <v>0</v>
      </c>
      <c r="AA792">
        <v>0</v>
      </c>
      <c r="AB792">
        <v>0</v>
      </c>
      <c r="AC792">
        <v>0</v>
      </c>
      <c r="AD792">
        <v>0</v>
      </c>
      <c r="AE792">
        <v>0</v>
      </c>
      <c r="AF792">
        <v>0</v>
      </c>
      <c r="AG792">
        <v>0</v>
      </c>
      <c r="AH792">
        <v>0</v>
      </c>
      <c r="AI792">
        <v>0</v>
      </c>
      <c r="AJ792">
        <v>0</v>
      </c>
      <c r="AK792">
        <v>0</v>
      </c>
      <c r="AL792">
        <v>0</v>
      </c>
      <c r="AM792">
        <v>0</v>
      </c>
      <c r="AN792">
        <v>0</v>
      </c>
      <c r="AO792">
        <v>0</v>
      </c>
      <c r="AP792">
        <v>1</v>
      </c>
      <c r="AQ792">
        <v>0</v>
      </c>
      <c r="AR792">
        <v>0</v>
      </c>
      <c r="AS792">
        <v>0</v>
      </c>
      <c r="AT792">
        <v>0</v>
      </c>
    </row>
    <row r="793" spans="1:46" hidden="1" x14ac:dyDescent="0.2">
      <c r="A793">
        <v>791</v>
      </c>
      <c r="B793" t="s">
        <v>282</v>
      </c>
      <c r="C793" t="s">
        <v>101</v>
      </c>
      <c r="D793" t="s">
        <v>67</v>
      </c>
      <c r="E793" t="s">
        <v>101</v>
      </c>
      <c r="F793" t="s">
        <v>67</v>
      </c>
      <c r="J793">
        <v>0</v>
      </c>
      <c r="K793">
        <v>5000000</v>
      </c>
      <c r="L793">
        <v>83</v>
      </c>
      <c r="N793" t="s">
        <v>2043</v>
      </c>
      <c r="O793">
        <v>0.06</v>
      </c>
      <c r="P793">
        <v>135.47999999999999</v>
      </c>
      <c r="Q793" t="s">
        <v>1327</v>
      </c>
      <c r="T793">
        <v>89.87</v>
      </c>
      <c r="U793">
        <v>4.2699999999999996</v>
      </c>
      <c r="V793">
        <v>0</v>
      </c>
      <c r="W793">
        <v>140</v>
      </c>
      <c r="X793">
        <v>0</v>
      </c>
      <c r="Y793">
        <v>0</v>
      </c>
      <c r="Z793">
        <v>10</v>
      </c>
      <c r="AA793">
        <v>20</v>
      </c>
      <c r="AB793">
        <v>40</v>
      </c>
      <c r="AC793">
        <v>50</v>
      </c>
      <c r="AD793">
        <v>70</v>
      </c>
      <c r="AE793">
        <v>80</v>
      </c>
      <c r="AF793">
        <v>100</v>
      </c>
      <c r="AG793">
        <v>110</v>
      </c>
      <c r="AH793">
        <v>126</v>
      </c>
      <c r="AI793">
        <v>130</v>
      </c>
      <c r="AJ793">
        <v>140</v>
      </c>
      <c r="AK793">
        <v>20</v>
      </c>
      <c r="AL793">
        <v>10</v>
      </c>
      <c r="AM793">
        <v>20</v>
      </c>
      <c r="AN793">
        <v>10</v>
      </c>
      <c r="AO793">
        <v>10</v>
      </c>
      <c r="AP793">
        <v>20</v>
      </c>
      <c r="AQ793">
        <v>10</v>
      </c>
      <c r="AR793">
        <v>20</v>
      </c>
      <c r="AS793">
        <v>10</v>
      </c>
      <c r="AT793">
        <v>15</v>
      </c>
    </row>
    <row r="794" spans="1:46" hidden="1" x14ac:dyDescent="0.2">
      <c r="A794">
        <v>792</v>
      </c>
      <c r="B794" t="s">
        <v>282</v>
      </c>
      <c r="C794" t="s">
        <v>101</v>
      </c>
      <c r="D794" t="s">
        <v>90</v>
      </c>
      <c r="E794" t="s">
        <v>101</v>
      </c>
      <c r="F794" t="s">
        <v>90</v>
      </c>
      <c r="J794">
        <v>0</v>
      </c>
      <c r="K794">
        <v>5000000</v>
      </c>
      <c r="L794">
        <v>83</v>
      </c>
      <c r="N794" t="s">
        <v>2044</v>
      </c>
      <c r="O794">
        <v>0.05</v>
      </c>
      <c r="P794">
        <v>135.41999999999999</v>
      </c>
      <c r="Q794" t="s">
        <v>1277</v>
      </c>
      <c r="T794">
        <v>89.86</v>
      </c>
      <c r="U794">
        <v>4.26</v>
      </c>
      <c r="V794">
        <v>0</v>
      </c>
      <c r="W794">
        <v>140</v>
      </c>
      <c r="X794">
        <v>0</v>
      </c>
      <c r="Y794">
        <v>0</v>
      </c>
      <c r="Z794">
        <v>10</v>
      </c>
      <c r="AA794">
        <v>20</v>
      </c>
      <c r="AB794">
        <v>40</v>
      </c>
      <c r="AC794">
        <v>50</v>
      </c>
      <c r="AD794">
        <v>70</v>
      </c>
      <c r="AE794">
        <v>80</v>
      </c>
      <c r="AF794">
        <v>100</v>
      </c>
      <c r="AG794">
        <v>110</v>
      </c>
      <c r="AH794">
        <v>126</v>
      </c>
      <c r="AI794">
        <v>130</v>
      </c>
      <c r="AJ794">
        <v>140</v>
      </c>
      <c r="AK794">
        <v>20</v>
      </c>
      <c r="AL794">
        <v>10</v>
      </c>
      <c r="AM794">
        <v>20</v>
      </c>
      <c r="AN794">
        <v>10</v>
      </c>
      <c r="AO794">
        <v>10</v>
      </c>
      <c r="AP794">
        <v>20</v>
      </c>
      <c r="AQ794">
        <v>10</v>
      </c>
      <c r="AR794">
        <v>20</v>
      </c>
      <c r="AS794">
        <v>10</v>
      </c>
      <c r="AT794">
        <v>15</v>
      </c>
    </row>
    <row r="795" spans="1:46" hidden="1" x14ac:dyDescent="0.2">
      <c r="A795">
        <v>793</v>
      </c>
      <c r="B795" t="s">
        <v>282</v>
      </c>
      <c r="C795" t="s">
        <v>101</v>
      </c>
      <c r="D795" t="s">
        <v>92</v>
      </c>
      <c r="E795" t="s">
        <v>101</v>
      </c>
      <c r="F795" t="s">
        <v>92</v>
      </c>
      <c r="J795">
        <v>0</v>
      </c>
      <c r="K795">
        <v>5000000</v>
      </c>
      <c r="L795">
        <v>0.01</v>
      </c>
      <c r="N795" t="s">
        <v>2045</v>
      </c>
      <c r="O795">
        <v>0</v>
      </c>
      <c r="P795">
        <v>6.38</v>
      </c>
      <c r="Q795" t="s">
        <v>1277</v>
      </c>
      <c r="T795">
        <v>0</v>
      </c>
      <c r="U795">
        <v>0</v>
      </c>
      <c r="V795">
        <v>0</v>
      </c>
      <c r="W795">
        <v>6</v>
      </c>
      <c r="X795">
        <v>0</v>
      </c>
      <c r="Y795">
        <v>0</v>
      </c>
      <c r="Z795">
        <v>0</v>
      </c>
      <c r="AA795">
        <v>1</v>
      </c>
      <c r="AB795">
        <v>1.8</v>
      </c>
      <c r="AC795">
        <v>2</v>
      </c>
      <c r="AD795">
        <v>3</v>
      </c>
      <c r="AE795">
        <v>3.6</v>
      </c>
      <c r="AF795">
        <v>4</v>
      </c>
      <c r="AG795">
        <v>5</v>
      </c>
      <c r="AH795">
        <v>5.4</v>
      </c>
      <c r="AI795">
        <v>6</v>
      </c>
      <c r="AJ795">
        <v>6</v>
      </c>
      <c r="AK795">
        <v>10</v>
      </c>
      <c r="AL795">
        <v>10</v>
      </c>
      <c r="AM795">
        <v>0</v>
      </c>
      <c r="AN795">
        <v>10</v>
      </c>
      <c r="AO795">
        <v>0</v>
      </c>
      <c r="AP795">
        <v>10</v>
      </c>
      <c r="AQ795">
        <v>10</v>
      </c>
      <c r="AR795">
        <v>0</v>
      </c>
      <c r="AS795">
        <v>10</v>
      </c>
      <c r="AT795">
        <v>7</v>
      </c>
    </row>
    <row r="796" spans="1:46" hidden="1" x14ac:dyDescent="0.2">
      <c r="A796">
        <v>794</v>
      </c>
      <c r="B796" t="s">
        <v>282</v>
      </c>
      <c r="C796" t="s">
        <v>101</v>
      </c>
      <c r="D796" t="s">
        <v>98</v>
      </c>
      <c r="E796" t="s">
        <v>101</v>
      </c>
      <c r="F796" t="s">
        <v>98</v>
      </c>
      <c r="J796">
        <v>0</v>
      </c>
      <c r="K796">
        <v>5000000</v>
      </c>
      <c r="L796">
        <v>0</v>
      </c>
      <c r="N796" t="s">
        <v>2046</v>
      </c>
      <c r="O796">
        <v>0.01</v>
      </c>
      <c r="P796">
        <v>0</v>
      </c>
      <c r="Q796" t="s">
        <v>1277</v>
      </c>
      <c r="T796">
        <v>1.4</v>
      </c>
      <c r="U796">
        <v>2.97</v>
      </c>
      <c r="V796">
        <v>0</v>
      </c>
      <c r="W796">
        <v>6</v>
      </c>
      <c r="X796">
        <v>0</v>
      </c>
      <c r="Y796">
        <v>0</v>
      </c>
      <c r="Z796">
        <v>0</v>
      </c>
      <c r="AA796">
        <v>0</v>
      </c>
      <c r="AB796">
        <v>0</v>
      </c>
      <c r="AC796">
        <v>0</v>
      </c>
      <c r="AD796">
        <v>0</v>
      </c>
      <c r="AE796">
        <v>0</v>
      </c>
      <c r="AF796">
        <v>0</v>
      </c>
      <c r="AG796">
        <v>1.2</v>
      </c>
      <c r="AH796">
        <v>3.6</v>
      </c>
      <c r="AI796">
        <v>4.8</v>
      </c>
      <c r="AJ796">
        <v>6</v>
      </c>
      <c r="AK796">
        <v>4</v>
      </c>
      <c r="AL796">
        <v>0</v>
      </c>
      <c r="AM796">
        <v>0</v>
      </c>
      <c r="AN796">
        <v>0</v>
      </c>
      <c r="AO796">
        <v>0</v>
      </c>
      <c r="AP796">
        <v>0</v>
      </c>
      <c r="AQ796">
        <v>0</v>
      </c>
      <c r="AR796">
        <v>0</v>
      </c>
      <c r="AS796">
        <v>0</v>
      </c>
      <c r="AT796">
        <v>1</v>
      </c>
    </row>
    <row r="797" spans="1:46" hidden="1" x14ac:dyDescent="0.2">
      <c r="A797">
        <v>795</v>
      </c>
      <c r="B797" t="s">
        <v>282</v>
      </c>
      <c r="C797" t="s">
        <v>101</v>
      </c>
      <c r="D797" t="s">
        <v>226</v>
      </c>
      <c r="E797" t="s">
        <v>101</v>
      </c>
      <c r="F797" t="s">
        <v>226</v>
      </c>
      <c r="J797">
        <v>0</v>
      </c>
      <c r="K797">
        <v>5000000</v>
      </c>
      <c r="L797">
        <v>323.42</v>
      </c>
      <c r="N797" t="s">
        <v>2047</v>
      </c>
      <c r="O797">
        <v>299.58</v>
      </c>
      <c r="P797">
        <v>332.75</v>
      </c>
      <c r="Q797" t="s">
        <v>1327</v>
      </c>
      <c r="T797">
        <v>325.77</v>
      </c>
      <c r="U797">
        <v>13.28</v>
      </c>
      <c r="V797">
        <v>284</v>
      </c>
      <c r="W797">
        <v>353</v>
      </c>
      <c r="X797">
        <v>284</v>
      </c>
      <c r="Y797">
        <v>294</v>
      </c>
      <c r="Z797">
        <v>299</v>
      </c>
      <c r="AA797">
        <v>305</v>
      </c>
      <c r="AB797">
        <v>310</v>
      </c>
      <c r="AC797">
        <v>314</v>
      </c>
      <c r="AD797">
        <v>318</v>
      </c>
      <c r="AE797">
        <v>322</v>
      </c>
      <c r="AF797">
        <v>326</v>
      </c>
      <c r="AG797">
        <v>331.6</v>
      </c>
      <c r="AH797">
        <v>339.3</v>
      </c>
      <c r="AI797">
        <v>344.15</v>
      </c>
      <c r="AJ797">
        <v>353</v>
      </c>
      <c r="AK797">
        <v>9</v>
      </c>
      <c r="AL797">
        <v>20</v>
      </c>
      <c r="AM797">
        <v>38</v>
      </c>
      <c r="AN797">
        <v>49</v>
      </c>
      <c r="AO797">
        <v>56</v>
      </c>
      <c r="AP797">
        <v>58</v>
      </c>
      <c r="AQ797">
        <v>46</v>
      </c>
      <c r="AR797">
        <v>28</v>
      </c>
      <c r="AS797">
        <v>21</v>
      </c>
      <c r="AT797">
        <v>13</v>
      </c>
    </row>
    <row r="798" spans="1:46" hidden="1" x14ac:dyDescent="0.2">
      <c r="A798">
        <v>796</v>
      </c>
      <c r="B798" t="s">
        <v>282</v>
      </c>
      <c r="C798" t="s">
        <v>101</v>
      </c>
      <c r="D798" t="s">
        <v>229</v>
      </c>
      <c r="E798" t="s">
        <v>101</v>
      </c>
      <c r="F798" t="s">
        <v>229</v>
      </c>
      <c r="J798">
        <v>0</v>
      </c>
      <c r="K798">
        <v>5000000</v>
      </c>
      <c r="L798">
        <v>323.42</v>
      </c>
      <c r="N798" t="s">
        <v>2048</v>
      </c>
      <c r="O798">
        <v>299.58</v>
      </c>
      <c r="P798">
        <v>332.76</v>
      </c>
      <c r="Q798" t="s">
        <v>1327</v>
      </c>
      <c r="T798">
        <v>325.77</v>
      </c>
      <c r="U798">
        <v>13.28</v>
      </c>
      <c r="V798">
        <v>284</v>
      </c>
      <c r="W798">
        <v>353</v>
      </c>
      <c r="X798">
        <v>284</v>
      </c>
      <c r="Y798">
        <v>294</v>
      </c>
      <c r="Z798">
        <v>299</v>
      </c>
      <c r="AA798">
        <v>305</v>
      </c>
      <c r="AB798">
        <v>310</v>
      </c>
      <c r="AC798">
        <v>314</v>
      </c>
      <c r="AD798">
        <v>318</v>
      </c>
      <c r="AE798">
        <v>322</v>
      </c>
      <c r="AF798">
        <v>326</v>
      </c>
      <c r="AG798">
        <v>331.6</v>
      </c>
      <c r="AH798">
        <v>339.3</v>
      </c>
      <c r="AI798">
        <v>344.15</v>
      </c>
      <c r="AJ798">
        <v>353</v>
      </c>
      <c r="AK798">
        <v>9</v>
      </c>
      <c r="AL798">
        <v>20</v>
      </c>
      <c r="AM798">
        <v>38</v>
      </c>
      <c r="AN798">
        <v>49</v>
      </c>
      <c r="AO798">
        <v>56</v>
      </c>
      <c r="AP798">
        <v>58</v>
      </c>
      <c r="AQ798">
        <v>46</v>
      </c>
      <c r="AR798">
        <v>28</v>
      </c>
      <c r="AS798">
        <v>21</v>
      </c>
      <c r="AT798">
        <v>13</v>
      </c>
    </row>
    <row r="799" spans="1:46" hidden="1" x14ac:dyDescent="0.2">
      <c r="A799">
        <v>797</v>
      </c>
      <c r="B799" t="s">
        <v>282</v>
      </c>
      <c r="C799" t="s">
        <v>101</v>
      </c>
      <c r="D799" t="s">
        <v>102</v>
      </c>
      <c r="E799" t="s">
        <v>101</v>
      </c>
      <c r="F799" t="s">
        <v>102</v>
      </c>
      <c r="J799">
        <v>0</v>
      </c>
      <c r="K799">
        <v>5000000</v>
      </c>
      <c r="L799">
        <v>299.58</v>
      </c>
      <c r="N799" t="s">
        <v>2049</v>
      </c>
      <c r="Q799" t="s">
        <v>1254</v>
      </c>
      <c r="T799">
        <v>301.45</v>
      </c>
      <c r="U799">
        <v>11.65</v>
      </c>
      <c r="V799">
        <v>284.95999999999998</v>
      </c>
      <c r="W799">
        <v>318.12</v>
      </c>
      <c r="X799">
        <v>283.89999999999998</v>
      </c>
      <c r="Y799">
        <v>286.02999999999997</v>
      </c>
      <c r="Z799">
        <v>288.14999999999998</v>
      </c>
      <c r="AA799">
        <v>292.43</v>
      </c>
      <c r="AB799">
        <v>295.77</v>
      </c>
      <c r="AC799">
        <v>298.08999999999997</v>
      </c>
      <c r="AD799">
        <v>299.29000000000002</v>
      </c>
      <c r="AE799">
        <v>302.61</v>
      </c>
      <c r="AF799">
        <v>308.06</v>
      </c>
      <c r="AG799">
        <v>311.82</v>
      </c>
      <c r="AH799">
        <v>317.54000000000002</v>
      </c>
      <c r="AI799">
        <v>317.93</v>
      </c>
      <c r="AJ799">
        <v>318.31</v>
      </c>
      <c r="AK799">
        <v>1</v>
      </c>
      <c r="AL799">
        <v>1</v>
      </c>
      <c r="AM799">
        <v>1</v>
      </c>
      <c r="AN799">
        <v>1</v>
      </c>
      <c r="AO799">
        <v>2</v>
      </c>
      <c r="AP799">
        <v>0</v>
      </c>
      <c r="AQ799">
        <v>1</v>
      </c>
      <c r="AR799">
        <v>1</v>
      </c>
      <c r="AS799">
        <v>0</v>
      </c>
      <c r="AT799">
        <v>2</v>
      </c>
    </row>
    <row r="800" spans="1:46" hidden="1" x14ac:dyDescent="0.2">
      <c r="A800">
        <v>798</v>
      </c>
      <c r="B800" t="s">
        <v>282</v>
      </c>
      <c r="C800" t="s">
        <v>101</v>
      </c>
      <c r="D800" t="s">
        <v>231</v>
      </c>
      <c r="E800" t="s">
        <v>101</v>
      </c>
      <c r="F800" t="s">
        <v>231</v>
      </c>
      <c r="J800">
        <v>0</v>
      </c>
      <c r="K800">
        <v>5000000</v>
      </c>
      <c r="L800">
        <v>23.84</v>
      </c>
      <c r="N800" t="s">
        <v>2050</v>
      </c>
      <c r="O800">
        <v>0.01</v>
      </c>
      <c r="P800">
        <v>33.159999999999997</v>
      </c>
      <c r="Q800" t="s">
        <v>1327</v>
      </c>
      <c r="T800">
        <v>24.32</v>
      </c>
      <c r="U800">
        <v>2.17</v>
      </c>
      <c r="V800">
        <v>0</v>
      </c>
      <c r="W800">
        <v>35</v>
      </c>
      <c r="X800">
        <v>0</v>
      </c>
      <c r="Y800">
        <v>1</v>
      </c>
      <c r="Z800">
        <v>3</v>
      </c>
      <c r="AA800">
        <v>6</v>
      </c>
      <c r="AB800">
        <v>10</v>
      </c>
      <c r="AC800">
        <v>13</v>
      </c>
      <c r="AD800">
        <v>17</v>
      </c>
      <c r="AE800">
        <v>20</v>
      </c>
      <c r="AF800">
        <v>23</v>
      </c>
      <c r="AG800">
        <v>27</v>
      </c>
      <c r="AH800">
        <v>30</v>
      </c>
      <c r="AI800">
        <v>32</v>
      </c>
      <c r="AJ800">
        <v>35</v>
      </c>
      <c r="AK800">
        <v>40</v>
      </c>
      <c r="AL800">
        <v>30</v>
      </c>
      <c r="AM800">
        <v>40</v>
      </c>
      <c r="AN800">
        <v>30</v>
      </c>
      <c r="AO800">
        <v>40</v>
      </c>
      <c r="AP800">
        <v>30</v>
      </c>
      <c r="AQ800">
        <v>40</v>
      </c>
      <c r="AR800">
        <v>30</v>
      </c>
      <c r="AS800">
        <v>40</v>
      </c>
      <c r="AT800">
        <v>21</v>
      </c>
    </row>
    <row r="801" spans="1:46" hidden="1" x14ac:dyDescent="0.2">
      <c r="A801">
        <v>799</v>
      </c>
      <c r="B801" t="s">
        <v>282</v>
      </c>
      <c r="C801" t="s">
        <v>101</v>
      </c>
      <c r="D801" t="s">
        <v>233</v>
      </c>
      <c r="E801" t="s">
        <v>101</v>
      </c>
      <c r="F801" t="s">
        <v>233</v>
      </c>
      <c r="J801">
        <v>0</v>
      </c>
      <c r="K801">
        <v>5000000</v>
      </c>
      <c r="L801">
        <v>23.84</v>
      </c>
      <c r="N801" t="s">
        <v>2051</v>
      </c>
      <c r="O801">
        <v>0.01</v>
      </c>
      <c r="P801">
        <v>33.159999999999997</v>
      </c>
      <c r="Q801" t="s">
        <v>1277</v>
      </c>
      <c r="T801">
        <v>24.32</v>
      </c>
      <c r="U801">
        <v>2.17</v>
      </c>
      <c r="V801">
        <v>0</v>
      </c>
      <c r="W801">
        <v>35</v>
      </c>
      <c r="X801">
        <v>0</v>
      </c>
      <c r="Y801">
        <v>1</v>
      </c>
      <c r="Z801">
        <v>3</v>
      </c>
      <c r="AA801">
        <v>6</v>
      </c>
      <c r="AB801">
        <v>10</v>
      </c>
      <c r="AC801">
        <v>13</v>
      </c>
      <c r="AD801">
        <v>17</v>
      </c>
      <c r="AE801">
        <v>20</v>
      </c>
      <c r="AF801">
        <v>23</v>
      </c>
      <c r="AG801">
        <v>27</v>
      </c>
      <c r="AH801">
        <v>30</v>
      </c>
      <c r="AI801">
        <v>32</v>
      </c>
      <c r="AJ801">
        <v>35</v>
      </c>
      <c r="AK801">
        <v>40</v>
      </c>
      <c r="AL801">
        <v>30</v>
      </c>
      <c r="AM801">
        <v>40</v>
      </c>
      <c r="AN801">
        <v>30</v>
      </c>
      <c r="AO801">
        <v>40</v>
      </c>
      <c r="AP801">
        <v>30</v>
      </c>
      <c r="AQ801">
        <v>40</v>
      </c>
      <c r="AR801">
        <v>30</v>
      </c>
      <c r="AS801">
        <v>40</v>
      </c>
      <c r="AT801">
        <v>21</v>
      </c>
    </row>
    <row r="802" spans="1:46" hidden="1" x14ac:dyDescent="0.2">
      <c r="A802">
        <v>800</v>
      </c>
      <c r="B802" t="s">
        <v>282</v>
      </c>
      <c r="C802" t="s">
        <v>101</v>
      </c>
      <c r="D802" t="s">
        <v>234</v>
      </c>
      <c r="E802" t="s">
        <v>101</v>
      </c>
      <c r="F802" t="s">
        <v>234</v>
      </c>
      <c r="J802">
        <v>0</v>
      </c>
      <c r="K802">
        <v>5000000</v>
      </c>
      <c r="L802">
        <v>0</v>
      </c>
      <c r="N802" t="s">
        <v>2052</v>
      </c>
      <c r="O802">
        <v>0.02</v>
      </c>
      <c r="P802">
        <v>60.08</v>
      </c>
      <c r="Q802" t="s">
        <v>1327</v>
      </c>
      <c r="T802">
        <v>0</v>
      </c>
      <c r="U802">
        <v>0</v>
      </c>
      <c r="V802">
        <v>0</v>
      </c>
      <c r="W802">
        <v>63</v>
      </c>
      <c r="X802">
        <v>0</v>
      </c>
      <c r="Y802">
        <v>3</v>
      </c>
      <c r="Z802">
        <v>6</v>
      </c>
      <c r="AA802">
        <v>12</v>
      </c>
      <c r="AB802">
        <v>18</v>
      </c>
      <c r="AC802">
        <v>24</v>
      </c>
      <c r="AD802">
        <v>30</v>
      </c>
      <c r="AE802">
        <v>36</v>
      </c>
      <c r="AF802">
        <v>42.1</v>
      </c>
      <c r="AG802">
        <v>49</v>
      </c>
      <c r="AH802">
        <v>55</v>
      </c>
      <c r="AI802">
        <v>58</v>
      </c>
      <c r="AJ802">
        <v>63</v>
      </c>
      <c r="AK802">
        <v>70</v>
      </c>
      <c r="AL802">
        <v>60</v>
      </c>
      <c r="AM802">
        <v>60</v>
      </c>
      <c r="AN802">
        <v>70</v>
      </c>
      <c r="AO802">
        <v>60</v>
      </c>
      <c r="AP802">
        <v>60</v>
      </c>
      <c r="AQ802">
        <v>70</v>
      </c>
      <c r="AR802">
        <v>60</v>
      </c>
      <c r="AS802">
        <v>60</v>
      </c>
      <c r="AT802">
        <v>44</v>
      </c>
    </row>
    <row r="803" spans="1:46" hidden="1" x14ac:dyDescent="0.2">
      <c r="A803">
        <v>801</v>
      </c>
      <c r="B803" t="s">
        <v>282</v>
      </c>
      <c r="C803" t="s">
        <v>101</v>
      </c>
      <c r="D803" t="s">
        <v>236</v>
      </c>
      <c r="E803" t="s">
        <v>101</v>
      </c>
      <c r="F803" t="s">
        <v>236</v>
      </c>
      <c r="J803">
        <v>0</v>
      </c>
      <c r="K803">
        <v>5000000</v>
      </c>
      <c r="L803">
        <v>0</v>
      </c>
      <c r="N803" t="s">
        <v>2053</v>
      </c>
      <c r="O803">
        <v>0.04</v>
      </c>
      <c r="P803">
        <v>60.17</v>
      </c>
      <c r="Q803" t="s">
        <v>1277</v>
      </c>
      <c r="T803">
        <v>0</v>
      </c>
      <c r="U803">
        <v>0</v>
      </c>
      <c r="V803">
        <v>0</v>
      </c>
      <c r="W803">
        <v>63</v>
      </c>
      <c r="X803">
        <v>0</v>
      </c>
      <c r="Y803">
        <v>3</v>
      </c>
      <c r="Z803">
        <v>6</v>
      </c>
      <c r="AA803">
        <v>12</v>
      </c>
      <c r="AB803">
        <v>18</v>
      </c>
      <c r="AC803">
        <v>24</v>
      </c>
      <c r="AD803">
        <v>30</v>
      </c>
      <c r="AE803">
        <v>36</v>
      </c>
      <c r="AF803">
        <v>42.8</v>
      </c>
      <c r="AG803">
        <v>49</v>
      </c>
      <c r="AH803">
        <v>55</v>
      </c>
      <c r="AI803">
        <v>58</v>
      </c>
      <c r="AJ803">
        <v>63</v>
      </c>
      <c r="AK803">
        <v>70</v>
      </c>
      <c r="AL803">
        <v>60</v>
      </c>
      <c r="AM803">
        <v>60</v>
      </c>
      <c r="AN803">
        <v>70</v>
      </c>
      <c r="AO803">
        <v>60</v>
      </c>
      <c r="AP803">
        <v>60</v>
      </c>
      <c r="AQ803">
        <v>70</v>
      </c>
      <c r="AR803">
        <v>60</v>
      </c>
      <c r="AS803">
        <v>60</v>
      </c>
      <c r="AT803">
        <v>45</v>
      </c>
    </row>
    <row r="804" spans="1:46" hidden="1" x14ac:dyDescent="0.2">
      <c r="A804">
        <v>802</v>
      </c>
      <c r="B804" t="s">
        <v>282</v>
      </c>
      <c r="C804" t="s">
        <v>101</v>
      </c>
      <c r="D804" t="s">
        <v>26</v>
      </c>
      <c r="E804" t="s">
        <v>101</v>
      </c>
      <c r="F804" t="s">
        <v>26</v>
      </c>
      <c r="J804">
        <v>0</v>
      </c>
      <c r="K804">
        <v>5000000</v>
      </c>
      <c r="L804">
        <v>76.790000000000006</v>
      </c>
      <c r="N804" t="s">
        <v>2054</v>
      </c>
      <c r="O804">
        <v>11.22</v>
      </c>
      <c r="P804">
        <v>116.31</v>
      </c>
      <c r="Q804" t="s">
        <v>1327</v>
      </c>
      <c r="T804">
        <v>100.69</v>
      </c>
      <c r="U804">
        <v>14.85</v>
      </c>
      <c r="V804">
        <v>9</v>
      </c>
      <c r="W804">
        <v>169</v>
      </c>
      <c r="X804">
        <v>9</v>
      </c>
      <c r="Y804">
        <v>15</v>
      </c>
      <c r="Z804">
        <v>22.6</v>
      </c>
      <c r="AA804">
        <v>35</v>
      </c>
      <c r="AB804">
        <v>46.4</v>
      </c>
      <c r="AC804">
        <v>59.4</v>
      </c>
      <c r="AD804">
        <v>74</v>
      </c>
      <c r="AE804">
        <v>85</v>
      </c>
      <c r="AF804">
        <v>98.2</v>
      </c>
      <c r="AG804">
        <v>113.4</v>
      </c>
      <c r="AH804">
        <v>127.4</v>
      </c>
      <c r="AI804">
        <v>142.6</v>
      </c>
      <c r="AJ804">
        <v>169</v>
      </c>
      <c r="AK804">
        <v>15</v>
      </c>
      <c r="AL804">
        <v>17</v>
      </c>
      <c r="AM804">
        <v>17</v>
      </c>
      <c r="AN804">
        <v>14</v>
      </c>
      <c r="AO804">
        <v>17</v>
      </c>
      <c r="AP804">
        <v>15</v>
      </c>
      <c r="AQ804">
        <v>15</v>
      </c>
      <c r="AR804">
        <v>11</v>
      </c>
      <c r="AS804">
        <v>4</v>
      </c>
      <c r="AT804">
        <v>4</v>
      </c>
    </row>
    <row r="805" spans="1:46" hidden="1" x14ac:dyDescent="0.2">
      <c r="A805">
        <v>803</v>
      </c>
      <c r="B805" t="s">
        <v>282</v>
      </c>
      <c r="C805" t="s">
        <v>101</v>
      </c>
      <c r="D805" t="s">
        <v>241</v>
      </c>
      <c r="E805" t="s">
        <v>101</v>
      </c>
      <c r="F805" t="s">
        <v>241</v>
      </c>
      <c r="J805">
        <v>0</v>
      </c>
      <c r="K805">
        <v>5000000</v>
      </c>
      <c r="L805">
        <v>65.56</v>
      </c>
      <c r="N805" t="s">
        <v>2055</v>
      </c>
      <c r="O805">
        <v>0</v>
      </c>
      <c r="P805">
        <v>105.11</v>
      </c>
      <c r="Q805" t="s">
        <v>1277</v>
      </c>
      <c r="T805">
        <v>86.23</v>
      </c>
      <c r="U805">
        <v>15.46</v>
      </c>
      <c r="V805">
        <v>0</v>
      </c>
      <c r="W805">
        <v>160</v>
      </c>
      <c r="X805">
        <v>0</v>
      </c>
      <c r="Y805">
        <v>0</v>
      </c>
      <c r="Z805">
        <v>10</v>
      </c>
      <c r="AA805">
        <v>20</v>
      </c>
      <c r="AB805">
        <v>30</v>
      </c>
      <c r="AC805">
        <v>50</v>
      </c>
      <c r="AD805">
        <v>60</v>
      </c>
      <c r="AE805">
        <v>70</v>
      </c>
      <c r="AF805">
        <v>80</v>
      </c>
      <c r="AG805">
        <v>100</v>
      </c>
      <c r="AH805">
        <v>110</v>
      </c>
      <c r="AI805">
        <v>120</v>
      </c>
      <c r="AJ805">
        <v>160</v>
      </c>
      <c r="AK805">
        <v>20</v>
      </c>
      <c r="AL805">
        <v>20</v>
      </c>
      <c r="AM805">
        <v>10</v>
      </c>
      <c r="AN805">
        <v>20</v>
      </c>
      <c r="AO805">
        <v>10</v>
      </c>
      <c r="AP805">
        <v>20</v>
      </c>
      <c r="AQ805">
        <v>16</v>
      </c>
      <c r="AR805">
        <v>5</v>
      </c>
      <c r="AS805">
        <v>4</v>
      </c>
      <c r="AT805">
        <v>2</v>
      </c>
    </row>
    <row r="806" spans="1:46" hidden="1" x14ac:dyDescent="0.2">
      <c r="A806">
        <v>804</v>
      </c>
      <c r="B806" t="s">
        <v>282</v>
      </c>
      <c r="C806" t="s">
        <v>101</v>
      </c>
      <c r="D806" t="s">
        <v>242</v>
      </c>
      <c r="E806" t="s">
        <v>101</v>
      </c>
      <c r="F806" t="s">
        <v>242</v>
      </c>
      <c r="J806">
        <v>0</v>
      </c>
      <c r="K806">
        <v>5000000</v>
      </c>
      <c r="L806">
        <v>11.23</v>
      </c>
      <c r="N806" t="s">
        <v>2056</v>
      </c>
      <c r="O806">
        <v>11.23</v>
      </c>
      <c r="P806">
        <v>11.24</v>
      </c>
      <c r="Q806" t="s">
        <v>1277</v>
      </c>
      <c r="T806">
        <v>14.47</v>
      </c>
      <c r="U806">
        <v>4.2300000000000004</v>
      </c>
      <c r="V806">
        <v>9</v>
      </c>
      <c r="W806">
        <v>32</v>
      </c>
      <c r="X806">
        <v>9</v>
      </c>
      <c r="Y806">
        <v>9.8000000000000007</v>
      </c>
      <c r="Z806">
        <v>13.4</v>
      </c>
      <c r="AA806">
        <v>15</v>
      </c>
      <c r="AB806">
        <v>16.2</v>
      </c>
      <c r="AC806">
        <v>17.600000000000001</v>
      </c>
      <c r="AD806">
        <v>20</v>
      </c>
      <c r="AE806">
        <v>22.4</v>
      </c>
      <c r="AF806">
        <v>24.8</v>
      </c>
      <c r="AG806">
        <v>27.2</v>
      </c>
      <c r="AH806">
        <v>29.6</v>
      </c>
      <c r="AI806">
        <v>30.8</v>
      </c>
      <c r="AJ806">
        <v>32</v>
      </c>
      <c r="AK806">
        <v>2</v>
      </c>
      <c r="AL806">
        <v>1</v>
      </c>
      <c r="AM806">
        <v>3</v>
      </c>
      <c r="AN806">
        <v>5</v>
      </c>
      <c r="AO806">
        <v>2</v>
      </c>
      <c r="AP806">
        <v>2</v>
      </c>
      <c r="AQ806">
        <v>3</v>
      </c>
      <c r="AR806">
        <v>2</v>
      </c>
      <c r="AS806">
        <v>2</v>
      </c>
      <c r="AT806">
        <v>3</v>
      </c>
    </row>
    <row r="807" spans="1:46" hidden="1" x14ac:dyDescent="0.2">
      <c r="A807">
        <v>805</v>
      </c>
      <c r="B807" t="s">
        <v>282</v>
      </c>
      <c r="C807" t="s">
        <v>101</v>
      </c>
      <c r="D807" t="s">
        <v>243</v>
      </c>
      <c r="E807" t="s">
        <v>101</v>
      </c>
      <c r="F807" t="s">
        <v>243</v>
      </c>
      <c r="J807">
        <v>-5000000</v>
      </c>
      <c r="K807">
        <v>5000000</v>
      </c>
      <c r="L807">
        <v>-124.78</v>
      </c>
      <c r="N807" t="s">
        <v>2057</v>
      </c>
      <c r="O807">
        <v>-284.66000000000003</v>
      </c>
      <c r="P807">
        <v>-25.17</v>
      </c>
      <c r="Q807" t="s">
        <v>1327</v>
      </c>
      <c r="T807">
        <v>-131.96</v>
      </c>
      <c r="U807">
        <v>25.57</v>
      </c>
      <c r="V807">
        <v>-346</v>
      </c>
      <c r="W807">
        <v>53</v>
      </c>
      <c r="X807">
        <v>-346</v>
      </c>
      <c r="Y807">
        <v>-300</v>
      </c>
      <c r="Z807">
        <v>-279.8</v>
      </c>
      <c r="AA807">
        <v>-249.6</v>
      </c>
      <c r="AB807">
        <v>-219.4</v>
      </c>
      <c r="AC807">
        <v>-189.2</v>
      </c>
      <c r="AD807">
        <v>-159</v>
      </c>
      <c r="AE807">
        <v>-128.80000000000001</v>
      </c>
      <c r="AF807">
        <v>-98.6</v>
      </c>
      <c r="AG807">
        <v>-68.400000000000006</v>
      </c>
      <c r="AH807">
        <v>-37</v>
      </c>
      <c r="AI807">
        <v>-7.15</v>
      </c>
      <c r="AJ807">
        <v>53</v>
      </c>
      <c r="AK807">
        <v>13</v>
      </c>
      <c r="AL807">
        <v>34</v>
      </c>
      <c r="AM807">
        <v>40</v>
      </c>
      <c r="AN807">
        <v>40</v>
      </c>
      <c r="AO807">
        <v>40</v>
      </c>
      <c r="AP807">
        <v>40</v>
      </c>
      <c r="AQ807">
        <v>40</v>
      </c>
      <c r="AR807">
        <v>32</v>
      </c>
      <c r="AS807">
        <v>18</v>
      </c>
      <c r="AT807">
        <v>5</v>
      </c>
    </row>
    <row r="808" spans="1:46" hidden="1" x14ac:dyDescent="0.2">
      <c r="A808">
        <v>806</v>
      </c>
      <c r="B808" t="s">
        <v>282</v>
      </c>
      <c r="C808" t="s">
        <v>211</v>
      </c>
      <c r="D808" t="s">
        <v>221</v>
      </c>
      <c r="E808" t="s">
        <v>211</v>
      </c>
      <c r="F808" t="s">
        <v>221</v>
      </c>
      <c r="J808">
        <v>0</v>
      </c>
      <c r="K808">
        <v>5000000</v>
      </c>
      <c r="L808">
        <v>2.0499999999999998</v>
      </c>
      <c r="N808" t="s">
        <v>2058</v>
      </c>
      <c r="Q808" t="s">
        <v>1267</v>
      </c>
      <c r="T808">
        <v>2.0099999999999998</v>
      </c>
      <c r="U808">
        <v>0.15</v>
      </c>
      <c r="V808">
        <v>1.77</v>
      </c>
      <c r="W808">
        <v>2.21</v>
      </c>
      <c r="X808">
        <v>1.75</v>
      </c>
      <c r="Y808">
        <v>1.8</v>
      </c>
      <c r="Z808">
        <v>1.84</v>
      </c>
      <c r="AA808">
        <v>1.86</v>
      </c>
      <c r="AB808">
        <v>1.95</v>
      </c>
      <c r="AC808">
        <v>2.0099999999999998</v>
      </c>
      <c r="AD808">
        <v>2.04</v>
      </c>
      <c r="AE808">
        <v>2.06</v>
      </c>
      <c r="AF808">
        <v>2.09</v>
      </c>
      <c r="AG808">
        <v>2.1</v>
      </c>
      <c r="AH808">
        <v>2.17</v>
      </c>
      <c r="AI808">
        <v>2.19</v>
      </c>
      <c r="AJ808">
        <v>2.2200000000000002</v>
      </c>
      <c r="AK808">
        <v>1</v>
      </c>
      <c r="AL808">
        <v>0</v>
      </c>
      <c r="AM808">
        <v>2</v>
      </c>
      <c r="AN808">
        <v>0</v>
      </c>
      <c r="AO808">
        <v>0</v>
      </c>
      <c r="AP808">
        <v>1</v>
      </c>
      <c r="AQ808">
        <v>2</v>
      </c>
      <c r="AR808">
        <v>2</v>
      </c>
      <c r="AS808">
        <v>1</v>
      </c>
      <c r="AT808">
        <v>1</v>
      </c>
    </row>
    <row r="809" spans="1:46" hidden="1" x14ac:dyDescent="0.2">
      <c r="A809">
        <v>807</v>
      </c>
      <c r="B809" t="s">
        <v>282</v>
      </c>
      <c r="C809" t="s">
        <v>211</v>
      </c>
      <c r="D809" t="s">
        <v>78</v>
      </c>
      <c r="E809" t="s">
        <v>211</v>
      </c>
      <c r="F809" t="s">
        <v>78</v>
      </c>
      <c r="J809">
        <v>0</v>
      </c>
      <c r="K809">
        <v>5000000</v>
      </c>
      <c r="L809">
        <v>2.0499999999999998</v>
      </c>
      <c r="N809" t="s">
        <v>2059</v>
      </c>
      <c r="Q809" t="s">
        <v>1254</v>
      </c>
      <c r="T809">
        <v>2.0099999999999998</v>
      </c>
      <c r="U809">
        <v>0.15</v>
      </c>
      <c r="V809">
        <v>1.77</v>
      </c>
      <c r="W809">
        <v>2.21</v>
      </c>
      <c r="X809">
        <v>1.75</v>
      </c>
      <c r="Y809">
        <v>1.8</v>
      </c>
      <c r="Z809">
        <v>1.84</v>
      </c>
      <c r="AA809">
        <v>1.86</v>
      </c>
      <c r="AB809">
        <v>1.95</v>
      </c>
      <c r="AC809">
        <v>2.0099999999999998</v>
      </c>
      <c r="AD809">
        <v>2.04</v>
      </c>
      <c r="AE809">
        <v>2.06</v>
      </c>
      <c r="AF809">
        <v>2.09</v>
      </c>
      <c r="AG809">
        <v>2.1</v>
      </c>
      <c r="AH809">
        <v>2.17</v>
      </c>
      <c r="AI809">
        <v>2.19</v>
      </c>
      <c r="AJ809">
        <v>2.2200000000000002</v>
      </c>
      <c r="AK809">
        <v>1</v>
      </c>
      <c r="AL809">
        <v>0</v>
      </c>
      <c r="AM809">
        <v>2</v>
      </c>
      <c r="AN809">
        <v>0</v>
      </c>
      <c r="AO809">
        <v>0</v>
      </c>
      <c r="AP809">
        <v>1</v>
      </c>
      <c r="AQ809">
        <v>2</v>
      </c>
      <c r="AR809">
        <v>2</v>
      </c>
      <c r="AS809">
        <v>1</v>
      </c>
      <c r="AT809">
        <v>1</v>
      </c>
    </row>
    <row r="810" spans="1:46" hidden="1" x14ac:dyDescent="0.2">
      <c r="A810">
        <v>808</v>
      </c>
      <c r="B810" t="s">
        <v>282</v>
      </c>
      <c r="C810" t="s">
        <v>211</v>
      </c>
      <c r="D810" t="s">
        <v>84</v>
      </c>
      <c r="E810" t="s">
        <v>211</v>
      </c>
      <c r="F810" t="s">
        <v>84</v>
      </c>
      <c r="J810">
        <v>0</v>
      </c>
      <c r="K810">
        <v>5000000</v>
      </c>
      <c r="L810">
        <v>-0.31</v>
      </c>
      <c r="N810" t="s">
        <v>2060</v>
      </c>
      <c r="Q810" t="s">
        <v>1254</v>
      </c>
      <c r="T810">
        <v>-0.31</v>
      </c>
      <c r="U810">
        <v>0.09</v>
      </c>
      <c r="V810">
        <v>-0.42</v>
      </c>
      <c r="W810">
        <v>-0.13</v>
      </c>
      <c r="X810">
        <v>-0.44</v>
      </c>
      <c r="Y810">
        <v>-0.41</v>
      </c>
      <c r="Z810">
        <v>-0.38</v>
      </c>
      <c r="AA810">
        <v>-0.36</v>
      </c>
      <c r="AB810">
        <v>-0.36</v>
      </c>
      <c r="AC810">
        <v>-0.33</v>
      </c>
      <c r="AD810">
        <v>-0.31</v>
      </c>
      <c r="AE810">
        <v>-0.3</v>
      </c>
      <c r="AF810">
        <v>-0.28999999999999998</v>
      </c>
      <c r="AG810">
        <v>-0.28000000000000003</v>
      </c>
      <c r="AH810">
        <v>-0.25</v>
      </c>
      <c r="AI810">
        <v>-0.17</v>
      </c>
      <c r="AJ810">
        <v>-0.08</v>
      </c>
      <c r="AK810">
        <v>1</v>
      </c>
      <c r="AL810">
        <v>1</v>
      </c>
      <c r="AM810">
        <v>2</v>
      </c>
      <c r="AN810">
        <v>2</v>
      </c>
      <c r="AO810">
        <v>3</v>
      </c>
      <c r="AP810">
        <v>0</v>
      </c>
      <c r="AQ810">
        <v>0</v>
      </c>
      <c r="AR810">
        <v>0</v>
      </c>
      <c r="AS810">
        <v>0</v>
      </c>
      <c r="AT810">
        <v>1</v>
      </c>
    </row>
    <row r="811" spans="1:46" hidden="1" x14ac:dyDescent="0.2">
      <c r="A811">
        <v>809</v>
      </c>
      <c r="B811" t="s">
        <v>282</v>
      </c>
      <c r="C811" t="s">
        <v>211</v>
      </c>
      <c r="D811" t="s">
        <v>122</v>
      </c>
      <c r="E811" t="s">
        <v>211</v>
      </c>
      <c r="F811" t="s">
        <v>122</v>
      </c>
      <c r="J811">
        <v>0</v>
      </c>
      <c r="K811">
        <v>5000000</v>
      </c>
      <c r="L811">
        <v>0</v>
      </c>
      <c r="N811" t="s">
        <v>2061</v>
      </c>
      <c r="Q811" t="s">
        <v>1254</v>
      </c>
      <c r="T811">
        <v>0</v>
      </c>
      <c r="U811">
        <v>0</v>
      </c>
      <c r="V811">
        <v>0</v>
      </c>
      <c r="W811">
        <v>0</v>
      </c>
      <c r="X811">
        <v>0</v>
      </c>
      <c r="Y811">
        <v>0</v>
      </c>
      <c r="Z811">
        <v>0</v>
      </c>
      <c r="AA811">
        <v>0</v>
      </c>
      <c r="AB811">
        <v>0</v>
      </c>
      <c r="AC811">
        <v>0</v>
      </c>
      <c r="AD811">
        <v>0</v>
      </c>
      <c r="AE811">
        <v>0</v>
      </c>
      <c r="AF811">
        <v>0</v>
      </c>
      <c r="AG811">
        <v>0</v>
      </c>
      <c r="AH811">
        <v>0</v>
      </c>
      <c r="AI811">
        <v>0</v>
      </c>
      <c r="AJ811">
        <v>0.01</v>
      </c>
      <c r="AK811">
        <v>2</v>
      </c>
      <c r="AL811">
        <v>1</v>
      </c>
      <c r="AM811">
        <v>5</v>
      </c>
      <c r="AN811">
        <v>1</v>
      </c>
      <c r="AO811">
        <v>0</v>
      </c>
      <c r="AP811">
        <v>0</v>
      </c>
      <c r="AQ811">
        <v>0</v>
      </c>
      <c r="AR811">
        <v>0</v>
      </c>
      <c r="AS811">
        <v>0</v>
      </c>
      <c r="AT811">
        <v>1</v>
      </c>
    </row>
    <row r="812" spans="1:46" hidden="1" x14ac:dyDescent="0.2">
      <c r="A812">
        <v>810</v>
      </c>
      <c r="B812" t="s">
        <v>282</v>
      </c>
      <c r="C812" t="s">
        <v>211</v>
      </c>
      <c r="D812" t="s">
        <v>89</v>
      </c>
      <c r="E812" t="s">
        <v>211</v>
      </c>
      <c r="F812" t="s">
        <v>89</v>
      </c>
      <c r="J812">
        <v>0</v>
      </c>
      <c r="K812">
        <v>5000000</v>
      </c>
      <c r="L812">
        <v>0.16</v>
      </c>
      <c r="N812" t="s">
        <v>2062</v>
      </c>
      <c r="Q812" t="s">
        <v>1254</v>
      </c>
      <c r="T812">
        <v>0.15</v>
      </c>
      <c r="U812">
        <v>0.01</v>
      </c>
      <c r="V812">
        <v>0.14000000000000001</v>
      </c>
      <c r="W812">
        <v>0.16</v>
      </c>
      <c r="X812">
        <v>0.14000000000000001</v>
      </c>
      <c r="Y812">
        <v>0.14000000000000001</v>
      </c>
      <c r="Z812">
        <v>0.15</v>
      </c>
      <c r="AA812">
        <v>0.15</v>
      </c>
      <c r="AB812">
        <v>0.15</v>
      </c>
      <c r="AC812">
        <v>0.15</v>
      </c>
      <c r="AD812">
        <v>0.15</v>
      </c>
      <c r="AE812">
        <v>0.15</v>
      </c>
      <c r="AF812">
        <v>0.16</v>
      </c>
      <c r="AG812">
        <v>0.16</v>
      </c>
      <c r="AH812">
        <v>0.16</v>
      </c>
      <c r="AI812">
        <v>0.16</v>
      </c>
      <c r="AJ812">
        <v>0.16</v>
      </c>
      <c r="AK812">
        <v>1</v>
      </c>
      <c r="AL812">
        <v>0</v>
      </c>
      <c r="AM812">
        <v>0</v>
      </c>
      <c r="AN812">
        <v>0</v>
      </c>
      <c r="AO812">
        <v>0</v>
      </c>
      <c r="AP812">
        <v>3</v>
      </c>
      <c r="AQ812">
        <v>3</v>
      </c>
      <c r="AR812">
        <v>0</v>
      </c>
      <c r="AS812">
        <v>2</v>
      </c>
      <c r="AT812">
        <v>1</v>
      </c>
    </row>
    <row r="813" spans="1:46" hidden="1" x14ac:dyDescent="0.2">
      <c r="A813">
        <v>811</v>
      </c>
      <c r="B813" t="s">
        <v>282</v>
      </c>
      <c r="C813" t="s">
        <v>211</v>
      </c>
      <c r="D813" t="s">
        <v>67</v>
      </c>
      <c r="E813" t="s">
        <v>211</v>
      </c>
      <c r="F813" t="s">
        <v>67</v>
      </c>
      <c r="J813">
        <v>0</v>
      </c>
      <c r="K813">
        <v>5000000</v>
      </c>
      <c r="L813">
        <v>-0.28999999999999998</v>
      </c>
      <c r="N813" t="s">
        <v>2063</v>
      </c>
      <c r="Q813" t="s">
        <v>1267</v>
      </c>
      <c r="T813">
        <v>-0.24</v>
      </c>
      <c r="U813">
        <v>0.08</v>
      </c>
      <c r="V813">
        <v>-0.34</v>
      </c>
      <c r="W813">
        <v>-0.08</v>
      </c>
      <c r="X813">
        <v>-0.36</v>
      </c>
      <c r="Y813">
        <v>-0.33</v>
      </c>
      <c r="Z813">
        <v>-0.28999999999999998</v>
      </c>
      <c r="AA813">
        <v>-0.28000000000000003</v>
      </c>
      <c r="AB813">
        <v>-0.28000000000000003</v>
      </c>
      <c r="AC813">
        <v>-0.27</v>
      </c>
      <c r="AD813">
        <v>-0.25</v>
      </c>
      <c r="AE813">
        <v>-0.24</v>
      </c>
      <c r="AF813">
        <v>-0.23</v>
      </c>
      <c r="AG813">
        <v>-0.22</v>
      </c>
      <c r="AH813">
        <v>-0.18</v>
      </c>
      <c r="AI813">
        <v>-0.11</v>
      </c>
      <c r="AJ813">
        <v>-0.04</v>
      </c>
      <c r="AK813">
        <v>1</v>
      </c>
      <c r="AL813">
        <v>0</v>
      </c>
      <c r="AM813">
        <v>3</v>
      </c>
      <c r="AN813">
        <v>2</v>
      </c>
      <c r="AO813">
        <v>2</v>
      </c>
      <c r="AP813">
        <v>1</v>
      </c>
      <c r="AQ813">
        <v>0</v>
      </c>
      <c r="AR813">
        <v>0</v>
      </c>
      <c r="AS813">
        <v>0</v>
      </c>
      <c r="AT813">
        <v>1</v>
      </c>
    </row>
    <row r="814" spans="1:46" hidden="1" x14ac:dyDescent="0.2">
      <c r="A814">
        <v>812</v>
      </c>
      <c r="B814" t="s">
        <v>282</v>
      </c>
      <c r="C814" t="s">
        <v>211</v>
      </c>
      <c r="D814" t="s">
        <v>90</v>
      </c>
      <c r="E814" t="s">
        <v>211</v>
      </c>
      <c r="F814" t="s">
        <v>90</v>
      </c>
      <c r="J814">
        <v>0</v>
      </c>
      <c r="K814">
        <v>5000000</v>
      </c>
      <c r="L814">
        <v>-0.15</v>
      </c>
      <c r="N814" t="s">
        <v>2064</v>
      </c>
      <c r="O814">
        <v>-0.15</v>
      </c>
      <c r="P814">
        <v>-0.15</v>
      </c>
      <c r="Q814" t="s">
        <v>1277</v>
      </c>
      <c r="T814">
        <v>-0.12</v>
      </c>
      <c r="U814">
        <v>0.04</v>
      </c>
      <c r="V814">
        <v>0</v>
      </c>
      <c r="W814">
        <v>0</v>
      </c>
      <c r="X814">
        <v>0</v>
      </c>
      <c r="Y814">
        <v>0</v>
      </c>
      <c r="Z814">
        <v>0</v>
      </c>
      <c r="AA814">
        <v>0</v>
      </c>
      <c r="AB814">
        <v>0</v>
      </c>
      <c r="AC814">
        <v>0</v>
      </c>
      <c r="AD814">
        <v>0</v>
      </c>
      <c r="AE814">
        <v>0</v>
      </c>
      <c r="AF814">
        <v>0</v>
      </c>
      <c r="AG814">
        <v>0</v>
      </c>
      <c r="AH814">
        <v>0</v>
      </c>
      <c r="AI814">
        <v>0</v>
      </c>
      <c r="AJ814">
        <v>0</v>
      </c>
      <c r="AK814">
        <v>0</v>
      </c>
      <c r="AL814">
        <v>0</v>
      </c>
      <c r="AM814">
        <v>0</v>
      </c>
      <c r="AN814">
        <v>0</v>
      </c>
      <c r="AO814">
        <v>0</v>
      </c>
      <c r="AP814">
        <v>1</v>
      </c>
      <c r="AQ814">
        <v>0</v>
      </c>
      <c r="AR814">
        <v>0</v>
      </c>
      <c r="AS814">
        <v>0</v>
      </c>
      <c r="AT814">
        <v>0</v>
      </c>
    </row>
    <row r="815" spans="1:46" hidden="1" x14ac:dyDescent="0.2">
      <c r="A815">
        <v>813</v>
      </c>
      <c r="B815" t="s">
        <v>282</v>
      </c>
      <c r="C815" t="s">
        <v>211</v>
      </c>
      <c r="D815" t="s">
        <v>92</v>
      </c>
      <c r="E815" t="s">
        <v>211</v>
      </c>
      <c r="F815" t="s">
        <v>92</v>
      </c>
      <c r="J815">
        <v>0</v>
      </c>
      <c r="K815">
        <v>5000000</v>
      </c>
      <c r="L815">
        <v>-0.14000000000000001</v>
      </c>
      <c r="N815" t="s">
        <v>2065</v>
      </c>
      <c r="O815">
        <v>-0.15</v>
      </c>
      <c r="P815">
        <v>-0.15</v>
      </c>
      <c r="Q815" t="s">
        <v>1277</v>
      </c>
      <c r="T815">
        <v>-0.11</v>
      </c>
      <c r="U815">
        <v>0.04</v>
      </c>
      <c r="V815">
        <v>0</v>
      </c>
      <c r="W815">
        <v>0</v>
      </c>
      <c r="X815">
        <v>0</v>
      </c>
      <c r="Y815">
        <v>0</v>
      </c>
      <c r="Z815">
        <v>0</v>
      </c>
      <c r="AA815">
        <v>0</v>
      </c>
      <c r="AB815">
        <v>0</v>
      </c>
      <c r="AC815">
        <v>0</v>
      </c>
      <c r="AD815">
        <v>0</v>
      </c>
      <c r="AE815">
        <v>0</v>
      </c>
      <c r="AF815">
        <v>0</v>
      </c>
      <c r="AG815">
        <v>0</v>
      </c>
      <c r="AH815">
        <v>0</v>
      </c>
      <c r="AI815">
        <v>0</v>
      </c>
      <c r="AJ815">
        <v>0</v>
      </c>
      <c r="AK815">
        <v>0</v>
      </c>
      <c r="AL815">
        <v>0</v>
      </c>
      <c r="AM815">
        <v>0</v>
      </c>
      <c r="AN815">
        <v>0</v>
      </c>
      <c r="AO815">
        <v>0</v>
      </c>
      <c r="AP815">
        <v>1</v>
      </c>
      <c r="AQ815">
        <v>0</v>
      </c>
      <c r="AR815">
        <v>0</v>
      </c>
      <c r="AS815">
        <v>0</v>
      </c>
      <c r="AT815">
        <v>0</v>
      </c>
    </row>
    <row r="816" spans="1:46" hidden="1" x14ac:dyDescent="0.2">
      <c r="A816">
        <v>814</v>
      </c>
      <c r="B816" t="s">
        <v>282</v>
      </c>
      <c r="C816" t="s">
        <v>211</v>
      </c>
      <c r="D816" t="s">
        <v>98</v>
      </c>
      <c r="E816" t="s">
        <v>211</v>
      </c>
      <c r="F816" t="s">
        <v>98</v>
      </c>
      <c r="J816">
        <v>0</v>
      </c>
      <c r="K816">
        <v>5000000</v>
      </c>
      <c r="L816">
        <v>6.54</v>
      </c>
      <c r="N816" t="s">
        <v>2066</v>
      </c>
      <c r="Q816" t="s">
        <v>1254</v>
      </c>
      <c r="T816">
        <v>6.09</v>
      </c>
      <c r="U816">
        <v>2.78</v>
      </c>
      <c r="V816">
        <v>1.99</v>
      </c>
      <c r="W816">
        <v>9.6199999999999992</v>
      </c>
      <c r="X816">
        <v>1.85</v>
      </c>
      <c r="Y816">
        <v>2.13</v>
      </c>
      <c r="Z816">
        <v>2.4</v>
      </c>
      <c r="AA816">
        <v>3.15</v>
      </c>
      <c r="AB816">
        <v>4.67</v>
      </c>
      <c r="AC816">
        <v>6.03</v>
      </c>
      <c r="AD816">
        <v>6.81</v>
      </c>
      <c r="AE816">
        <v>7.09</v>
      </c>
      <c r="AF816">
        <v>7.53</v>
      </c>
      <c r="AG816">
        <v>8.59</v>
      </c>
      <c r="AH816">
        <v>8.99</v>
      </c>
      <c r="AI816">
        <v>9.41</v>
      </c>
      <c r="AJ816">
        <v>9.83</v>
      </c>
      <c r="AK816">
        <v>2</v>
      </c>
      <c r="AL816">
        <v>1</v>
      </c>
      <c r="AM816">
        <v>0</v>
      </c>
      <c r="AN816">
        <v>0</v>
      </c>
      <c r="AO816">
        <v>1</v>
      </c>
      <c r="AP816">
        <v>1</v>
      </c>
      <c r="AQ816">
        <v>2</v>
      </c>
      <c r="AR816">
        <v>0</v>
      </c>
      <c r="AS816">
        <v>2</v>
      </c>
      <c r="AT816">
        <v>1</v>
      </c>
    </row>
    <row r="817" spans="1:46" hidden="1" x14ac:dyDescent="0.2">
      <c r="A817">
        <v>815</v>
      </c>
      <c r="B817" t="s">
        <v>282</v>
      </c>
      <c r="C817" t="s">
        <v>211</v>
      </c>
      <c r="D817" t="s">
        <v>26</v>
      </c>
      <c r="E817" t="s">
        <v>211</v>
      </c>
      <c r="F817" t="s">
        <v>26</v>
      </c>
      <c r="J817">
        <v>0</v>
      </c>
      <c r="K817">
        <v>5000000</v>
      </c>
      <c r="L817">
        <v>14.34</v>
      </c>
      <c r="N817" t="s">
        <v>2067</v>
      </c>
      <c r="Q817" t="s">
        <v>1267</v>
      </c>
      <c r="T817">
        <v>14.56</v>
      </c>
      <c r="U817">
        <v>1.49</v>
      </c>
      <c r="V817">
        <v>12.15</v>
      </c>
      <c r="W817">
        <v>16.8</v>
      </c>
      <c r="X817">
        <v>12.04</v>
      </c>
      <c r="Y817">
        <v>12.25</v>
      </c>
      <c r="Z817">
        <v>12.47</v>
      </c>
      <c r="AA817">
        <v>13.79</v>
      </c>
      <c r="AB817">
        <v>14.32</v>
      </c>
      <c r="AC817">
        <v>14.49</v>
      </c>
      <c r="AD817">
        <v>14.56</v>
      </c>
      <c r="AE817">
        <v>14.7</v>
      </c>
      <c r="AF817">
        <v>15.03</v>
      </c>
      <c r="AG817">
        <v>15.5</v>
      </c>
      <c r="AH817">
        <v>16.22</v>
      </c>
      <c r="AI817">
        <v>16.61</v>
      </c>
      <c r="AJ817">
        <v>17</v>
      </c>
      <c r="AK817">
        <v>2</v>
      </c>
      <c r="AL817">
        <v>0</v>
      </c>
      <c r="AM817">
        <v>0</v>
      </c>
      <c r="AN817">
        <v>0</v>
      </c>
      <c r="AO817">
        <v>2</v>
      </c>
      <c r="AP817">
        <v>3</v>
      </c>
      <c r="AQ817">
        <v>1</v>
      </c>
      <c r="AR817">
        <v>0</v>
      </c>
      <c r="AS817">
        <v>1</v>
      </c>
      <c r="AT817">
        <v>1</v>
      </c>
    </row>
    <row r="818" spans="1:46" hidden="1" x14ac:dyDescent="0.2">
      <c r="A818">
        <v>816</v>
      </c>
      <c r="B818" t="s">
        <v>282</v>
      </c>
      <c r="C818" t="s">
        <v>211</v>
      </c>
      <c r="D818" t="s">
        <v>241</v>
      </c>
      <c r="E818" t="s">
        <v>211</v>
      </c>
      <c r="F818" t="s">
        <v>241</v>
      </c>
      <c r="J818">
        <v>0</v>
      </c>
      <c r="K818">
        <v>5000000</v>
      </c>
      <c r="L818">
        <v>4.87</v>
      </c>
      <c r="N818" t="s">
        <v>2068</v>
      </c>
      <c r="O818">
        <v>0</v>
      </c>
      <c r="P818">
        <v>13.32</v>
      </c>
      <c r="Q818" t="s">
        <v>1277</v>
      </c>
      <c r="T818">
        <v>5.4</v>
      </c>
      <c r="U818">
        <v>1.0900000000000001</v>
      </c>
      <c r="V818">
        <v>0</v>
      </c>
      <c r="W818">
        <v>16</v>
      </c>
      <c r="X818">
        <v>0</v>
      </c>
      <c r="Y818">
        <v>0</v>
      </c>
      <c r="Z818">
        <v>1</v>
      </c>
      <c r="AA818">
        <v>2</v>
      </c>
      <c r="AB818">
        <v>4</v>
      </c>
      <c r="AC818">
        <v>5</v>
      </c>
      <c r="AD818">
        <v>6</v>
      </c>
      <c r="AE818">
        <v>8</v>
      </c>
      <c r="AF818">
        <v>9</v>
      </c>
      <c r="AG818">
        <v>11</v>
      </c>
      <c r="AH818">
        <v>12.4</v>
      </c>
      <c r="AI818">
        <v>14</v>
      </c>
      <c r="AJ818">
        <v>16</v>
      </c>
      <c r="AK818">
        <v>20</v>
      </c>
      <c r="AL818">
        <v>20</v>
      </c>
      <c r="AM818">
        <v>10</v>
      </c>
      <c r="AN818">
        <v>20</v>
      </c>
      <c r="AO818">
        <v>9</v>
      </c>
      <c r="AP818">
        <v>18</v>
      </c>
      <c r="AQ818">
        <v>18</v>
      </c>
      <c r="AR818">
        <v>8</v>
      </c>
      <c r="AS818">
        <v>11</v>
      </c>
      <c r="AT818">
        <v>3</v>
      </c>
    </row>
    <row r="819" spans="1:46" hidden="1" x14ac:dyDescent="0.2">
      <c r="A819">
        <v>817</v>
      </c>
      <c r="B819" t="s">
        <v>282</v>
      </c>
      <c r="C819" t="s">
        <v>211</v>
      </c>
      <c r="D819" t="s">
        <v>242</v>
      </c>
      <c r="E819" t="s">
        <v>211</v>
      </c>
      <c r="F819" t="s">
        <v>242</v>
      </c>
      <c r="J819">
        <v>0</v>
      </c>
      <c r="K819">
        <v>5000000</v>
      </c>
      <c r="L819">
        <v>9.4700000000000006</v>
      </c>
      <c r="N819" t="s">
        <v>2069</v>
      </c>
      <c r="O819">
        <v>1.03</v>
      </c>
      <c r="P819">
        <v>14.34</v>
      </c>
      <c r="Q819" t="s">
        <v>1277</v>
      </c>
      <c r="T819">
        <v>9.15</v>
      </c>
      <c r="U819">
        <v>2.2200000000000002</v>
      </c>
      <c r="V819">
        <v>0</v>
      </c>
      <c r="W819">
        <v>16</v>
      </c>
      <c r="X819">
        <v>0</v>
      </c>
      <c r="Y819">
        <v>0.75</v>
      </c>
      <c r="Z819">
        <v>1</v>
      </c>
      <c r="AA819">
        <v>3</v>
      </c>
      <c r="AB819">
        <v>4.5</v>
      </c>
      <c r="AC819">
        <v>6</v>
      </c>
      <c r="AD819">
        <v>7.5</v>
      </c>
      <c r="AE819">
        <v>9</v>
      </c>
      <c r="AF819">
        <v>10.5</v>
      </c>
      <c r="AG819">
        <v>12</v>
      </c>
      <c r="AH819">
        <v>13</v>
      </c>
      <c r="AI819">
        <v>14</v>
      </c>
      <c r="AJ819">
        <v>16</v>
      </c>
      <c r="AK819">
        <v>15</v>
      </c>
      <c r="AL819">
        <v>17</v>
      </c>
      <c r="AM819">
        <v>9</v>
      </c>
      <c r="AN819">
        <v>18</v>
      </c>
      <c r="AO819">
        <v>9</v>
      </c>
      <c r="AP819">
        <v>18</v>
      </c>
      <c r="AQ819">
        <v>19</v>
      </c>
      <c r="AR819">
        <v>10</v>
      </c>
      <c r="AS819">
        <v>16</v>
      </c>
      <c r="AT819">
        <v>5</v>
      </c>
    </row>
    <row r="820" spans="1:46" hidden="1" x14ac:dyDescent="0.2">
      <c r="A820">
        <v>818</v>
      </c>
      <c r="B820" t="s">
        <v>282</v>
      </c>
      <c r="C820" t="s">
        <v>211</v>
      </c>
      <c r="D820" t="s">
        <v>243</v>
      </c>
      <c r="E820" t="s">
        <v>211</v>
      </c>
      <c r="F820" t="s">
        <v>243</v>
      </c>
      <c r="J820">
        <v>-5000000</v>
      </c>
      <c r="K820">
        <v>5000000</v>
      </c>
      <c r="L820">
        <v>7.53</v>
      </c>
      <c r="N820" t="s">
        <v>2070</v>
      </c>
      <c r="Q820" t="s">
        <v>1267</v>
      </c>
      <c r="T820">
        <v>8.11</v>
      </c>
      <c r="U820">
        <v>1.9</v>
      </c>
      <c r="V820">
        <v>4.95</v>
      </c>
      <c r="W820">
        <v>10.74</v>
      </c>
      <c r="X820">
        <v>4.3899999999999997</v>
      </c>
      <c r="Y820">
        <v>5.52</v>
      </c>
      <c r="Z820">
        <v>6.64</v>
      </c>
      <c r="AA820">
        <v>7.05</v>
      </c>
      <c r="AB820">
        <v>7.52</v>
      </c>
      <c r="AC820">
        <v>7.71</v>
      </c>
      <c r="AD820">
        <v>7.72</v>
      </c>
      <c r="AE820">
        <v>8.2200000000000006</v>
      </c>
      <c r="AF820">
        <v>9.02</v>
      </c>
      <c r="AG820">
        <v>9.51</v>
      </c>
      <c r="AH820">
        <v>10.73</v>
      </c>
      <c r="AI820">
        <v>10.74</v>
      </c>
      <c r="AJ820">
        <v>10.75</v>
      </c>
      <c r="AK820">
        <v>1</v>
      </c>
      <c r="AL820">
        <v>0</v>
      </c>
      <c r="AM820">
        <v>0</v>
      </c>
      <c r="AN820">
        <v>1</v>
      </c>
      <c r="AO820">
        <v>1</v>
      </c>
      <c r="AP820">
        <v>3</v>
      </c>
      <c r="AQ820">
        <v>0</v>
      </c>
      <c r="AR820">
        <v>2</v>
      </c>
      <c r="AS820">
        <v>0</v>
      </c>
      <c r="AT820">
        <v>2</v>
      </c>
    </row>
    <row r="821" spans="1:46" hidden="1" x14ac:dyDescent="0.2">
      <c r="A821">
        <v>819</v>
      </c>
      <c r="B821" t="s">
        <v>282</v>
      </c>
      <c r="C821" t="s">
        <v>212</v>
      </c>
      <c r="D821" t="s">
        <v>221</v>
      </c>
      <c r="E821" t="s">
        <v>212</v>
      </c>
      <c r="F821" t="s">
        <v>221</v>
      </c>
      <c r="J821">
        <v>0</v>
      </c>
      <c r="K821">
        <v>5000000</v>
      </c>
      <c r="L821">
        <v>453.01</v>
      </c>
      <c r="N821" t="s">
        <v>2071</v>
      </c>
      <c r="Q821" t="s">
        <v>1267</v>
      </c>
      <c r="T821">
        <v>458.24</v>
      </c>
      <c r="U821">
        <v>15.71</v>
      </c>
      <c r="V821">
        <v>432.42</v>
      </c>
      <c r="W821">
        <v>480.86</v>
      </c>
      <c r="X821">
        <v>427.08</v>
      </c>
      <c r="Y821">
        <v>437.75</v>
      </c>
      <c r="Z821">
        <v>448.43</v>
      </c>
      <c r="AA821">
        <v>451.4</v>
      </c>
      <c r="AB821">
        <v>451.81</v>
      </c>
      <c r="AC821">
        <v>451.95</v>
      </c>
      <c r="AD821">
        <v>454.84</v>
      </c>
      <c r="AE821">
        <v>459.48</v>
      </c>
      <c r="AF821">
        <v>464.67</v>
      </c>
      <c r="AG821">
        <v>471.78</v>
      </c>
      <c r="AH821">
        <v>477.05</v>
      </c>
      <c r="AI821">
        <v>479.59</v>
      </c>
      <c r="AJ821">
        <v>482.13</v>
      </c>
      <c r="AK821">
        <v>1</v>
      </c>
      <c r="AL821">
        <v>0</v>
      </c>
      <c r="AM821">
        <v>0</v>
      </c>
      <c r="AN821">
        <v>0</v>
      </c>
      <c r="AO821">
        <v>4</v>
      </c>
      <c r="AP821">
        <v>1</v>
      </c>
      <c r="AQ821">
        <v>1</v>
      </c>
      <c r="AR821">
        <v>1</v>
      </c>
      <c r="AS821">
        <v>1</v>
      </c>
      <c r="AT821">
        <v>1</v>
      </c>
    </row>
    <row r="822" spans="1:46" hidden="1" x14ac:dyDescent="0.2">
      <c r="A822">
        <v>820</v>
      </c>
      <c r="B822" t="s">
        <v>282</v>
      </c>
      <c r="C822" t="s">
        <v>212</v>
      </c>
      <c r="D822" t="s">
        <v>75</v>
      </c>
      <c r="E822" t="s">
        <v>212</v>
      </c>
      <c r="F822" t="s">
        <v>75</v>
      </c>
      <c r="J822">
        <v>0</v>
      </c>
      <c r="K822">
        <v>5000000</v>
      </c>
      <c r="L822">
        <v>453.01</v>
      </c>
      <c r="N822" t="s">
        <v>2072</v>
      </c>
      <c r="Q822" t="s">
        <v>1254</v>
      </c>
      <c r="T822">
        <v>458.24</v>
      </c>
      <c r="U822">
        <v>15.71</v>
      </c>
      <c r="V822">
        <v>432.42</v>
      </c>
      <c r="W822">
        <v>480.86</v>
      </c>
      <c r="X822">
        <v>427.08</v>
      </c>
      <c r="Y822">
        <v>437.75</v>
      </c>
      <c r="Z822">
        <v>448.43</v>
      </c>
      <c r="AA822">
        <v>451.4</v>
      </c>
      <c r="AB822">
        <v>451.81</v>
      </c>
      <c r="AC822">
        <v>451.95</v>
      </c>
      <c r="AD822">
        <v>454.84</v>
      </c>
      <c r="AE822">
        <v>459.48</v>
      </c>
      <c r="AF822">
        <v>464.67</v>
      </c>
      <c r="AG822">
        <v>471.78</v>
      </c>
      <c r="AH822">
        <v>477.05</v>
      </c>
      <c r="AI822">
        <v>479.59</v>
      </c>
      <c r="AJ822">
        <v>482.13</v>
      </c>
      <c r="AK822">
        <v>1</v>
      </c>
      <c r="AL822">
        <v>0</v>
      </c>
      <c r="AM822">
        <v>0</v>
      </c>
      <c r="AN822">
        <v>0</v>
      </c>
      <c r="AO822">
        <v>4</v>
      </c>
      <c r="AP822">
        <v>1</v>
      </c>
      <c r="AQ822">
        <v>1</v>
      </c>
      <c r="AR822">
        <v>1</v>
      </c>
      <c r="AS822">
        <v>1</v>
      </c>
      <c r="AT822">
        <v>1</v>
      </c>
    </row>
    <row r="823" spans="1:46" hidden="1" x14ac:dyDescent="0.2">
      <c r="A823">
        <v>821</v>
      </c>
      <c r="B823" t="s">
        <v>282</v>
      </c>
      <c r="C823" t="s">
        <v>212</v>
      </c>
      <c r="D823" t="s">
        <v>84</v>
      </c>
      <c r="E823" t="s">
        <v>212</v>
      </c>
      <c r="F823" t="s">
        <v>84</v>
      </c>
      <c r="J823">
        <v>0</v>
      </c>
      <c r="K823">
        <v>5000000</v>
      </c>
      <c r="L823">
        <v>0.08</v>
      </c>
      <c r="N823" t="s">
        <v>2073</v>
      </c>
      <c r="Q823" t="s">
        <v>1254</v>
      </c>
      <c r="T823">
        <v>0.03</v>
      </c>
      <c r="U823">
        <v>0.05</v>
      </c>
      <c r="V823">
        <v>-0.04</v>
      </c>
      <c r="W823">
        <v>0.1</v>
      </c>
      <c r="X823">
        <v>-0.04</v>
      </c>
      <c r="Y823">
        <v>-0.03</v>
      </c>
      <c r="Z823">
        <v>-0.03</v>
      </c>
      <c r="AA823">
        <v>-0.01</v>
      </c>
      <c r="AB823">
        <v>0</v>
      </c>
      <c r="AC823">
        <v>0.01</v>
      </c>
      <c r="AD823">
        <v>0.02</v>
      </c>
      <c r="AE823">
        <v>0.05</v>
      </c>
      <c r="AF823">
        <v>0.08</v>
      </c>
      <c r="AG823">
        <v>0.08</v>
      </c>
      <c r="AH823">
        <v>0.09</v>
      </c>
      <c r="AI823">
        <v>0.1</v>
      </c>
      <c r="AJ823">
        <v>0.1</v>
      </c>
      <c r="AK823">
        <v>1</v>
      </c>
      <c r="AL823">
        <v>1</v>
      </c>
      <c r="AM823">
        <v>1</v>
      </c>
      <c r="AN823">
        <v>2</v>
      </c>
      <c r="AO823">
        <v>0</v>
      </c>
      <c r="AP823">
        <v>1</v>
      </c>
      <c r="AQ823">
        <v>0</v>
      </c>
      <c r="AR823">
        <v>0</v>
      </c>
      <c r="AS823">
        <v>2</v>
      </c>
      <c r="AT823">
        <v>2</v>
      </c>
    </row>
    <row r="824" spans="1:46" hidden="1" x14ac:dyDescent="0.2">
      <c r="A824">
        <v>822</v>
      </c>
      <c r="B824" t="s">
        <v>282</v>
      </c>
      <c r="C824" t="s">
        <v>212</v>
      </c>
      <c r="D824" t="s">
        <v>122</v>
      </c>
      <c r="E824" t="s">
        <v>212</v>
      </c>
      <c r="F824" t="s">
        <v>122</v>
      </c>
      <c r="J824">
        <v>0</v>
      </c>
      <c r="K824">
        <v>5000000</v>
      </c>
      <c r="L824">
        <v>0</v>
      </c>
      <c r="N824" t="s">
        <v>2074</v>
      </c>
      <c r="Q824" t="s">
        <v>1254</v>
      </c>
      <c r="T824">
        <v>0</v>
      </c>
      <c r="U824">
        <v>0</v>
      </c>
      <c r="V824">
        <v>-0.01</v>
      </c>
      <c r="W824">
        <v>0</v>
      </c>
      <c r="X824">
        <v>-0.01</v>
      </c>
      <c r="Y824">
        <v>-0.01</v>
      </c>
      <c r="Z824">
        <v>0</v>
      </c>
      <c r="AA824">
        <v>0</v>
      </c>
      <c r="AB824">
        <v>0</v>
      </c>
      <c r="AC824">
        <v>0</v>
      </c>
      <c r="AD824">
        <v>0</v>
      </c>
      <c r="AE824">
        <v>0</v>
      </c>
      <c r="AF824">
        <v>0</v>
      </c>
      <c r="AG824">
        <v>0</v>
      </c>
      <c r="AH824">
        <v>0</v>
      </c>
      <c r="AI824">
        <v>0</v>
      </c>
      <c r="AJ824">
        <v>0</v>
      </c>
      <c r="AK824">
        <v>1</v>
      </c>
      <c r="AL824">
        <v>0</v>
      </c>
      <c r="AM824">
        <v>0</v>
      </c>
      <c r="AN824">
        <v>0</v>
      </c>
      <c r="AO824">
        <v>0</v>
      </c>
      <c r="AP824">
        <v>0</v>
      </c>
      <c r="AQ824">
        <v>0</v>
      </c>
      <c r="AR824">
        <v>2</v>
      </c>
      <c r="AS824">
        <v>4</v>
      </c>
      <c r="AT824">
        <v>3</v>
      </c>
    </row>
    <row r="825" spans="1:46" hidden="1" x14ac:dyDescent="0.2">
      <c r="A825">
        <v>823</v>
      </c>
      <c r="B825" t="s">
        <v>282</v>
      </c>
      <c r="C825" t="s">
        <v>212</v>
      </c>
      <c r="D825" t="s">
        <v>89</v>
      </c>
      <c r="E825" t="s">
        <v>212</v>
      </c>
      <c r="F825" t="s">
        <v>89</v>
      </c>
      <c r="J825">
        <v>0</v>
      </c>
      <c r="K825">
        <v>5000000</v>
      </c>
      <c r="L825">
        <v>0.15</v>
      </c>
      <c r="N825" t="s">
        <v>2075</v>
      </c>
      <c r="Q825" t="s">
        <v>1254</v>
      </c>
      <c r="T825">
        <v>0.15</v>
      </c>
      <c r="U825">
        <v>0.01</v>
      </c>
      <c r="V825">
        <v>0.14000000000000001</v>
      </c>
      <c r="W825">
        <v>0.16</v>
      </c>
      <c r="X825">
        <v>0.14000000000000001</v>
      </c>
      <c r="Y825">
        <v>0.14000000000000001</v>
      </c>
      <c r="Z825">
        <v>0.14000000000000001</v>
      </c>
      <c r="AA825">
        <v>0.15</v>
      </c>
      <c r="AB825">
        <v>0.15</v>
      </c>
      <c r="AC825">
        <v>0.15</v>
      </c>
      <c r="AD825">
        <v>0.15</v>
      </c>
      <c r="AE825">
        <v>0.15</v>
      </c>
      <c r="AF825">
        <v>0.15</v>
      </c>
      <c r="AG825">
        <v>0.16</v>
      </c>
      <c r="AH825">
        <v>0.16</v>
      </c>
      <c r="AI825">
        <v>0.16</v>
      </c>
      <c r="AJ825">
        <v>0.16</v>
      </c>
      <c r="AK825">
        <v>1</v>
      </c>
      <c r="AL825">
        <v>0</v>
      </c>
      <c r="AM825">
        <v>1</v>
      </c>
      <c r="AN825">
        <v>0</v>
      </c>
      <c r="AO825">
        <v>2</v>
      </c>
      <c r="AP825">
        <v>2</v>
      </c>
      <c r="AQ825">
        <v>1</v>
      </c>
      <c r="AR825">
        <v>1</v>
      </c>
      <c r="AS825">
        <v>1</v>
      </c>
      <c r="AT825">
        <v>1</v>
      </c>
    </row>
    <row r="826" spans="1:46" hidden="1" x14ac:dyDescent="0.2">
      <c r="A826">
        <v>824</v>
      </c>
      <c r="B826" t="s">
        <v>282</v>
      </c>
      <c r="C826" t="s">
        <v>212</v>
      </c>
      <c r="D826" t="s">
        <v>67</v>
      </c>
      <c r="E826" t="s">
        <v>212</v>
      </c>
      <c r="F826" t="s">
        <v>67</v>
      </c>
      <c r="J826">
        <v>0</v>
      </c>
      <c r="K826">
        <v>5000000</v>
      </c>
      <c r="L826">
        <v>-0.03</v>
      </c>
      <c r="N826" t="s">
        <v>2076</v>
      </c>
      <c r="Q826" t="s">
        <v>1267</v>
      </c>
      <c r="T826">
        <v>-0.01</v>
      </c>
      <c r="U826">
        <v>0.03</v>
      </c>
      <c r="V826">
        <v>-7.0000000000000007E-2</v>
      </c>
      <c r="W826">
        <v>0.03</v>
      </c>
      <c r="X826">
        <v>-0.08</v>
      </c>
      <c r="Y826">
        <v>-0.06</v>
      </c>
      <c r="Z826">
        <v>-0.03</v>
      </c>
      <c r="AA826">
        <v>-0.02</v>
      </c>
      <c r="AB826">
        <v>-0.01</v>
      </c>
      <c r="AC826">
        <v>-0.01</v>
      </c>
      <c r="AD826">
        <v>-0.01</v>
      </c>
      <c r="AE826">
        <v>0</v>
      </c>
      <c r="AF826">
        <v>0.01</v>
      </c>
      <c r="AG826">
        <v>0.02</v>
      </c>
      <c r="AH826">
        <v>0.03</v>
      </c>
      <c r="AI826">
        <v>0.03</v>
      </c>
      <c r="AJ826">
        <v>0.03</v>
      </c>
      <c r="AK826">
        <v>1</v>
      </c>
      <c r="AL826">
        <v>0</v>
      </c>
      <c r="AM826">
        <v>0</v>
      </c>
      <c r="AN826">
        <v>0</v>
      </c>
      <c r="AO826">
        <v>0</v>
      </c>
      <c r="AP826">
        <v>3</v>
      </c>
      <c r="AQ826">
        <v>2</v>
      </c>
      <c r="AR826">
        <v>0</v>
      </c>
      <c r="AS826">
        <v>2</v>
      </c>
      <c r="AT826">
        <v>2</v>
      </c>
    </row>
    <row r="827" spans="1:46" hidden="1" x14ac:dyDescent="0.2">
      <c r="A827">
        <v>825</v>
      </c>
      <c r="B827" t="s">
        <v>282</v>
      </c>
      <c r="C827" t="s">
        <v>212</v>
      </c>
      <c r="D827" t="s">
        <v>90</v>
      </c>
      <c r="E827" t="s">
        <v>212</v>
      </c>
      <c r="F827" t="s">
        <v>90</v>
      </c>
      <c r="J827">
        <v>0</v>
      </c>
      <c r="K827">
        <v>5000000</v>
      </c>
      <c r="L827">
        <v>-0.02</v>
      </c>
      <c r="N827" t="s">
        <v>2077</v>
      </c>
      <c r="O827">
        <v>-0.02</v>
      </c>
      <c r="P827">
        <v>-0.02</v>
      </c>
      <c r="Q827" t="s">
        <v>1277</v>
      </c>
      <c r="T827">
        <v>-0.01</v>
      </c>
      <c r="U827">
        <v>0.02</v>
      </c>
      <c r="V827">
        <v>0</v>
      </c>
      <c r="W827">
        <v>0</v>
      </c>
      <c r="X827">
        <v>0</v>
      </c>
      <c r="Y827">
        <v>0</v>
      </c>
      <c r="Z827">
        <v>0</v>
      </c>
      <c r="AA827">
        <v>0</v>
      </c>
      <c r="AB827">
        <v>0</v>
      </c>
      <c r="AC827">
        <v>0</v>
      </c>
      <c r="AD827">
        <v>0</v>
      </c>
      <c r="AE827">
        <v>0</v>
      </c>
      <c r="AF827">
        <v>0</v>
      </c>
      <c r="AG827">
        <v>0</v>
      </c>
      <c r="AH827">
        <v>0</v>
      </c>
      <c r="AI827">
        <v>0</v>
      </c>
      <c r="AJ827">
        <v>0</v>
      </c>
      <c r="AK827">
        <v>0</v>
      </c>
      <c r="AL827">
        <v>0</v>
      </c>
      <c r="AM827">
        <v>0</v>
      </c>
      <c r="AN827">
        <v>0</v>
      </c>
      <c r="AO827">
        <v>0</v>
      </c>
      <c r="AP827">
        <v>1</v>
      </c>
      <c r="AQ827">
        <v>0</v>
      </c>
      <c r="AR827">
        <v>0</v>
      </c>
      <c r="AS827">
        <v>0</v>
      </c>
      <c r="AT827">
        <v>0</v>
      </c>
    </row>
    <row r="828" spans="1:46" hidden="1" x14ac:dyDescent="0.2">
      <c r="A828">
        <v>826</v>
      </c>
      <c r="B828" t="s">
        <v>282</v>
      </c>
      <c r="C828" t="s">
        <v>212</v>
      </c>
      <c r="D828" t="s">
        <v>92</v>
      </c>
      <c r="E828" t="s">
        <v>212</v>
      </c>
      <c r="F828" t="s">
        <v>92</v>
      </c>
      <c r="J828">
        <v>0</v>
      </c>
      <c r="K828">
        <v>5000000</v>
      </c>
      <c r="L828">
        <v>-0.01</v>
      </c>
      <c r="N828" t="s">
        <v>2078</v>
      </c>
      <c r="O828">
        <v>-0.02</v>
      </c>
      <c r="P828">
        <v>-0.02</v>
      </c>
      <c r="Q828" t="s">
        <v>1277</v>
      </c>
      <c r="T828">
        <v>0</v>
      </c>
      <c r="U828">
        <v>0.02</v>
      </c>
      <c r="V828">
        <v>0</v>
      </c>
      <c r="W828">
        <v>0</v>
      </c>
      <c r="X828">
        <v>0</v>
      </c>
      <c r="Y828">
        <v>0</v>
      </c>
      <c r="Z828">
        <v>0</v>
      </c>
      <c r="AA828">
        <v>0</v>
      </c>
      <c r="AB828">
        <v>0</v>
      </c>
      <c r="AC828">
        <v>0</v>
      </c>
      <c r="AD828">
        <v>0</v>
      </c>
      <c r="AE828">
        <v>0</v>
      </c>
      <c r="AF828">
        <v>0</v>
      </c>
      <c r="AG828">
        <v>0</v>
      </c>
      <c r="AH828">
        <v>0</v>
      </c>
      <c r="AI828">
        <v>0</v>
      </c>
      <c r="AJ828">
        <v>0</v>
      </c>
      <c r="AK828">
        <v>0</v>
      </c>
      <c r="AL828">
        <v>0</v>
      </c>
      <c r="AM828">
        <v>0</v>
      </c>
      <c r="AN828">
        <v>0</v>
      </c>
      <c r="AO828">
        <v>0</v>
      </c>
      <c r="AP828">
        <v>1</v>
      </c>
      <c r="AQ828">
        <v>0</v>
      </c>
      <c r="AR828">
        <v>0</v>
      </c>
      <c r="AS828">
        <v>0</v>
      </c>
      <c r="AT828">
        <v>0</v>
      </c>
    </row>
    <row r="829" spans="1:46" hidden="1" x14ac:dyDescent="0.2">
      <c r="A829">
        <v>827</v>
      </c>
      <c r="B829" t="s">
        <v>282</v>
      </c>
      <c r="C829" t="s">
        <v>212</v>
      </c>
      <c r="D829" t="s">
        <v>98</v>
      </c>
      <c r="E829" t="s">
        <v>212</v>
      </c>
      <c r="F829" t="s">
        <v>98</v>
      </c>
      <c r="J829">
        <v>0</v>
      </c>
      <c r="K829">
        <v>5000000</v>
      </c>
      <c r="L829">
        <v>0</v>
      </c>
      <c r="N829" t="s">
        <v>2079</v>
      </c>
      <c r="Q829" t="s">
        <v>1254</v>
      </c>
      <c r="T829">
        <v>0</v>
      </c>
      <c r="U829">
        <v>0</v>
      </c>
      <c r="V829">
        <v>0</v>
      </c>
      <c r="W829">
        <v>0</v>
      </c>
      <c r="X829">
        <v>0</v>
      </c>
      <c r="Y829">
        <v>0</v>
      </c>
      <c r="Z829">
        <v>0</v>
      </c>
      <c r="AA829">
        <v>0</v>
      </c>
      <c r="AB829">
        <v>0</v>
      </c>
      <c r="AC829">
        <v>0</v>
      </c>
      <c r="AD829">
        <v>0</v>
      </c>
      <c r="AE829">
        <v>0</v>
      </c>
      <c r="AF829">
        <v>0</v>
      </c>
      <c r="AG829">
        <v>0</v>
      </c>
      <c r="AH829">
        <v>0</v>
      </c>
      <c r="AI829">
        <v>0</v>
      </c>
      <c r="AJ829">
        <v>0</v>
      </c>
      <c r="AK829">
        <v>1</v>
      </c>
      <c r="AL829">
        <v>0</v>
      </c>
      <c r="AM829">
        <v>0</v>
      </c>
      <c r="AN829">
        <v>8</v>
      </c>
      <c r="AO829">
        <v>0</v>
      </c>
      <c r="AP829">
        <v>0</v>
      </c>
      <c r="AQ829">
        <v>0</v>
      </c>
      <c r="AR829">
        <v>0</v>
      </c>
      <c r="AS829">
        <v>0</v>
      </c>
      <c r="AT829">
        <v>1</v>
      </c>
    </row>
    <row r="830" spans="1:46" hidden="1" x14ac:dyDescent="0.2">
      <c r="A830">
        <v>828</v>
      </c>
      <c r="B830" t="s">
        <v>282</v>
      </c>
      <c r="C830" t="s">
        <v>212</v>
      </c>
      <c r="D830" t="s">
        <v>26</v>
      </c>
      <c r="E830" t="s">
        <v>212</v>
      </c>
      <c r="F830" t="s">
        <v>26</v>
      </c>
      <c r="J830">
        <v>0</v>
      </c>
      <c r="K830">
        <v>5000000</v>
      </c>
      <c r="L830">
        <v>87.49</v>
      </c>
      <c r="N830" t="s">
        <v>2080</v>
      </c>
      <c r="Q830" t="s">
        <v>1267</v>
      </c>
      <c r="T830">
        <v>88.76</v>
      </c>
      <c r="U830">
        <v>11.2</v>
      </c>
      <c r="V830">
        <v>74.37</v>
      </c>
      <c r="W830">
        <v>106.52</v>
      </c>
      <c r="X830">
        <v>73.58</v>
      </c>
      <c r="Y830">
        <v>75.16</v>
      </c>
      <c r="Z830">
        <v>76.739999999999995</v>
      </c>
      <c r="AA830">
        <v>79.19</v>
      </c>
      <c r="AB830">
        <v>81.93</v>
      </c>
      <c r="AC830">
        <v>85.76</v>
      </c>
      <c r="AD830">
        <v>89.03</v>
      </c>
      <c r="AE830">
        <v>90.59</v>
      </c>
      <c r="AF830">
        <v>91.39</v>
      </c>
      <c r="AG830">
        <v>95.24</v>
      </c>
      <c r="AH830">
        <v>106.24</v>
      </c>
      <c r="AI830">
        <v>106.43</v>
      </c>
      <c r="AJ830">
        <v>106.62</v>
      </c>
      <c r="AK830">
        <v>1</v>
      </c>
      <c r="AL830">
        <v>2</v>
      </c>
      <c r="AM830">
        <v>1</v>
      </c>
      <c r="AN830">
        <v>0</v>
      </c>
      <c r="AO830">
        <v>1</v>
      </c>
      <c r="AP830">
        <v>3</v>
      </c>
      <c r="AQ830">
        <v>0</v>
      </c>
      <c r="AR830">
        <v>0</v>
      </c>
      <c r="AS830">
        <v>0</v>
      </c>
      <c r="AT830">
        <v>2</v>
      </c>
    </row>
    <row r="831" spans="1:46" hidden="1" x14ac:dyDescent="0.2">
      <c r="A831">
        <v>829</v>
      </c>
      <c r="B831" t="s">
        <v>282</v>
      </c>
      <c r="C831" t="s">
        <v>212</v>
      </c>
      <c r="D831" t="s">
        <v>241</v>
      </c>
      <c r="E831" t="s">
        <v>212</v>
      </c>
      <c r="F831" t="s">
        <v>241</v>
      </c>
      <c r="J831">
        <v>0</v>
      </c>
      <c r="K831">
        <v>5000000</v>
      </c>
      <c r="L831">
        <v>1.73</v>
      </c>
      <c r="N831" t="s">
        <v>2081</v>
      </c>
      <c r="O831">
        <v>0</v>
      </c>
      <c r="P831">
        <v>13.32</v>
      </c>
      <c r="Q831" t="s">
        <v>1277</v>
      </c>
      <c r="T831">
        <v>4.3099999999999996</v>
      </c>
      <c r="U831">
        <v>3.3</v>
      </c>
      <c r="V831">
        <v>0</v>
      </c>
      <c r="W831">
        <v>22</v>
      </c>
      <c r="X831">
        <v>0</v>
      </c>
      <c r="Y831">
        <v>0</v>
      </c>
      <c r="Z831">
        <v>1</v>
      </c>
      <c r="AA831">
        <v>3</v>
      </c>
      <c r="AB831">
        <v>4</v>
      </c>
      <c r="AC831">
        <v>6</v>
      </c>
      <c r="AD831">
        <v>8</v>
      </c>
      <c r="AE831">
        <v>9</v>
      </c>
      <c r="AF831">
        <v>11</v>
      </c>
      <c r="AG831">
        <v>13</v>
      </c>
      <c r="AH831">
        <v>16</v>
      </c>
      <c r="AI831">
        <v>18</v>
      </c>
      <c r="AJ831">
        <v>22</v>
      </c>
      <c r="AK831">
        <v>30</v>
      </c>
      <c r="AL831">
        <v>20</v>
      </c>
      <c r="AM831">
        <v>20</v>
      </c>
      <c r="AN831">
        <v>18</v>
      </c>
      <c r="AO831">
        <v>18</v>
      </c>
      <c r="AP831">
        <v>25</v>
      </c>
      <c r="AQ831">
        <v>11</v>
      </c>
      <c r="AR831">
        <v>8</v>
      </c>
      <c r="AS831">
        <v>5</v>
      </c>
      <c r="AT831">
        <v>4</v>
      </c>
    </row>
    <row r="832" spans="1:46" hidden="1" x14ac:dyDescent="0.2">
      <c r="A832">
        <v>830</v>
      </c>
      <c r="B832" t="s">
        <v>282</v>
      </c>
      <c r="C832" t="s">
        <v>212</v>
      </c>
      <c r="D832" t="s">
        <v>242</v>
      </c>
      <c r="E832" t="s">
        <v>212</v>
      </c>
      <c r="F832" t="s">
        <v>242</v>
      </c>
      <c r="J832">
        <v>0</v>
      </c>
      <c r="K832">
        <v>5000000</v>
      </c>
      <c r="L832">
        <v>85.76</v>
      </c>
      <c r="N832" t="s">
        <v>2082</v>
      </c>
      <c r="O832">
        <v>74.17</v>
      </c>
      <c r="P832">
        <v>87.49</v>
      </c>
      <c r="Q832" t="s">
        <v>1277</v>
      </c>
      <c r="T832">
        <v>84.45</v>
      </c>
      <c r="U832">
        <v>12.48</v>
      </c>
      <c r="V832">
        <v>57</v>
      </c>
      <c r="W832">
        <v>106</v>
      </c>
      <c r="X832">
        <v>57</v>
      </c>
      <c r="Y832">
        <v>63</v>
      </c>
      <c r="Z832">
        <v>66</v>
      </c>
      <c r="AA832">
        <v>69</v>
      </c>
      <c r="AB832">
        <v>72.099999999999994</v>
      </c>
      <c r="AC832">
        <v>75</v>
      </c>
      <c r="AD832">
        <v>77.5</v>
      </c>
      <c r="AE832">
        <v>80</v>
      </c>
      <c r="AF832">
        <v>83.9</v>
      </c>
      <c r="AG832">
        <v>87.6</v>
      </c>
      <c r="AH832">
        <v>97.3</v>
      </c>
      <c r="AI832">
        <v>102.15</v>
      </c>
      <c r="AJ832">
        <v>106</v>
      </c>
      <c r="AK832">
        <v>5</v>
      </c>
      <c r="AL832">
        <v>14</v>
      </c>
      <c r="AM832">
        <v>24</v>
      </c>
      <c r="AN832">
        <v>29</v>
      </c>
      <c r="AO832">
        <v>29</v>
      </c>
      <c r="AP832">
        <v>21</v>
      </c>
      <c r="AQ832">
        <v>14</v>
      </c>
      <c r="AR832">
        <v>5</v>
      </c>
      <c r="AS832">
        <v>7</v>
      </c>
      <c r="AT832">
        <v>10</v>
      </c>
    </row>
    <row r="833" spans="1:46" hidden="1" x14ac:dyDescent="0.2">
      <c r="A833">
        <v>831</v>
      </c>
      <c r="B833" t="s">
        <v>282</v>
      </c>
      <c r="C833" t="s">
        <v>212</v>
      </c>
      <c r="D833" t="s">
        <v>243</v>
      </c>
      <c r="E833" t="s">
        <v>212</v>
      </c>
      <c r="F833" t="s">
        <v>243</v>
      </c>
      <c r="J833">
        <v>-5000000</v>
      </c>
      <c r="K833">
        <v>5000000</v>
      </c>
      <c r="L833">
        <v>31.41</v>
      </c>
      <c r="N833" t="s">
        <v>2083</v>
      </c>
      <c r="Q833" t="s">
        <v>1267</v>
      </c>
      <c r="T833">
        <v>36.69</v>
      </c>
      <c r="U833">
        <v>13.72</v>
      </c>
      <c r="V833">
        <v>15.27</v>
      </c>
      <c r="W833">
        <v>57.85</v>
      </c>
      <c r="X833">
        <v>12.88</v>
      </c>
      <c r="Y833">
        <v>17.649999999999999</v>
      </c>
      <c r="Z833">
        <v>22.42</v>
      </c>
      <c r="AA833">
        <v>27.71</v>
      </c>
      <c r="AB833">
        <v>29.64</v>
      </c>
      <c r="AC833">
        <v>32.42</v>
      </c>
      <c r="AD833">
        <v>38.08</v>
      </c>
      <c r="AE833">
        <v>42.29</v>
      </c>
      <c r="AF833">
        <v>43.5</v>
      </c>
      <c r="AG833">
        <v>45.8</v>
      </c>
      <c r="AH833">
        <v>47.59</v>
      </c>
      <c r="AI833">
        <v>54.43</v>
      </c>
      <c r="AJ833">
        <v>61.28</v>
      </c>
      <c r="AK833">
        <v>1</v>
      </c>
      <c r="AL833">
        <v>0</v>
      </c>
      <c r="AM833">
        <v>1</v>
      </c>
      <c r="AN833">
        <v>2</v>
      </c>
      <c r="AO833">
        <v>1</v>
      </c>
      <c r="AP833">
        <v>0</v>
      </c>
      <c r="AQ833">
        <v>4</v>
      </c>
      <c r="AR833">
        <v>0</v>
      </c>
      <c r="AS833">
        <v>0</v>
      </c>
      <c r="AT833">
        <v>1</v>
      </c>
    </row>
    <row r="834" spans="1:46" hidden="1" x14ac:dyDescent="0.2">
      <c r="A834">
        <v>832</v>
      </c>
      <c r="B834" t="s">
        <v>282</v>
      </c>
      <c r="C834" t="s">
        <v>213</v>
      </c>
      <c r="D834" t="s">
        <v>218</v>
      </c>
      <c r="E834" t="s">
        <v>213</v>
      </c>
      <c r="F834" t="s">
        <v>218</v>
      </c>
      <c r="J834">
        <v>0</v>
      </c>
      <c r="K834">
        <v>5000000</v>
      </c>
      <c r="L834">
        <v>138298.17000000001</v>
      </c>
      <c r="N834" t="s">
        <v>2084</v>
      </c>
      <c r="Q834" t="s">
        <v>1254</v>
      </c>
      <c r="T834">
        <v>141551.29999999999</v>
      </c>
      <c r="U834">
        <v>5614.16</v>
      </c>
      <c r="V834">
        <v>134680.45000000001</v>
      </c>
      <c r="W834">
        <v>150092.04</v>
      </c>
      <c r="X834">
        <v>134507.19</v>
      </c>
      <c r="Y834">
        <v>134853.71</v>
      </c>
      <c r="Z834">
        <v>135200.23000000001</v>
      </c>
      <c r="AA834">
        <v>135971.29</v>
      </c>
      <c r="AB834">
        <v>138720.39000000001</v>
      </c>
      <c r="AC834">
        <v>139857.85999999999</v>
      </c>
      <c r="AD834">
        <v>140595.81</v>
      </c>
      <c r="AE834">
        <v>141813.18</v>
      </c>
      <c r="AF834">
        <v>144039.94</v>
      </c>
      <c r="AG834">
        <v>147533.6</v>
      </c>
      <c r="AH834">
        <v>148053.17000000001</v>
      </c>
      <c r="AI834">
        <v>149412.41</v>
      </c>
      <c r="AJ834">
        <v>150771.66</v>
      </c>
      <c r="AK834">
        <v>2</v>
      </c>
      <c r="AL834">
        <v>1</v>
      </c>
      <c r="AM834">
        <v>0</v>
      </c>
      <c r="AN834">
        <v>2</v>
      </c>
      <c r="AO834">
        <v>2</v>
      </c>
      <c r="AP834">
        <v>0</v>
      </c>
      <c r="AQ834">
        <v>0</v>
      </c>
      <c r="AR834">
        <v>1</v>
      </c>
      <c r="AS834">
        <v>1</v>
      </c>
      <c r="AT834">
        <v>1</v>
      </c>
    </row>
    <row r="835" spans="1:46" hidden="1" x14ac:dyDescent="0.2">
      <c r="A835">
        <v>833</v>
      </c>
      <c r="B835" t="s">
        <v>282</v>
      </c>
      <c r="C835" t="s">
        <v>213</v>
      </c>
      <c r="D835" t="s">
        <v>25</v>
      </c>
      <c r="E835" t="s">
        <v>213</v>
      </c>
      <c r="F835" t="s">
        <v>25</v>
      </c>
      <c r="J835">
        <v>0</v>
      </c>
      <c r="K835">
        <v>5000000</v>
      </c>
      <c r="L835">
        <v>751.83</v>
      </c>
      <c r="N835" t="s">
        <v>2085</v>
      </c>
      <c r="Q835" t="s">
        <v>1254</v>
      </c>
      <c r="T835">
        <v>758.46</v>
      </c>
      <c r="U835">
        <v>110.29</v>
      </c>
      <c r="V835">
        <v>611.38</v>
      </c>
      <c r="W835">
        <v>932.99</v>
      </c>
      <c r="X835">
        <v>601.96</v>
      </c>
      <c r="Y835">
        <v>620.80999999999995</v>
      </c>
      <c r="Z835">
        <v>639.66999999999996</v>
      </c>
      <c r="AA835">
        <v>667.14</v>
      </c>
      <c r="AB835">
        <v>698.99</v>
      </c>
      <c r="AC835">
        <v>717.13</v>
      </c>
      <c r="AD835">
        <v>741.93</v>
      </c>
      <c r="AE835">
        <v>777.47</v>
      </c>
      <c r="AF835">
        <v>808.48</v>
      </c>
      <c r="AG835">
        <v>842.04</v>
      </c>
      <c r="AH835">
        <v>906.48</v>
      </c>
      <c r="AI835">
        <v>924.15</v>
      </c>
      <c r="AJ835">
        <v>941.82</v>
      </c>
      <c r="AK835">
        <v>1</v>
      </c>
      <c r="AL835">
        <v>1</v>
      </c>
      <c r="AM835">
        <v>1</v>
      </c>
      <c r="AN835">
        <v>2</v>
      </c>
      <c r="AO835">
        <v>1</v>
      </c>
      <c r="AP835">
        <v>1</v>
      </c>
      <c r="AQ835">
        <v>1</v>
      </c>
      <c r="AR835">
        <v>0</v>
      </c>
      <c r="AS835">
        <v>1</v>
      </c>
      <c r="AT835">
        <v>1</v>
      </c>
    </row>
    <row r="836" spans="1:46" hidden="1" x14ac:dyDescent="0.2">
      <c r="A836">
        <v>834</v>
      </c>
      <c r="B836" t="s">
        <v>282</v>
      </c>
      <c r="C836" t="s">
        <v>213</v>
      </c>
      <c r="D836" t="s">
        <v>219</v>
      </c>
      <c r="E836" t="s">
        <v>213</v>
      </c>
      <c r="F836" t="s">
        <v>219</v>
      </c>
      <c r="J836">
        <v>0</v>
      </c>
      <c r="K836">
        <v>5000000</v>
      </c>
      <c r="L836">
        <v>57.96</v>
      </c>
      <c r="N836" t="s">
        <v>2086</v>
      </c>
      <c r="Q836" t="s">
        <v>1254</v>
      </c>
      <c r="T836">
        <v>60.15</v>
      </c>
      <c r="U836">
        <v>2.91</v>
      </c>
      <c r="V836">
        <v>54.26</v>
      </c>
      <c r="W836">
        <v>63.69</v>
      </c>
      <c r="X836">
        <v>53.23</v>
      </c>
      <c r="Y836">
        <v>55.29</v>
      </c>
      <c r="Z836">
        <v>57.36</v>
      </c>
      <c r="AA836">
        <v>59.47</v>
      </c>
      <c r="AB836">
        <v>60.25</v>
      </c>
      <c r="AC836">
        <v>60.55</v>
      </c>
      <c r="AD836">
        <v>60.77</v>
      </c>
      <c r="AE836">
        <v>60.97</v>
      </c>
      <c r="AF836">
        <v>61.13</v>
      </c>
      <c r="AG836">
        <v>61.42</v>
      </c>
      <c r="AH836">
        <v>62.46</v>
      </c>
      <c r="AI836">
        <v>63.28</v>
      </c>
      <c r="AJ836">
        <v>64.09</v>
      </c>
      <c r="AK836">
        <v>1</v>
      </c>
      <c r="AL836">
        <v>0</v>
      </c>
      <c r="AM836">
        <v>0</v>
      </c>
      <c r="AN836">
        <v>0</v>
      </c>
      <c r="AO836">
        <v>1</v>
      </c>
      <c r="AP836">
        <v>0</v>
      </c>
      <c r="AQ836">
        <v>3</v>
      </c>
      <c r="AR836">
        <v>3</v>
      </c>
      <c r="AS836">
        <v>1</v>
      </c>
      <c r="AT836">
        <v>1</v>
      </c>
    </row>
    <row r="837" spans="1:46" hidden="1" x14ac:dyDescent="0.2">
      <c r="A837">
        <v>835</v>
      </c>
      <c r="B837" t="s">
        <v>282</v>
      </c>
      <c r="C837" t="s">
        <v>213</v>
      </c>
      <c r="D837" t="s">
        <v>73</v>
      </c>
      <c r="E837" t="s">
        <v>213</v>
      </c>
      <c r="F837" t="s">
        <v>73</v>
      </c>
      <c r="J837">
        <v>0</v>
      </c>
      <c r="K837">
        <v>5000000</v>
      </c>
      <c r="L837">
        <v>724.49</v>
      </c>
      <c r="N837" t="s">
        <v>2087</v>
      </c>
      <c r="Q837" t="s">
        <v>1254</v>
      </c>
      <c r="T837">
        <v>751.93</v>
      </c>
      <c r="U837">
        <v>36.4</v>
      </c>
      <c r="V837">
        <v>678.28</v>
      </c>
      <c r="W837">
        <v>796.07</v>
      </c>
      <c r="X837">
        <v>665.38</v>
      </c>
      <c r="Y837">
        <v>691.18</v>
      </c>
      <c r="Z837">
        <v>716.97</v>
      </c>
      <c r="AA837">
        <v>743.42</v>
      </c>
      <c r="AB837">
        <v>753.16</v>
      </c>
      <c r="AC837">
        <v>756.88</v>
      </c>
      <c r="AD837">
        <v>759.56</v>
      </c>
      <c r="AE837">
        <v>762.14</v>
      </c>
      <c r="AF837">
        <v>764.12</v>
      </c>
      <c r="AG837">
        <v>767.71</v>
      </c>
      <c r="AH837">
        <v>780.74</v>
      </c>
      <c r="AI837">
        <v>790.96</v>
      </c>
      <c r="AJ837">
        <v>801.18</v>
      </c>
      <c r="AK837">
        <v>1</v>
      </c>
      <c r="AL837">
        <v>0</v>
      </c>
      <c r="AM837">
        <v>0</v>
      </c>
      <c r="AN837">
        <v>0</v>
      </c>
      <c r="AO837">
        <v>1</v>
      </c>
      <c r="AP837">
        <v>0</v>
      </c>
      <c r="AQ837">
        <v>3</v>
      </c>
      <c r="AR837">
        <v>3</v>
      </c>
      <c r="AS837">
        <v>1</v>
      </c>
      <c r="AT837">
        <v>1</v>
      </c>
    </row>
    <row r="838" spans="1:46" hidden="1" x14ac:dyDescent="0.2">
      <c r="A838">
        <v>836</v>
      </c>
      <c r="B838" t="s">
        <v>282</v>
      </c>
      <c r="C838" t="s">
        <v>213</v>
      </c>
      <c r="D838" t="s">
        <v>226</v>
      </c>
      <c r="E838" t="s">
        <v>213</v>
      </c>
      <c r="F838" t="s">
        <v>226</v>
      </c>
      <c r="J838">
        <v>0</v>
      </c>
      <c r="K838">
        <v>5000000</v>
      </c>
      <c r="L838">
        <v>523.29</v>
      </c>
      <c r="N838" t="s">
        <v>2088</v>
      </c>
      <c r="Q838" t="s">
        <v>1267</v>
      </c>
      <c r="T838">
        <v>542.13</v>
      </c>
      <c r="U838">
        <v>21.87</v>
      </c>
      <c r="V838">
        <v>502.02</v>
      </c>
      <c r="W838">
        <v>567.29999999999995</v>
      </c>
      <c r="X838">
        <v>496.61</v>
      </c>
      <c r="Y838">
        <v>507.43</v>
      </c>
      <c r="Z838">
        <v>518.25</v>
      </c>
      <c r="AA838">
        <v>530.79</v>
      </c>
      <c r="AB838">
        <v>536.72</v>
      </c>
      <c r="AC838">
        <v>539.9</v>
      </c>
      <c r="AD838">
        <v>542.46</v>
      </c>
      <c r="AE838">
        <v>548.37</v>
      </c>
      <c r="AF838">
        <v>556.20000000000005</v>
      </c>
      <c r="AG838">
        <v>560.19000000000005</v>
      </c>
      <c r="AH838">
        <v>566.35</v>
      </c>
      <c r="AI838">
        <v>566.98</v>
      </c>
      <c r="AJ838">
        <v>567.62</v>
      </c>
      <c r="AK838">
        <v>1</v>
      </c>
      <c r="AL838">
        <v>0</v>
      </c>
      <c r="AM838">
        <v>0</v>
      </c>
      <c r="AN838">
        <v>1</v>
      </c>
      <c r="AO838">
        <v>0</v>
      </c>
      <c r="AP838">
        <v>2</v>
      </c>
      <c r="AQ838">
        <v>2</v>
      </c>
      <c r="AR838">
        <v>0</v>
      </c>
      <c r="AS838">
        <v>2</v>
      </c>
      <c r="AT838">
        <v>2</v>
      </c>
    </row>
    <row r="839" spans="1:46" hidden="1" x14ac:dyDescent="0.2">
      <c r="A839">
        <v>837</v>
      </c>
      <c r="B839" t="s">
        <v>282</v>
      </c>
      <c r="C839" t="s">
        <v>213</v>
      </c>
      <c r="D839" t="s">
        <v>227</v>
      </c>
      <c r="E839" t="s">
        <v>213</v>
      </c>
      <c r="F839" t="s">
        <v>227</v>
      </c>
      <c r="J839">
        <v>0</v>
      </c>
      <c r="K839">
        <v>5000000</v>
      </c>
      <c r="L839">
        <v>523.29</v>
      </c>
      <c r="N839" t="s">
        <v>2089</v>
      </c>
      <c r="Q839" t="s">
        <v>1267</v>
      </c>
      <c r="T839">
        <v>542.13</v>
      </c>
      <c r="U839">
        <v>21.87</v>
      </c>
      <c r="V839">
        <v>502.02</v>
      </c>
      <c r="W839">
        <v>567.29999999999995</v>
      </c>
      <c r="X839">
        <v>496.61</v>
      </c>
      <c r="Y839">
        <v>507.43</v>
      </c>
      <c r="Z839">
        <v>518.25</v>
      </c>
      <c r="AA839">
        <v>530.79</v>
      </c>
      <c r="AB839">
        <v>536.72</v>
      </c>
      <c r="AC839">
        <v>539.9</v>
      </c>
      <c r="AD839">
        <v>542.46</v>
      </c>
      <c r="AE839">
        <v>548.37</v>
      </c>
      <c r="AF839">
        <v>556.20000000000005</v>
      </c>
      <c r="AG839">
        <v>560.19000000000005</v>
      </c>
      <c r="AH839">
        <v>566.35</v>
      </c>
      <c r="AI839">
        <v>566.98</v>
      </c>
      <c r="AJ839">
        <v>567.62</v>
      </c>
      <c r="AK839">
        <v>1</v>
      </c>
      <c r="AL839">
        <v>0</v>
      </c>
      <c r="AM839">
        <v>0</v>
      </c>
      <c r="AN839">
        <v>1</v>
      </c>
      <c r="AO839">
        <v>0</v>
      </c>
      <c r="AP839">
        <v>2</v>
      </c>
      <c r="AQ839">
        <v>2</v>
      </c>
      <c r="AR839">
        <v>0</v>
      </c>
      <c r="AS839">
        <v>2</v>
      </c>
      <c r="AT839">
        <v>2</v>
      </c>
    </row>
    <row r="840" spans="1:46" hidden="1" x14ac:dyDescent="0.2">
      <c r="A840">
        <v>838</v>
      </c>
      <c r="B840" t="s">
        <v>282</v>
      </c>
      <c r="C840" t="s">
        <v>213</v>
      </c>
      <c r="D840" t="s">
        <v>121</v>
      </c>
      <c r="E840" t="s">
        <v>213</v>
      </c>
      <c r="F840" t="s">
        <v>121</v>
      </c>
      <c r="J840">
        <v>0</v>
      </c>
      <c r="K840">
        <v>5000000</v>
      </c>
      <c r="L840">
        <v>287.61</v>
      </c>
      <c r="N840" t="s">
        <v>2090</v>
      </c>
      <c r="Q840" t="s">
        <v>1254</v>
      </c>
      <c r="T840">
        <v>297.02999999999997</v>
      </c>
      <c r="U840">
        <v>13.84</v>
      </c>
      <c r="V840">
        <v>275</v>
      </c>
      <c r="W840">
        <v>316.58999999999997</v>
      </c>
      <c r="X840">
        <v>273.02</v>
      </c>
      <c r="Y840">
        <v>276.97000000000003</v>
      </c>
      <c r="Z840">
        <v>280.91000000000003</v>
      </c>
      <c r="AA840">
        <v>286.68</v>
      </c>
      <c r="AB840">
        <v>291.58</v>
      </c>
      <c r="AC840">
        <v>294.26</v>
      </c>
      <c r="AD840">
        <v>296.81</v>
      </c>
      <c r="AE840">
        <v>300.51</v>
      </c>
      <c r="AF840">
        <v>304.56</v>
      </c>
      <c r="AG840">
        <v>308.37</v>
      </c>
      <c r="AH840">
        <v>312.73</v>
      </c>
      <c r="AI840">
        <v>315.3</v>
      </c>
      <c r="AJ840">
        <v>317.87</v>
      </c>
      <c r="AK840">
        <v>1</v>
      </c>
      <c r="AL840">
        <v>1</v>
      </c>
      <c r="AM840">
        <v>0</v>
      </c>
      <c r="AN840">
        <v>1</v>
      </c>
      <c r="AO840">
        <v>2</v>
      </c>
      <c r="AP840">
        <v>1</v>
      </c>
      <c r="AQ840">
        <v>1</v>
      </c>
      <c r="AR840">
        <v>1</v>
      </c>
      <c r="AS840">
        <v>1</v>
      </c>
      <c r="AT840">
        <v>1</v>
      </c>
    </row>
    <row r="841" spans="1:46" hidden="1" x14ac:dyDescent="0.2">
      <c r="A841">
        <v>839</v>
      </c>
      <c r="B841" t="s">
        <v>282</v>
      </c>
      <c r="C841" t="s">
        <v>213</v>
      </c>
      <c r="D841" t="s">
        <v>117</v>
      </c>
      <c r="E841" t="s">
        <v>213</v>
      </c>
      <c r="F841" t="s">
        <v>117</v>
      </c>
      <c r="J841">
        <v>0</v>
      </c>
      <c r="K841">
        <v>5000000</v>
      </c>
      <c r="L841">
        <v>235.68</v>
      </c>
      <c r="N841" t="s">
        <v>2091</v>
      </c>
      <c r="Q841" t="s">
        <v>1254</v>
      </c>
      <c r="T841">
        <v>245.11</v>
      </c>
      <c r="U841">
        <v>15.41</v>
      </c>
      <c r="V841">
        <v>215.78</v>
      </c>
      <c r="W841">
        <v>263.16000000000003</v>
      </c>
      <c r="X841">
        <v>208.71</v>
      </c>
      <c r="Y841">
        <v>222.86</v>
      </c>
      <c r="Z841">
        <v>237.01</v>
      </c>
      <c r="AA841">
        <v>240.68</v>
      </c>
      <c r="AB841">
        <v>242.33</v>
      </c>
      <c r="AC841">
        <v>243.1</v>
      </c>
      <c r="AD841">
        <v>244.21</v>
      </c>
      <c r="AE841">
        <v>246.19</v>
      </c>
      <c r="AF841">
        <v>250.98</v>
      </c>
      <c r="AG841">
        <v>258.88</v>
      </c>
      <c r="AH841">
        <v>259.77</v>
      </c>
      <c r="AI841">
        <v>262.02999999999997</v>
      </c>
      <c r="AJ841">
        <v>264.27999999999997</v>
      </c>
      <c r="AK841">
        <v>1</v>
      </c>
      <c r="AL841">
        <v>0</v>
      </c>
      <c r="AM841">
        <v>0</v>
      </c>
      <c r="AN841">
        <v>0</v>
      </c>
      <c r="AO841">
        <v>0</v>
      </c>
      <c r="AP841">
        <v>2</v>
      </c>
      <c r="AQ841">
        <v>3</v>
      </c>
      <c r="AR841">
        <v>1</v>
      </c>
      <c r="AS841">
        <v>0</v>
      </c>
      <c r="AT841">
        <v>3</v>
      </c>
    </row>
    <row r="842" spans="1:46" hidden="1" x14ac:dyDescent="0.2">
      <c r="A842">
        <v>840</v>
      </c>
      <c r="B842" t="s">
        <v>282</v>
      </c>
      <c r="C842" t="s">
        <v>213</v>
      </c>
      <c r="D842" t="s">
        <v>23</v>
      </c>
      <c r="E842" t="s">
        <v>213</v>
      </c>
      <c r="F842" t="s">
        <v>23</v>
      </c>
      <c r="J842">
        <v>0</v>
      </c>
      <c r="K842">
        <v>5000000</v>
      </c>
      <c r="L842">
        <v>1012.1</v>
      </c>
      <c r="N842" t="s">
        <v>2092</v>
      </c>
      <c r="Q842" t="s">
        <v>1267</v>
      </c>
      <c r="T842">
        <v>1048.96</v>
      </c>
      <c r="U842">
        <v>41.5</v>
      </c>
      <c r="V842">
        <v>968.6</v>
      </c>
      <c r="W842">
        <v>1098.08</v>
      </c>
      <c r="X842">
        <v>953.29</v>
      </c>
      <c r="Y842">
        <v>983.91</v>
      </c>
      <c r="Z842">
        <v>1014.52</v>
      </c>
      <c r="AA842">
        <v>1031.54</v>
      </c>
      <c r="AB842">
        <v>1039.46</v>
      </c>
      <c r="AC842">
        <v>1044.02</v>
      </c>
      <c r="AD842">
        <v>1056.4000000000001</v>
      </c>
      <c r="AE842">
        <v>1069.3399999999999</v>
      </c>
      <c r="AF842">
        <v>1072.75</v>
      </c>
      <c r="AG842">
        <v>1073.96</v>
      </c>
      <c r="AH842">
        <v>1078.78</v>
      </c>
      <c r="AI842">
        <v>1091.6500000000001</v>
      </c>
      <c r="AJ842">
        <v>1104.51</v>
      </c>
      <c r="AK842">
        <v>1</v>
      </c>
      <c r="AL842">
        <v>0</v>
      </c>
      <c r="AM842">
        <v>0</v>
      </c>
      <c r="AN842">
        <v>0</v>
      </c>
      <c r="AO842">
        <v>1</v>
      </c>
      <c r="AP842">
        <v>2</v>
      </c>
      <c r="AQ842">
        <v>1</v>
      </c>
      <c r="AR842">
        <v>3</v>
      </c>
      <c r="AS842">
        <v>1</v>
      </c>
      <c r="AT842">
        <v>1</v>
      </c>
    </row>
    <row r="843" spans="1:46" hidden="1" x14ac:dyDescent="0.2">
      <c r="A843">
        <v>841</v>
      </c>
      <c r="B843" t="s">
        <v>282</v>
      </c>
      <c r="C843" t="s">
        <v>213</v>
      </c>
      <c r="D843" t="s">
        <v>26</v>
      </c>
      <c r="E843" t="s">
        <v>213</v>
      </c>
      <c r="F843" t="s">
        <v>26</v>
      </c>
      <c r="J843">
        <v>0</v>
      </c>
      <c r="K843">
        <v>5000000</v>
      </c>
      <c r="L843">
        <v>8.4</v>
      </c>
      <c r="N843" t="s">
        <v>2093</v>
      </c>
      <c r="Q843" t="s">
        <v>1267</v>
      </c>
      <c r="T843">
        <v>8.94</v>
      </c>
      <c r="U843">
        <v>1.1100000000000001</v>
      </c>
      <c r="V843">
        <v>7.18</v>
      </c>
      <c r="W843">
        <v>10.66</v>
      </c>
      <c r="X843">
        <v>6.87</v>
      </c>
      <c r="Y843">
        <v>7.49</v>
      </c>
      <c r="Z843">
        <v>8.1199999999999992</v>
      </c>
      <c r="AA843">
        <v>8.35</v>
      </c>
      <c r="AB843">
        <v>8.5299999999999994</v>
      </c>
      <c r="AC843">
        <v>8.66</v>
      </c>
      <c r="AD843">
        <v>8.82</v>
      </c>
      <c r="AE843">
        <v>9.0399999999999991</v>
      </c>
      <c r="AF843">
        <v>9.2100000000000009</v>
      </c>
      <c r="AG843">
        <v>9.5</v>
      </c>
      <c r="AH843">
        <v>10.57</v>
      </c>
      <c r="AI843">
        <v>10.63</v>
      </c>
      <c r="AJ843">
        <v>10.69</v>
      </c>
      <c r="AK843">
        <v>1</v>
      </c>
      <c r="AL843">
        <v>0</v>
      </c>
      <c r="AM843">
        <v>0</v>
      </c>
      <c r="AN843">
        <v>2</v>
      </c>
      <c r="AO843">
        <v>2</v>
      </c>
      <c r="AP843">
        <v>1</v>
      </c>
      <c r="AQ843">
        <v>2</v>
      </c>
      <c r="AR843">
        <v>0</v>
      </c>
      <c r="AS843">
        <v>0</v>
      </c>
      <c r="AT843">
        <v>2</v>
      </c>
    </row>
    <row r="844" spans="1:46" hidden="1" x14ac:dyDescent="0.2">
      <c r="A844">
        <v>842</v>
      </c>
      <c r="B844" t="s">
        <v>282</v>
      </c>
      <c r="C844" t="s">
        <v>213</v>
      </c>
      <c r="D844" t="s">
        <v>241</v>
      </c>
      <c r="E844" t="s">
        <v>213</v>
      </c>
      <c r="F844" t="s">
        <v>241</v>
      </c>
      <c r="J844">
        <v>0</v>
      </c>
      <c r="K844">
        <v>5000000</v>
      </c>
      <c r="L844">
        <v>6.71</v>
      </c>
      <c r="N844" t="s">
        <v>2094</v>
      </c>
      <c r="O844">
        <v>0</v>
      </c>
      <c r="P844">
        <v>8.4</v>
      </c>
      <c r="Q844" t="s">
        <v>1277</v>
      </c>
      <c r="T844">
        <v>5.71</v>
      </c>
      <c r="U844">
        <v>1.1000000000000001</v>
      </c>
      <c r="V844">
        <v>0</v>
      </c>
      <c r="W844">
        <v>10</v>
      </c>
      <c r="X844">
        <v>0</v>
      </c>
      <c r="Y844">
        <v>0</v>
      </c>
      <c r="Z844">
        <v>0</v>
      </c>
      <c r="AA844">
        <v>1</v>
      </c>
      <c r="AB844">
        <v>2</v>
      </c>
      <c r="AC844">
        <v>3</v>
      </c>
      <c r="AD844">
        <v>4</v>
      </c>
      <c r="AE844">
        <v>5</v>
      </c>
      <c r="AF844">
        <v>6</v>
      </c>
      <c r="AG844">
        <v>7</v>
      </c>
      <c r="AH844">
        <v>8</v>
      </c>
      <c r="AI844">
        <v>8</v>
      </c>
      <c r="AJ844">
        <v>10</v>
      </c>
      <c r="AK844">
        <v>10</v>
      </c>
      <c r="AL844">
        <v>10</v>
      </c>
      <c r="AM844">
        <v>10</v>
      </c>
      <c r="AN844">
        <v>10</v>
      </c>
      <c r="AO844">
        <v>10</v>
      </c>
      <c r="AP844">
        <v>10</v>
      </c>
      <c r="AQ844">
        <v>10</v>
      </c>
      <c r="AR844">
        <v>8</v>
      </c>
      <c r="AS844">
        <v>8</v>
      </c>
      <c r="AT844">
        <v>4</v>
      </c>
    </row>
    <row r="845" spans="1:46" hidden="1" x14ac:dyDescent="0.2">
      <c r="A845">
        <v>843</v>
      </c>
      <c r="B845" t="s">
        <v>282</v>
      </c>
      <c r="C845" t="s">
        <v>213</v>
      </c>
      <c r="D845" t="s">
        <v>242</v>
      </c>
      <c r="E845" t="s">
        <v>213</v>
      </c>
      <c r="F845" t="s">
        <v>242</v>
      </c>
      <c r="J845">
        <v>0</v>
      </c>
      <c r="K845">
        <v>5000000</v>
      </c>
      <c r="L845">
        <v>1.69</v>
      </c>
      <c r="N845" t="s">
        <v>2095</v>
      </c>
      <c r="O845">
        <v>0</v>
      </c>
      <c r="P845">
        <v>8.4</v>
      </c>
      <c r="Q845" t="s">
        <v>1277</v>
      </c>
      <c r="T845">
        <v>3.23</v>
      </c>
      <c r="U845">
        <v>1.65</v>
      </c>
      <c r="V845">
        <v>0</v>
      </c>
      <c r="W845">
        <v>10</v>
      </c>
      <c r="X845">
        <v>0</v>
      </c>
      <c r="Y845">
        <v>0</v>
      </c>
      <c r="Z845">
        <v>0.9</v>
      </c>
      <c r="AA845">
        <v>1.8</v>
      </c>
      <c r="AB845">
        <v>2.7</v>
      </c>
      <c r="AC845">
        <v>3.6</v>
      </c>
      <c r="AD845">
        <v>4</v>
      </c>
      <c r="AE845">
        <v>5</v>
      </c>
      <c r="AF845">
        <v>6</v>
      </c>
      <c r="AG845">
        <v>7</v>
      </c>
      <c r="AH845">
        <v>8</v>
      </c>
      <c r="AI845">
        <v>9</v>
      </c>
      <c r="AJ845">
        <v>10</v>
      </c>
      <c r="AK845">
        <v>9</v>
      </c>
      <c r="AL845">
        <v>9</v>
      </c>
      <c r="AM845">
        <v>9</v>
      </c>
      <c r="AN845">
        <v>9</v>
      </c>
      <c r="AO845">
        <v>10</v>
      </c>
      <c r="AP845">
        <v>10</v>
      </c>
      <c r="AQ845">
        <v>10</v>
      </c>
      <c r="AR845">
        <v>9</v>
      </c>
      <c r="AS845">
        <v>9</v>
      </c>
      <c r="AT845">
        <v>6</v>
      </c>
    </row>
    <row r="846" spans="1:46" hidden="1" x14ac:dyDescent="0.2">
      <c r="A846">
        <v>844</v>
      </c>
      <c r="B846" t="s">
        <v>282</v>
      </c>
      <c r="C846" t="s">
        <v>213</v>
      </c>
      <c r="D846" t="s">
        <v>243</v>
      </c>
      <c r="E846" t="s">
        <v>213</v>
      </c>
      <c r="F846" t="s">
        <v>243</v>
      </c>
      <c r="J846">
        <v>-5000000</v>
      </c>
      <c r="K846">
        <v>5000000</v>
      </c>
      <c r="L846">
        <v>-77.58</v>
      </c>
      <c r="N846" t="s">
        <v>2096</v>
      </c>
      <c r="Q846" t="s">
        <v>1267</v>
      </c>
      <c r="T846">
        <v>-72.599999999999994</v>
      </c>
      <c r="U846">
        <v>6</v>
      </c>
      <c r="V846">
        <v>-82.28</v>
      </c>
      <c r="W846">
        <v>-62.13</v>
      </c>
      <c r="X846">
        <v>-84.33</v>
      </c>
      <c r="Y846">
        <v>-80.23</v>
      </c>
      <c r="Z846">
        <v>-76.14</v>
      </c>
      <c r="AA846">
        <v>-74.75</v>
      </c>
      <c r="AB846">
        <v>-74.09</v>
      </c>
      <c r="AC846">
        <v>-73.66</v>
      </c>
      <c r="AD846">
        <v>-72.989999999999995</v>
      </c>
      <c r="AE846">
        <v>-72.34</v>
      </c>
      <c r="AF846">
        <v>-72.150000000000006</v>
      </c>
      <c r="AG846">
        <v>-71.08</v>
      </c>
      <c r="AH846">
        <v>-66.319999999999993</v>
      </c>
      <c r="AI846">
        <v>-63.53</v>
      </c>
      <c r="AJ846">
        <v>-60.74</v>
      </c>
      <c r="AK846">
        <v>1</v>
      </c>
      <c r="AL846">
        <v>0</v>
      </c>
      <c r="AM846">
        <v>0</v>
      </c>
      <c r="AN846">
        <v>1</v>
      </c>
      <c r="AO846">
        <v>3</v>
      </c>
      <c r="AP846">
        <v>3</v>
      </c>
      <c r="AQ846">
        <v>0</v>
      </c>
      <c r="AR846">
        <v>1</v>
      </c>
      <c r="AS846">
        <v>0</v>
      </c>
      <c r="AT846">
        <v>1</v>
      </c>
    </row>
    <row r="847" spans="1:46" hidden="1" x14ac:dyDescent="0.2">
      <c r="A847">
        <v>845</v>
      </c>
      <c r="B847" t="s">
        <v>282</v>
      </c>
      <c r="C847" t="s">
        <v>88</v>
      </c>
      <c r="D847" t="s">
        <v>113</v>
      </c>
      <c r="E847" t="s">
        <v>88</v>
      </c>
      <c r="F847" t="s">
        <v>113</v>
      </c>
      <c r="J847">
        <v>0</v>
      </c>
      <c r="K847">
        <v>5000000</v>
      </c>
      <c r="L847">
        <v>128.57</v>
      </c>
      <c r="N847" t="s">
        <v>2097</v>
      </c>
      <c r="O847">
        <v>68.12</v>
      </c>
      <c r="P847">
        <v>128.58000000000001</v>
      </c>
      <c r="Q847" t="s">
        <v>1277</v>
      </c>
      <c r="T847">
        <v>131.29</v>
      </c>
      <c r="U847">
        <v>5.82</v>
      </c>
      <c r="V847">
        <v>57</v>
      </c>
      <c r="W847">
        <v>143</v>
      </c>
      <c r="X847">
        <v>57</v>
      </c>
      <c r="Y847">
        <v>71</v>
      </c>
      <c r="Z847">
        <v>75</v>
      </c>
      <c r="AA847">
        <v>82</v>
      </c>
      <c r="AB847">
        <v>88</v>
      </c>
      <c r="AC847">
        <v>94</v>
      </c>
      <c r="AD847">
        <v>100.5</v>
      </c>
      <c r="AE847">
        <v>107</v>
      </c>
      <c r="AF847">
        <v>113</v>
      </c>
      <c r="AG847">
        <v>119</v>
      </c>
      <c r="AH847">
        <v>126</v>
      </c>
      <c r="AI847">
        <v>129</v>
      </c>
      <c r="AJ847">
        <v>143</v>
      </c>
      <c r="AK847">
        <v>9</v>
      </c>
      <c r="AL847">
        <v>48</v>
      </c>
      <c r="AM847">
        <v>70</v>
      </c>
      <c r="AN847">
        <v>90</v>
      </c>
      <c r="AO847">
        <v>80</v>
      </c>
      <c r="AP847">
        <v>90</v>
      </c>
      <c r="AQ847">
        <v>90</v>
      </c>
      <c r="AR847">
        <v>74</v>
      </c>
      <c r="AS847">
        <v>54</v>
      </c>
      <c r="AT847">
        <v>9</v>
      </c>
    </row>
    <row r="848" spans="1:46" hidden="1" x14ac:dyDescent="0.2">
      <c r="A848">
        <v>846</v>
      </c>
      <c r="B848" t="s">
        <v>282</v>
      </c>
      <c r="C848" t="s">
        <v>88</v>
      </c>
      <c r="D848" t="s">
        <v>84</v>
      </c>
      <c r="E848" t="s">
        <v>88</v>
      </c>
      <c r="F848" t="s">
        <v>84</v>
      </c>
      <c r="J848">
        <v>0</v>
      </c>
      <c r="K848">
        <v>5000000</v>
      </c>
      <c r="L848">
        <v>0.05</v>
      </c>
      <c r="N848" t="s">
        <v>2098</v>
      </c>
      <c r="O848">
        <v>0.12</v>
      </c>
      <c r="P848">
        <v>0.13</v>
      </c>
      <c r="Q848" t="s">
        <v>1277</v>
      </c>
      <c r="T848">
        <v>0.05</v>
      </c>
      <c r="U848">
        <v>0.01</v>
      </c>
      <c r="V848">
        <v>0</v>
      </c>
      <c r="W848">
        <v>0</v>
      </c>
      <c r="X848">
        <v>0</v>
      </c>
      <c r="Y848">
        <v>0</v>
      </c>
      <c r="Z848">
        <v>0</v>
      </c>
      <c r="AA848">
        <v>0</v>
      </c>
      <c r="AB848">
        <v>0</v>
      </c>
      <c r="AC848">
        <v>0</v>
      </c>
      <c r="AD848">
        <v>0</v>
      </c>
      <c r="AE848">
        <v>0</v>
      </c>
      <c r="AF848">
        <v>0</v>
      </c>
      <c r="AG848">
        <v>0</v>
      </c>
      <c r="AH848">
        <v>0</v>
      </c>
      <c r="AI848">
        <v>0</v>
      </c>
      <c r="AJ848">
        <v>0</v>
      </c>
      <c r="AK848">
        <v>0</v>
      </c>
      <c r="AL848">
        <v>0</v>
      </c>
      <c r="AM848">
        <v>0</v>
      </c>
      <c r="AN848">
        <v>0</v>
      </c>
      <c r="AO848">
        <v>0</v>
      </c>
      <c r="AP848">
        <v>1</v>
      </c>
      <c r="AQ848">
        <v>0</v>
      </c>
      <c r="AR848">
        <v>0</v>
      </c>
      <c r="AS848">
        <v>0</v>
      </c>
      <c r="AT848">
        <v>0</v>
      </c>
    </row>
    <row r="849" spans="1:46" hidden="1" x14ac:dyDescent="0.2">
      <c r="A849">
        <v>847</v>
      </c>
      <c r="B849" t="s">
        <v>282</v>
      </c>
      <c r="C849" t="s">
        <v>88</v>
      </c>
      <c r="D849" t="s">
        <v>67</v>
      </c>
      <c r="E849" t="s">
        <v>88</v>
      </c>
      <c r="F849" t="s">
        <v>67</v>
      </c>
      <c r="J849">
        <v>0</v>
      </c>
      <c r="K849">
        <v>5000000</v>
      </c>
      <c r="L849">
        <v>0</v>
      </c>
      <c r="N849" t="s">
        <v>2099</v>
      </c>
      <c r="Q849" t="s">
        <v>1267</v>
      </c>
      <c r="T849">
        <v>0</v>
      </c>
      <c r="U849">
        <v>0</v>
      </c>
      <c r="V849">
        <v>0</v>
      </c>
      <c r="W849">
        <v>0.01</v>
      </c>
      <c r="X849">
        <v>0</v>
      </c>
      <c r="Y849">
        <v>0</v>
      </c>
      <c r="Z849">
        <v>0</v>
      </c>
      <c r="AA849">
        <v>0</v>
      </c>
      <c r="AB849">
        <v>0</v>
      </c>
      <c r="AC849">
        <v>0</v>
      </c>
      <c r="AD849">
        <v>0</v>
      </c>
      <c r="AE849">
        <v>0</v>
      </c>
      <c r="AF849">
        <v>0</v>
      </c>
      <c r="AG849">
        <v>0</v>
      </c>
      <c r="AH849">
        <v>0</v>
      </c>
      <c r="AI849">
        <v>0.01</v>
      </c>
      <c r="AJ849">
        <v>0.01</v>
      </c>
      <c r="AK849">
        <v>1</v>
      </c>
      <c r="AL849">
        <v>0</v>
      </c>
      <c r="AM849">
        <v>0</v>
      </c>
      <c r="AN849">
        <v>1</v>
      </c>
      <c r="AO849">
        <v>4</v>
      </c>
      <c r="AP849">
        <v>3</v>
      </c>
      <c r="AQ849">
        <v>0</v>
      </c>
      <c r="AR849">
        <v>0</v>
      </c>
      <c r="AS849">
        <v>0</v>
      </c>
      <c r="AT849">
        <v>1</v>
      </c>
    </row>
    <row r="850" spans="1:46" hidden="1" x14ac:dyDescent="0.2">
      <c r="A850">
        <v>848</v>
      </c>
      <c r="B850" t="s">
        <v>282</v>
      </c>
      <c r="C850" t="s">
        <v>88</v>
      </c>
      <c r="D850" t="s">
        <v>90</v>
      </c>
      <c r="E850" t="s">
        <v>88</v>
      </c>
      <c r="F850" t="s">
        <v>90</v>
      </c>
      <c r="J850">
        <v>0</v>
      </c>
      <c r="K850">
        <v>5000000</v>
      </c>
      <c r="L850">
        <v>0</v>
      </c>
      <c r="N850" t="s">
        <v>2100</v>
      </c>
      <c r="O850">
        <v>0</v>
      </c>
      <c r="P850">
        <v>0</v>
      </c>
      <c r="Q850" t="s">
        <v>1277</v>
      </c>
      <c r="T850">
        <v>0</v>
      </c>
      <c r="U850">
        <v>0</v>
      </c>
      <c r="V850">
        <v>0</v>
      </c>
      <c r="W850">
        <v>0</v>
      </c>
      <c r="X850">
        <v>0</v>
      </c>
      <c r="Y850">
        <v>0</v>
      </c>
      <c r="Z850">
        <v>0</v>
      </c>
      <c r="AA850">
        <v>0</v>
      </c>
      <c r="AB850">
        <v>0</v>
      </c>
      <c r="AC850">
        <v>0</v>
      </c>
      <c r="AD850">
        <v>0</v>
      </c>
      <c r="AE850">
        <v>0</v>
      </c>
      <c r="AF850">
        <v>0</v>
      </c>
      <c r="AG850">
        <v>0</v>
      </c>
      <c r="AH850">
        <v>0</v>
      </c>
      <c r="AI850">
        <v>0</v>
      </c>
      <c r="AJ850">
        <v>0</v>
      </c>
      <c r="AK850">
        <v>0</v>
      </c>
      <c r="AL850">
        <v>0</v>
      </c>
      <c r="AM850">
        <v>0</v>
      </c>
      <c r="AN850">
        <v>0</v>
      </c>
      <c r="AO850">
        <v>0</v>
      </c>
      <c r="AP850">
        <v>1</v>
      </c>
      <c r="AQ850">
        <v>0</v>
      </c>
      <c r="AR850">
        <v>0</v>
      </c>
      <c r="AS850">
        <v>0</v>
      </c>
      <c r="AT850">
        <v>0</v>
      </c>
    </row>
    <row r="851" spans="1:46" hidden="1" x14ac:dyDescent="0.2">
      <c r="A851">
        <v>849</v>
      </c>
      <c r="B851" t="s">
        <v>282</v>
      </c>
      <c r="C851" t="s">
        <v>88</v>
      </c>
      <c r="D851" t="s">
        <v>92</v>
      </c>
      <c r="E851" t="s">
        <v>88</v>
      </c>
      <c r="F851" t="s">
        <v>92</v>
      </c>
      <c r="J851">
        <v>0</v>
      </c>
      <c r="K851">
        <v>5000000</v>
      </c>
      <c r="L851">
        <v>0.01</v>
      </c>
      <c r="N851" t="s">
        <v>2101</v>
      </c>
      <c r="O851">
        <v>0</v>
      </c>
      <c r="P851">
        <v>0.15</v>
      </c>
      <c r="Q851" t="s">
        <v>1277</v>
      </c>
      <c r="T851">
        <v>0.01</v>
      </c>
      <c r="U851">
        <v>0</v>
      </c>
      <c r="V851">
        <v>0</v>
      </c>
      <c r="W851">
        <v>0</v>
      </c>
      <c r="X851">
        <v>0</v>
      </c>
      <c r="Y851">
        <v>0</v>
      </c>
      <c r="Z851">
        <v>0</v>
      </c>
      <c r="AA851">
        <v>0</v>
      </c>
      <c r="AB851">
        <v>0</v>
      </c>
      <c r="AC851">
        <v>0</v>
      </c>
      <c r="AD851">
        <v>0</v>
      </c>
      <c r="AE851">
        <v>0</v>
      </c>
      <c r="AF851">
        <v>0</v>
      </c>
      <c r="AG851">
        <v>0</v>
      </c>
      <c r="AH851">
        <v>0</v>
      </c>
      <c r="AI851">
        <v>0</v>
      </c>
      <c r="AJ851">
        <v>0</v>
      </c>
      <c r="AK851">
        <v>0</v>
      </c>
      <c r="AL851">
        <v>0</v>
      </c>
      <c r="AM851">
        <v>0</v>
      </c>
      <c r="AN851">
        <v>0</v>
      </c>
      <c r="AO851">
        <v>0</v>
      </c>
      <c r="AP851">
        <v>1</v>
      </c>
      <c r="AQ851">
        <v>0</v>
      </c>
      <c r="AR851">
        <v>0</v>
      </c>
      <c r="AS851">
        <v>0</v>
      </c>
      <c r="AT851">
        <v>0</v>
      </c>
    </row>
    <row r="852" spans="1:46" hidden="1" x14ac:dyDescent="0.2">
      <c r="A852">
        <v>850</v>
      </c>
      <c r="B852" t="s">
        <v>282</v>
      </c>
      <c r="C852" t="s">
        <v>88</v>
      </c>
      <c r="D852" t="s">
        <v>226</v>
      </c>
      <c r="E852" t="s">
        <v>88</v>
      </c>
      <c r="F852" t="s">
        <v>226</v>
      </c>
      <c r="J852">
        <v>0</v>
      </c>
      <c r="K852">
        <v>5000000</v>
      </c>
      <c r="L852">
        <v>15.71</v>
      </c>
      <c r="N852" t="s">
        <v>2102</v>
      </c>
      <c r="O852">
        <v>0.13</v>
      </c>
      <c r="P852">
        <v>48.91</v>
      </c>
      <c r="Q852" t="s">
        <v>1327</v>
      </c>
      <c r="T852">
        <v>16.239999999999998</v>
      </c>
      <c r="U852">
        <v>0.66</v>
      </c>
      <c r="V852">
        <v>0</v>
      </c>
      <c r="W852">
        <v>51</v>
      </c>
      <c r="X852">
        <v>0</v>
      </c>
      <c r="Y852">
        <v>2</v>
      </c>
      <c r="Z852">
        <v>5</v>
      </c>
      <c r="AA852">
        <v>10</v>
      </c>
      <c r="AB852">
        <v>15</v>
      </c>
      <c r="AC852">
        <v>20</v>
      </c>
      <c r="AD852">
        <v>25</v>
      </c>
      <c r="AE852">
        <v>30</v>
      </c>
      <c r="AF852">
        <v>35</v>
      </c>
      <c r="AG852">
        <v>40</v>
      </c>
      <c r="AH852">
        <v>45</v>
      </c>
      <c r="AI852">
        <v>47</v>
      </c>
      <c r="AJ852">
        <v>51</v>
      </c>
      <c r="AK852">
        <v>60</v>
      </c>
      <c r="AL852">
        <v>50</v>
      </c>
      <c r="AM852">
        <v>50</v>
      </c>
      <c r="AN852">
        <v>50</v>
      </c>
      <c r="AO852">
        <v>50</v>
      </c>
      <c r="AP852">
        <v>50</v>
      </c>
      <c r="AQ852">
        <v>50</v>
      </c>
      <c r="AR852">
        <v>50</v>
      </c>
      <c r="AS852">
        <v>50</v>
      </c>
      <c r="AT852">
        <v>42</v>
      </c>
    </row>
    <row r="853" spans="1:46" hidden="1" x14ac:dyDescent="0.2">
      <c r="A853">
        <v>851</v>
      </c>
      <c r="B853" t="s">
        <v>282</v>
      </c>
      <c r="C853" t="s">
        <v>88</v>
      </c>
      <c r="D853" t="s">
        <v>229</v>
      </c>
      <c r="E853" t="s">
        <v>88</v>
      </c>
      <c r="F853" t="s">
        <v>229</v>
      </c>
      <c r="J853">
        <v>0</v>
      </c>
      <c r="K853">
        <v>5000000</v>
      </c>
      <c r="L853">
        <v>15.71</v>
      </c>
      <c r="N853" t="s">
        <v>2103</v>
      </c>
      <c r="O853">
        <v>0.13</v>
      </c>
      <c r="P853">
        <v>48.91</v>
      </c>
      <c r="Q853" t="s">
        <v>1327</v>
      </c>
      <c r="T853">
        <v>16.239999999999998</v>
      </c>
      <c r="U853">
        <v>0.66</v>
      </c>
      <c r="V853">
        <v>0</v>
      </c>
      <c r="W853">
        <v>51</v>
      </c>
      <c r="X853">
        <v>0</v>
      </c>
      <c r="Y853">
        <v>2</v>
      </c>
      <c r="Z853">
        <v>5</v>
      </c>
      <c r="AA853">
        <v>10</v>
      </c>
      <c r="AB853">
        <v>15</v>
      </c>
      <c r="AC853">
        <v>20</v>
      </c>
      <c r="AD853">
        <v>25</v>
      </c>
      <c r="AE853">
        <v>30</v>
      </c>
      <c r="AF853">
        <v>35</v>
      </c>
      <c r="AG853">
        <v>40</v>
      </c>
      <c r="AH853">
        <v>45</v>
      </c>
      <c r="AI853">
        <v>47</v>
      </c>
      <c r="AJ853">
        <v>51</v>
      </c>
      <c r="AK853">
        <v>60</v>
      </c>
      <c r="AL853">
        <v>50</v>
      </c>
      <c r="AM853">
        <v>50</v>
      </c>
      <c r="AN853">
        <v>50</v>
      </c>
      <c r="AO853">
        <v>50</v>
      </c>
      <c r="AP853">
        <v>50</v>
      </c>
      <c r="AQ853">
        <v>50</v>
      </c>
      <c r="AR853">
        <v>50</v>
      </c>
      <c r="AS853">
        <v>50</v>
      </c>
      <c r="AT853">
        <v>42</v>
      </c>
    </row>
    <row r="854" spans="1:46" hidden="1" x14ac:dyDescent="0.2">
      <c r="A854">
        <v>852</v>
      </c>
      <c r="B854" t="s">
        <v>282</v>
      </c>
      <c r="C854" t="s">
        <v>88</v>
      </c>
      <c r="D854" t="s">
        <v>102</v>
      </c>
      <c r="E854" t="s">
        <v>88</v>
      </c>
      <c r="F854" t="s">
        <v>102</v>
      </c>
      <c r="J854">
        <v>0</v>
      </c>
      <c r="K854">
        <v>5000000</v>
      </c>
      <c r="L854">
        <v>15.69</v>
      </c>
      <c r="N854" t="s">
        <v>2104</v>
      </c>
      <c r="O854">
        <v>0.01</v>
      </c>
      <c r="P854">
        <v>15.88</v>
      </c>
      <c r="Q854" t="s">
        <v>1277</v>
      </c>
      <c r="T854">
        <v>16.21</v>
      </c>
      <c r="U854">
        <v>0.66</v>
      </c>
      <c r="V854">
        <v>0</v>
      </c>
      <c r="W854">
        <v>17</v>
      </c>
      <c r="X854">
        <v>0</v>
      </c>
      <c r="Y854">
        <v>0</v>
      </c>
      <c r="Z854">
        <v>1</v>
      </c>
      <c r="AA854">
        <v>3</v>
      </c>
      <c r="AB854">
        <v>4.5</v>
      </c>
      <c r="AC854">
        <v>6</v>
      </c>
      <c r="AD854">
        <v>8</v>
      </c>
      <c r="AE854">
        <v>9</v>
      </c>
      <c r="AF854">
        <v>11</v>
      </c>
      <c r="AG854">
        <v>13</v>
      </c>
      <c r="AH854">
        <v>14</v>
      </c>
      <c r="AI854">
        <v>15</v>
      </c>
      <c r="AJ854">
        <v>17</v>
      </c>
      <c r="AK854">
        <v>20</v>
      </c>
      <c r="AL854">
        <v>20</v>
      </c>
      <c r="AM854">
        <v>20</v>
      </c>
      <c r="AN854">
        <v>10</v>
      </c>
      <c r="AO854">
        <v>20</v>
      </c>
      <c r="AP854">
        <v>20</v>
      </c>
      <c r="AQ854">
        <v>10</v>
      </c>
      <c r="AR854">
        <v>20</v>
      </c>
      <c r="AS854">
        <v>20</v>
      </c>
      <c r="AT854">
        <v>6</v>
      </c>
    </row>
    <row r="855" spans="1:46" hidden="1" x14ac:dyDescent="0.2">
      <c r="A855">
        <v>853</v>
      </c>
      <c r="B855" t="s">
        <v>282</v>
      </c>
      <c r="C855" t="s">
        <v>88</v>
      </c>
      <c r="D855" t="s">
        <v>231</v>
      </c>
      <c r="E855" t="s">
        <v>88</v>
      </c>
      <c r="F855" t="s">
        <v>231</v>
      </c>
      <c r="J855">
        <v>0</v>
      </c>
      <c r="K855">
        <v>5000000</v>
      </c>
      <c r="L855">
        <v>0.03</v>
      </c>
      <c r="N855" t="s">
        <v>2105</v>
      </c>
      <c r="O855">
        <v>0.1</v>
      </c>
      <c r="P855">
        <v>34.14</v>
      </c>
      <c r="Q855" t="s">
        <v>1327</v>
      </c>
      <c r="T855">
        <v>0.03</v>
      </c>
      <c r="U855">
        <v>0</v>
      </c>
      <c r="V855">
        <v>0</v>
      </c>
      <c r="W855">
        <v>35</v>
      </c>
      <c r="X855">
        <v>0</v>
      </c>
      <c r="Y855">
        <v>1</v>
      </c>
      <c r="Z855">
        <v>3</v>
      </c>
      <c r="AA855">
        <v>6</v>
      </c>
      <c r="AB855">
        <v>10</v>
      </c>
      <c r="AC855">
        <v>13</v>
      </c>
      <c r="AD855">
        <v>17</v>
      </c>
      <c r="AE855">
        <v>20</v>
      </c>
      <c r="AF855">
        <v>23</v>
      </c>
      <c r="AG855">
        <v>27</v>
      </c>
      <c r="AH855">
        <v>30</v>
      </c>
      <c r="AI855">
        <v>32</v>
      </c>
      <c r="AJ855">
        <v>35</v>
      </c>
      <c r="AK855">
        <v>40</v>
      </c>
      <c r="AL855">
        <v>30</v>
      </c>
      <c r="AM855">
        <v>40</v>
      </c>
      <c r="AN855">
        <v>30</v>
      </c>
      <c r="AO855">
        <v>40</v>
      </c>
      <c r="AP855">
        <v>30</v>
      </c>
      <c r="AQ855">
        <v>40</v>
      </c>
      <c r="AR855">
        <v>30</v>
      </c>
      <c r="AS855">
        <v>40</v>
      </c>
      <c r="AT855">
        <v>21</v>
      </c>
    </row>
    <row r="856" spans="1:46" hidden="1" x14ac:dyDescent="0.2">
      <c r="A856">
        <v>854</v>
      </c>
      <c r="B856" t="s">
        <v>282</v>
      </c>
      <c r="C856" t="s">
        <v>88</v>
      </c>
      <c r="D856" t="s">
        <v>232</v>
      </c>
      <c r="E856" t="s">
        <v>88</v>
      </c>
      <c r="F856" t="s">
        <v>232</v>
      </c>
      <c r="J856">
        <v>0</v>
      </c>
      <c r="K856">
        <v>5000000</v>
      </c>
      <c r="L856">
        <v>0.03</v>
      </c>
      <c r="N856" t="s">
        <v>2106</v>
      </c>
      <c r="O856">
        <v>0.13</v>
      </c>
      <c r="P856">
        <v>0.08</v>
      </c>
      <c r="Q856" t="s">
        <v>1277</v>
      </c>
      <c r="T856">
        <v>0.03</v>
      </c>
      <c r="U856">
        <v>0</v>
      </c>
      <c r="V856">
        <v>0</v>
      </c>
      <c r="W856">
        <v>1</v>
      </c>
      <c r="X856">
        <v>0</v>
      </c>
      <c r="Y856">
        <v>0</v>
      </c>
      <c r="Z856">
        <v>0</v>
      </c>
      <c r="AA856">
        <v>0</v>
      </c>
      <c r="AB856">
        <v>0</v>
      </c>
      <c r="AC856">
        <v>0</v>
      </c>
      <c r="AD856">
        <v>0</v>
      </c>
      <c r="AE856">
        <v>0</v>
      </c>
      <c r="AF856">
        <v>0</v>
      </c>
      <c r="AG856">
        <v>0.6</v>
      </c>
      <c r="AH856">
        <v>1</v>
      </c>
      <c r="AI856">
        <v>1</v>
      </c>
      <c r="AJ856">
        <v>1</v>
      </c>
      <c r="AK856">
        <v>10</v>
      </c>
      <c r="AL856">
        <v>0</v>
      </c>
      <c r="AM856">
        <v>0</v>
      </c>
      <c r="AN856">
        <v>0</v>
      </c>
      <c r="AO856">
        <v>0</v>
      </c>
      <c r="AP856">
        <v>0</v>
      </c>
      <c r="AQ856">
        <v>0</v>
      </c>
      <c r="AR856">
        <v>0</v>
      </c>
      <c r="AS856">
        <v>0</v>
      </c>
      <c r="AT856">
        <v>3</v>
      </c>
    </row>
    <row r="857" spans="1:46" hidden="1" x14ac:dyDescent="0.2">
      <c r="A857">
        <v>855</v>
      </c>
      <c r="B857" t="s">
        <v>282</v>
      </c>
      <c r="C857" t="s">
        <v>88</v>
      </c>
      <c r="D857" t="s">
        <v>233</v>
      </c>
      <c r="E857" t="s">
        <v>88</v>
      </c>
      <c r="F857" t="s">
        <v>233</v>
      </c>
      <c r="J857">
        <v>0</v>
      </c>
      <c r="K857">
        <v>5000000</v>
      </c>
      <c r="L857">
        <v>0</v>
      </c>
      <c r="N857" t="s">
        <v>2107</v>
      </c>
      <c r="O857">
        <v>0.01</v>
      </c>
      <c r="P857">
        <v>33.32</v>
      </c>
      <c r="Q857" t="s">
        <v>1277</v>
      </c>
      <c r="T857">
        <v>0</v>
      </c>
      <c r="U857">
        <v>0</v>
      </c>
      <c r="V857">
        <v>0</v>
      </c>
      <c r="W857">
        <v>35</v>
      </c>
      <c r="X857">
        <v>0</v>
      </c>
      <c r="Y857">
        <v>1</v>
      </c>
      <c r="Z857">
        <v>3</v>
      </c>
      <c r="AA857">
        <v>6</v>
      </c>
      <c r="AB857">
        <v>10</v>
      </c>
      <c r="AC857">
        <v>13</v>
      </c>
      <c r="AD857">
        <v>16</v>
      </c>
      <c r="AE857">
        <v>20</v>
      </c>
      <c r="AF857">
        <v>23</v>
      </c>
      <c r="AG857">
        <v>27</v>
      </c>
      <c r="AH857">
        <v>30</v>
      </c>
      <c r="AI857">
        <v>32</v>
      </c>
      <c r="AJ857">
        <v>35</v>
      </c>
      <c r="AK857">
        <v>40</v>
      </c>
      <c r="AL857">
        <v>30</v>
      </c>
      <c r="AM857">
        <v>40</v>
      </c>
      <c r="AN857">
        <v>30</v>
      </c>
      <c r="AO857">
        <v>40</v>
      </c>
      <c r="AP857">
        <v>30</v>
      </c>
      <c r="AQ857">
        <v>40</v>
      </c>
      <c r="AR857">
        <v>30</v>
      </c>
      <c r="AS857">
        <v>40</v>
      </c>
      <c r="AT857">
        <v>19</v>
      </c>
    </row>
    <row r="858" spans="1:46" hidden="1" x14ac:dyDescent="0.2">
      <c r="A858">
        <v>856</v>
      </c>
      <c r="B858" t="s">
        <v>282</v>
      </c>
      <c r="C858" t="s">
        <v>88</v>
      </c>
      <c r="D858" t="s">
        <v>234</v>
      </c>
      <c r="E858" t="s">
        <v>88</v>
      </c>
      <c r="F858" t="s">
        <v>234</v>
      </c>
      <c r="J858">
        <v>0</v>
      </c>
      <c r="K858">
        <v>5000000</v>
      </c>
      <c r="L858">
        <v>0.04</v>
      </c>
      <c r="N858" t="s">
        <v>2108</v>
      </c>
      <c r="O858">
        <v>0.18</v>
      </c>
      <c r="P858">
        <v>60.16</v>
      </c>
      <c r="Q858" t="s">
        <v>1327</v>
      </c>
      <c r="T858">
        <v>0.05</v>
      </c>
      <c r="U858">
        <v>0.02</v>
      </c>
      <c r="V858">
        <v>0</v>
      </c>
      <c r="W858">
        <v>64</v>
      </c>
      <c r="X858">
        <v>0</v>
      </c>
      <c r="Y858">
        <v>3</v>
      </c>
      <c r="Z858">
        <v>6</v>
      </c>
      <c r="AA858">
        <v>12</v>
      </c>
      <c r="AB858">
        <v>18</v>
      </c>
      <c r="AC858">
        <v>24</v>
      </c>
      <c r="AD858">
        <v>30</v>
      </c>
      <c r="AE858">
        <v>36</v>
      </c>
      <c r="AF858">
        <v>42.1</v>
      </c>
      <c r="AG858">
        <v>49</v>
      </c>
      <c r="AH858">
        <v>55</v>
      </c>
      <c r="AI858">
        <v>58</v>
      </c>
      <c r="AJ858">
        <v>64</v>
      </c>
      <c r="AK858">
        <v>70</v>
      </c>
      <c r="AL858">
        <v>60</v>
      </c>
      <c r="AM858">
        <v>70</v>
      </c>
      <c r="AN858">
        <v>60</v>
      </c>
      <c r="AO858">
        <v>60</v>
      </c>
      <c r="AP858">
        <v>70</v>
      </c>
      <c r="AQ858">
        <v>60</v>
      </c>
      <c r="AR858">
        <v>70</v>
      </c>
      <c r="AS858">
        <v>59</v>
      </c>
      <c r="AT858">
        <v>35</v>
      </c>
    </row>
    <row r="859" spans="1:46" hidden="1" x14ac:dyDescent="0.2">
      <c r="A859">
        <v>857</v>
      </c>
      <c r="B859" t="s">
        <v>282</v>
      </c>
      <c r="C859" t="s">
        <v>88</v>
      </c>
      <c r="D859" t="s">
        <v>236</v>
      </c>
      <c r="E859" t="s">
        <v>88</v>
      </c>
      <c r="F859" t="s">
        <v>236</v>
      </c>
      <c r="J859">
        <v>0</v>
      </c>
      <c r="K859">
        <v>5000000</v>
      </c>
      <c r="L859">
        <v>0.04</v>
      </c>
      <c r="N859" t="s">
        <v>2109</v>
      </c>
      <c r="O859">
        <v>0.33</v>
      </c>
      <c r="P859">
        <v>60.14</v>
      </c>
      <c r="Q859" t="s">
        <v>1277</v>
      </c>
      <c r="T859">
        <v>0.05</v>
      </c>
      <c r="U859">
        <v>0.02</v>
      </c>
      <c r="V859">
        <v>0</v>
      </c>
      <c r="W859">
        <v>63</v>
      </c>
      <c r="X859">
        <v>0</v>
      </c>
      <c r="Y859">
        <v>3</v>
      </c>
      <c r="Z859">
        <v>6</v>
      </c>
      <c r="AA859">
        <v>12</v>
      </c>
      <c r="AB859">
        <v>18</v>
      </c>
      <c r="AC859">
        <v>24</v>
      </c>
      <c r="AD859">
        <v>30</v>
      </c>
      <c r="AE859">
        <v>36</v>
      </c>
      <c r="AF859">
        <v>43</v>
      </c>
      <c r="AG859">
        <v>49</v>
      </c>
      <c r="AH859">
        <v>55</v>
      </c>
      <c r="AI859">
        <v>58</v>
      </c>
      <c r="AJ859">
        <v>63</v>
      </c>
      <c r="AK859">
        <v>69</v>
      </c>
      <c r="AL859">
        <v>60</v>
      </c>
      <c r="AM859">
        <v>60</v>
      </c>
      <c r="AN859">
        <v>70</v>
      </c>
      <c r="AO859">
        <v>60</v>
      </c>
      <c r="AP859">
        <v>60</v>
      </c>
      <c r="AQ859">
        <v>70</v>
      </c>
      <c r="AR859">
        <v>60</v>
      </c>
      <c r="AS859">
        <v>60</v>
      </c>
      <c r="AT859">
        <v>45</v>
      </c>
    </row>
    <row r="860" spans="1:46" hidden="1" x14ac:dyDescent="0.2">
      <c r="A860">
        <v>858</v>
      </c>
      <c r="B860" t="s">
        <v>282</v>
      </c>
      <c r="C860" t="s">
        <v>88</v>
      </c>
      <c r="D860" t="s">
        <v>26</v>
      </c>
      <c r="E860" t="s">
        <v>88</v>
      </c>
      <c r="F860" t="s">
        <v>26</v>
      </c>
      <c r="J860">
        <v>0</v>
      </c>
      <c r="K860">
        <v>5000000</v>
      </c>
      <c r="L860">
        <v>33.42</v>
      </c>
      <c r="N860" t="s">
        <v>2110</v>
      </c>
      <c r="O860">
        <v>0</v>
      </c>
      <c r="P860">
        <v>78.27</v>
      </c>
      <c r="Q860" t="s">
        <v>1327</v>
      </c>
      <c r="T860">
        <v>38.36</v>
      </c>
      <c r="U860">
        <v>8.35</v>
      </c>
      <c r="V860">
        <v>0</v>
      </c>
      <c r="W860">
        <v>130</v>
      </c>
      <c r="X860">
        <v>0</v>
      </c>
      <c r="Y860">
        <v>0</v>
      </c>
      <c r="Z860">
        <v>10</v>
      </c>
      <c r="AA860">
        <v>20</v>
      </c>
      <c r="AB860">
        <v>30</v>
      </c>
      <c r="AC860">
        <v>40</v>
      </c>
      <c r="AD860">
        <v>50</v>
      </c>
      <c r="AE860">
        <v>60</v>
      </c>
      <c r="AF860">
        <v>70</v>
      </c>
      <c r="AG860">
        <v>80</v>
      </c>
      <c r="AH860">
        <v>90</v>
      </c>
      <c r="AI860">
        <v>100</v>
      </c>
      <c r="AJ860">
        <v>130</v>
      </c>
      <c r="AK860">
        <v>20</v>
      </c>
      <c r="AL860">
        <v>10</v>
      </c>
      <c r="AM860">
        <v>10</v>
      </c>
      <c r="AN860">
        <v>20</v>
      </c>
      <c r="AO860">
        <v>10</v>
      </c>
      <c r="AP860">
        <v>9</v>
      </c>
      <c r="AQ860">
        <v>15</v>
      </c>
      <c r="AR860">
        <v>4</v>
      </c>
      <c r="AS860">
        <v>2</v>
      </c>
      <c r="AT860">
        <v>3</v>
      </c>
    </row>
    <row r="861" spans="1:46" hidden="1" x14ac:dyDescent="0.2">
      <c r="A861">
        <v>859</v>
      </c>
      <c r="B861" t="s">
        <v>282</v>
      </c>
      <c r="C861" t="s">
        <v>88</v>
      </c>
      <c r="D861" t="s">
        <v>241</v>
      </c>
      <c r="E861" t="s">
        <v>88</v>
      </c>
      <c r="F861" t="s">
        <v>241</v>
      </c>
      <c r="J861">
        <v>0</v>
      </c>
      <c r="K861">
        <v>5000000</v>
      </c>
      <c r="L861">
        <v>33.42</v>
      </c>
      <c r="N861" t="s">
        <v>2111</v>
      </c>
      <c r="O861">
        <v>0</v>
      </c>
      <c r="P861">
        <v>78.27</v>
      </c>
      <c r="Q861" t="s">
        <v>1277</v>
      </c>
      <c r="T861">
        <v>36.950000000000003</v>
      </c>
      <c r="U861">
        <v>6.21</v>
      </c>
      <c r="V861">
        <v>0</v>
      </c>
      <c r="W861">
        <v>130</v>
      </c>
      <c r="X861">
        <v>0</v>
      </c>
      <c r="Y861">
        <v>0</v>
      </c>
      <c r="Z861">
        <v>10</v>
      </c>
      <c r="AA861">
        <v>20</v>
      </c>
      <c r="AB861">
        <v>30</v>
      </c>
      <c r="AC861">
        <v>40</v>
      </c>
      <c r="AD861">
        <v>50</v>
      </c>
      <c r="AE861">
        <v>60</v>
      </c>
      <c r="AF861">
        <v>70</v>
      </c>
      <c r="AG861">
        <v>80</v>
      </c>
      <c r="AH861">
        <v>90</v>
      </c>
      <c r="AI861">
        <v>108.5</v>
      </c>
      <c r="AJ861">
        <v>130</v>
      </c>
      <c r="AK861">
        <v>20</v>
      </c>
      <c r="AL861">
        <v>10</v>
      </c>
      <c r="AM861">
        <v>10</v>
      </c>
      <c r="AN861">
        <v>20</v>
      </c>
      <c r="AO861">
        <v>10</v>
      </c>
      <c r="AP861">
        <v>9</v>
      </c>
      <c r="AQ861">
        <v>15</v>
      </c>
      <c r="AR861">
        <v>4</v>
      </c>
      <c r="AS861">
        <v>3</v>
      </c>
      <c r="AT861">
        <v>3</v>
      </c>
    </row>
    <row r="862" spans="1:46" hidden="1" x14ac:dyDescent="0.2">
      <c r="A862">
        <v>860</v>
      </c>
      <c r="B862" t="s">
        <v>282</v>
      </c>
      <c r="C862" t="s">
        <v>88</v>
      </c>
      <c r="D862" t="s">
        <v>242</v>
      </c>
      <c r="E862" t="s">
        <v>88</v>
      </c>
      <c r="F862" t="s">
        <v>242</v>
      </c>
      <c r="J862">
        <v>0</v>
      </c>
      <c r="K862">
        <v>5000000</v>
      </c>
      <c r="L862">
        <v>0</v>
      </c>
      <c r="N862" t="s">
        <v>2112</v>
      </c>
      <c r="O862">
        <v>0</v>
      </c>
      <c r="P862">
        <v>-0.01</v>
      </c>
      <c r="Q862" t="s">
        <v>1277</v>
      </c>
      <c r="T862">
        <v>1.42</v>
      </c>
      <c r="U862">
        <v>3.41</v>
      </c>
      <c r="V862">
        <v>0</v>
      </c>
      <c r="W862">
        <v>16</v>
      </c>
      <c r="X862">
        <v>0</v>
      </c>
      <c r="Y862">
        <v>0</v>
      </c>
      <c r="Z862">
        <v>0</v>
      </c>
      <c r="AA862">
        <v>0</v>
      </c>
      <c r="AB862">
        <v>1</v>
      </c>
      <c r="AC862">
        <v>2.4</v>
      </c>
      <c r="AD862">
        <v>4</v>
      </c>
      <c r="AE862">
        <v>5.6</v>
      </c>
      <c r="AF862">
        <v>8.1999999999999993</v>
      </c>
      <c r="AG862">
        <v>10.8</v>
      </c>
      <c r="AH862">
        <v>13.4</v>
      </c>
      <c r="AI862">
        <v>14.7</v>
      </c>
      <c r="AJ862">
        <v>16</v>
      </c>
      <c r="AK862">
        <v>9</v>
      </c>
      <c r="AL862">
        <v>4</v>
      </c>
      <c r="AM862">
        <v>2</v>
      </c>
      <c r="AN862">
        <v>2</v>
      </c>
      <c r="AO862">
        <v>1</v>
      </c>
      <c r="AP862">
        <v>2</v>
      </c>
      <c r="AQ862">
        <v>2</v>
      </c>
      <c r="AR862">
        <v>1</v>
      </c>
      <c r="AS862">
        <v>2</v>
      </c>
      <c r="AT862">
        <v>2</v>
      </c>
    </row>
    <row r="863" spans="1:46" hidden="1" x14ac:dyDescent="0.2">
      <c r="A863">
        <v>861</v>
      </c>
      <c r="B863" t="s">
        <v>282</v>
      </c>
      <c r="C863" t="s">
        <v>88</v>
      </c>
      <c r="D863" t="s">
        <v>243</v>
      </c>
      <c r="E863" t="s">
        <v>88</v>
      </c>
      <c r="F863" t="s">
        <v>243</v>
      </c>
      <c r="J863">
        <v>-5000000</v>
      </c>
      <c r="K863">
        <v>5000000</v>
      </c>
      <c r="L863">
        <v>-143.29</v>
      </c>
      <c r="N863" t="s">
        <v>2113</v>
      </c>
      <c r="O863">
        <v>-143.28</v>
      </c>
      <c r="P863">
        <v>-109.8</v>
      </c>
      <c r="Q863" t="s">
        <v>1327</v>
      </c>
      <c r="T863">
        <v>-146.54</v>
      </c>
      <c r="U863">
        <v>6.13</v>
      </c>
      <c r="V863">
        <v>-159</v>
      </c>
      <c r="W863">
        <v>-101</v>
      </c>
      <c r="X863">
        <v>-159</v>
      </c>
      <c r="Y863">
        <v>-148</v>
      </c>
      <c r="Z863">
        <v>-145</v>
      </c>
      <c r="AA863">
        <v>-141</v>
      </c>
      <c r="AB863">
        <v>-137</v>
      </c>
      <c r="AC863">
        <v>-133.4</v>
      </c>
      <c r="AD863">
        <v>-130</v>
      </c>
      <c r="AE863">
        <v>-127</v>
      </c>
      <c r="AF863">
        <v>-123</v>
      </c>
      <c r="AG863">
        <v>-119</v>
      </c>
      <c r="AH863">
        <v>-115.9</v>
      </c>
      <c r="AI863">
        <v>-112</v>
      </c>
      <c r="AJ863">
        <v>-101</v>
      </c>
      <c r="AK863">
        <v>6</v>
      </c>
      <c r="AL863">
        <v>12</v>
      </c>
      <c r="AM863">
        <v>44</v>
      </c>
      <c r="AN863">
        <v>54</v>
      </c>
      <c r="AO863">
        <v>50</v>
      </c>
      <c r="AP863">
        <v>59</v>
      </c>
      <c r="AQ863">
        <v>54</v>
      </c>
      <c r="AR863">
        <v>43</v>
      </c>
      <c r="AS863">
        <v>12</v>
      </c>
      <c r="AT863">
        <v>6</v>
      </c>
    </row>
    <row r="864" spans="1:46" hidden="1" x14ac:dyDescent="0.2">
      <c r="A864">
        <v>862</v>
      </c>
      <c r="B864" t="s">
        <v>282</v>
      </c>
      <c r="C864" t="s">
        <v>87</v>
      </c>
      <c r="D864" t="s">
        <v>113</v>
      </c>
      <c r="E864" t="s">
        <v>87</v>
      </c>
      <c r="F864" t="s">
        <v>113</v>
      </c>
      <c r="J864">
        <v>0</v>
      </c>
      <c r="K864">
        <v>5000000</v>
      </c>
      <c r="L864">
        <v>128.57</v>
      </c>
      <c r="N864" t="s">
        <v>2114</v>
      </c>
      <c r="O864">
        <v>68.12</v>
      </c>
      <c r="P864">
        <v>128.58000000000001</v>
      </c>
      <c r="Q864" t="s">
        <v>1277</v>
      </c>
      <c r="T864">
        <v>131.29</v>
      </c>
      <c r="U864">
        <v>5.82</v>
      </c>
      <c r="V864">
        <v>57</v>
      </c>
      <c r="W864">
        <v>143</v>
      </c>
      <c r="X864">
        <v>57</v>
      </c>
      <c r="Y864">
        <v>71</v>
      </c>
      <c r="Z864">
        <v>75</v>
      </c>
      <c r="AA864">
        <v>82</v>
      </c>
      <c r="AB864">
        <v>88</v>
      </c>
      <c r="AC864">
        <v>94</v>
      </c>
      <c r="AD864">
        <v>100</v>
      </c>
      <c r="AE864">
        <v>107</v>
      </c>
      <c r="AF864">
        <v>113</v>
      </c>
      <c r="AG864">
        <v>119</v>
      </c>
      <c r="AH864">
        <v>126</v>
      </c>
      <c r="AI864">
        <v>129</v>
      </c>
      <c r="AJ864">
        <v>143</v>
      </c>
      <c r="AK864">
        <v>9</v>
      </c>
      <c r="AL864">
        <v>48</v>
      </c>
      <c r="AM864">
        <v>71</v>
      </c>
      <c r="AN864">
        <v>90</v>
      </c>
      <c r="AO864">
        <v>80</v>
      </c>
      <c r="AP864">
        <v>90</v>
      </c>
      <c r="AQ864">
        <v>90</v>
      </c>
      <c r="AR864">
        <v>74</v>
      </c>
      <c r="AS864">
        <v>54</v>
      </c>
      <c r="AT864">
        <v>9</v>
      </c>
    </row>
    <row r="865" spans="1:46" hidden="1" x14ac:dyDescent="0.2">
      <c r="A865">
        <v>863</v>
      </c>
      <c r="B865" t="s">
        <v>282</v>
      </c>
      <c r="C865" t="s">
        <v>87</v>
      </c>
      <c r="D865" t="s">
        <v>84</v>
      </c>
      <c r="E865" t="s">
        <v>87</v>
      </c>
      <c r="F865" t="s">
        <v>84</v>
      </c>
      <c r="J865">
        <v>0</v>
      </c>
      <c r="K865">
        <v>5000000</v>
      </c>
      <c r="L865">
        <v>-0.01</v>
      </c>
      <c r="N865" t="s">
        <v>2115</v>
      </c>
      <c r="O865">
        <v>-0.1</v>
      </c>
      <c r="P865">
        <v>-0.1</v>
      </c>
      <c r="Q865" t="s">
        <v>1277</v>
      </c>
      <c r="T865">
        <v>-0.01</v>
      </c>
      <c r="U865">
        <v>0.01</v>
      </c>
      <c r="V865">
        <v>0</v>
      </c>
      <c r="W865">
        <v>0</v>
      </c>
      <c r="X865">
        <v>0</v>
      </c>
      <c r="Y865">
        <v>0</v>
      </c>
      <c r="Z865">
        <v>0</v>
      </c>
      <c r="AA865">
        <v>0</v>
      </c>
      <c r="AB865">
        <v>0</v>
      </c>
      <c r="AC865">
        <v>0</v>
      </c>
      <c r="AD865">
        <v>0</v>
      </c>
      <c r="AE865">
        <v>0</v>
      </c>
      <c r="AF865">
        <v>0</v>
      </c>
      <c r="AG865">
        <v>0</v>
      </c>
      <c r="AH865">
        <v>0</v>
      </c>
      <c r="AI865">
        <v>0</v>
      </c>
      <c r="AJ865">
        <v>0</v>
      </c>
      <c r="AK865">
        <v>0</v>
      </c>
      <c r="AL865">
        <v>0</v>
      </c>
      <c r="AM865">
        <v>0</v>
      </c>
      <c r="AN865">
        <v>0</v>
      </c>
      <c r="AO865">
        <v>0</v>
      </c>
      <c r="AP865">
        <v>1</v>
      </c>
      <c r="AQ865">
        <v>0</v>
      </c>
      <c r="AR865">
        <v>0</v>
      </c>
      <c r="AS865">
        <v>0</v>
      </c>
      <c r="AT865">
        <v>0</v>
      </c>
    </row>
    <row r="866" spans="1:46" hidden="1" x14ac:dyDescent="0.2">
      <c r="A866">
        <v>864</v>
      </c>
      <c r="B866" t="s">
        <v>282</v>
      </c>
      <c r="C866" t="s">
        <v>87</v>
      </c>
      <c r="D866" t="s">
        <v>67</v>
      </c>
      <c r="E866" t="s">
        <v>87</v>
      </c>
      <c r="F866" t="s">
        <v>67</v>
      </c>
      <c r="G866">
        <v>0</v>
      </c>
      <c r="H866">
        <v>0</v>
      </c>
      <c r="J866">
        <v>0</v>
      </c>
      <c r="K866">
        <v>5000000</v>
      </c>
      <c r="L866">
        <v>0</v>
      </c>
      <c r="M866" t="s">
        <v>1338</v>
      </c>
      <c r="N866" t="s">
        <v>2116</v>
      </c>
      <c r="Q866" t="s">
        <v>1270</v>
      </c>
      <c r="R866">
        <v>0</v>
      </c>
      <c r="S866">
        <v>0</v>
      </c>
      <c r="T866">
        <v>0</v>
      </c>
      <c r="U866">
        <v>0</v>
      </c>
      <c r="V866">
        <v>0</v>
      </c>
      <c r="W866">
        <v>0.01</v>
      </c>
      <c r="X866">
        <v>0</v>
      </c>
      <c r="Y866">
        <v>0</v>
      </c>
      <c r="Z866">
        <v>0</v>
      </c>
      <c r="AA866">
        <v>0</v>
      </c>
      <c r="AB866">
        <v>0</v>
      </c>
      <c r="AC866">
        <v>0</v>
      </c>
      <c r="AD866">
        <v>0</v>
      </c>
      <c r="AE866">
        <v>0</v>
      </c>
      <c r="AF866">
        <v>0</v>
      </c>
      <c r="AG866">
        <v>0</v>
      </c>
      <c r="AH866">
        <v>0</v>
      </c>
      <c r="AI866">
        <v>0.01</v>
      </c>
      <c r="AJ866">
        <v>0.01</v>
      </c>
      <c r="AK866">
        <v>1</v>
      </c>
      <c r="AL866">
        <v>0</v>
      </c>
      <c r="AM866">
        <v>0</v>
      </c>
      <c r="AN866">
        <v>1</v>
      </c>
      <c r="AO866">
        <v>4</v>
      </c>
      <c r="AP866">
        <v>3</v>
      </c>
      <c r="AQ866">
        <v>0</v>
      </c>
      <c r="AR866">
        <v>0</v>
      </c>
      <c r="AS866">
        <v>0</v>
      </c>
      <c r="AT866">
        <v>1</v>
      </c>
    </row>
    <row r="867" spans="1:46" hidden="1" x14ac:dyDescent="0.2">
      <c r="A867">
        <v>865</v>
      </c>
      <c r="B867" t="s">
        <v>282</v>
      </c>
      <c r="C867" t="s">
        <v>87</v>
      </c>
      <c r="D867" t="s">
        <v>90</v>
      </c>
      <c r="E867" t="s">
        <v>87</v>
      </c>
      <c r="F867" t="s">
        <v>90</v>
      </c>
      <c r="J867">
        <v>0</v>
      </c>
      <c r="K867">
        <v>5000000</v>
      </c>
      <c r="L867">
        <v>0</v>
      </c>
      <c r="N867" t="s">
        <v>2117</v>
      </c>
      <c r="O867">
        <v>0</v>
      </c>
      <c r="P867">
        <v>0</v>
      </c>
      <c r="Q867" t="s">
        <v>1277</v>
      </c>
      <c r="T867">
        <v>0</v>
      </c>
      <c r="U867">
        <v>0</v>
      </c>
      <c r="V867">
        <v>0</v>
      </c>
      <c r="W867">
        <v>0</v>
      </c>
      <c r="X867">
        <v>0</v>
      </c>
      <c r="Y867">
        <v>0</v>
      </c>
      <c r="Z867">
        <v>0</v>
      </c>
      <c r="AA867">
        <v>0</v>
      </c>
      <c r="AB867">
        <v>0</v>
      </c>
      <c r="AC867">
        <v>0</v>
      </c>
      <c r="AD867">
        <v>0</v>
      </c>
      <c r="AE867">
        <v>0</v>
      </c>
      <c r="AF867">
        <v>0</v>
      </c>
      <c r="AG867">
        <v>0</v>
      </c>
      <c r="AH867">
        <v>0</v>
      </c>
      <c r="AI867">
        <v>0</v>
      </c>
      <c r="AJ867">
        <v>0</v>
      </c>
      <c r="AK867">
        <v>0</v>
      </c>
      <c r="AL867">
        <v>0</v>
      </c>
      <c r="AM867">
        <v>0</v>
      </c>
      <c r="AN867">
        <v>0</v>
      </c>
      <c r="AO867">
        <v>0</v>
      </c>
      <c r="AP867">
        <v>1</v>
      </c>
      <c r="AQ867">
        <v>0</v>
      </c>
      <c r="AR867">
        <v>0</v>
      </c>
      <c r="AS867">
        <v>0</v>
      </c>
      <c r="AT867">
        <v>0</v>
      </c>
    </row>
    <row r="868" spans="1:46" hidden="1" x14ac:dyDescent="0.2">
      <c r="A868">
        <v>866</v>
      </c>
      <c r="B868" t="s">
        <v>282</v>
      </c>
      <c r="C868" t="s">
        <v>87</v>
      </c>
      <c r="D868" t="s">
        <v>92</v>
      </c>
      <c r="E868" t="s">
        <v>87</v>
      </c>
      <c r="F868" t="s">
        <v>92</v>
      </c>
      <c r="J868">
        <v>0</v>
      </c>
      <c r="K868">
        <v>5000000</v>
      </c>
      <c r="L868">
        <v>0.01</v>
      </c>
      <c r="N868" t="s">
        <v>2118</v>
      </c>
      <c r="O868">
        <v>0</v>
      </c>
      <c r="P868">
        <v>0.01</v>
      </c>
      <c r="Q868" t="s">
        <v>1277</v>
      </c>
      <c r="T868">
        <v>0.01</v>
      </c>
      <c r="U868">
        <v>0</v>
      </c>
      <c r="V868">
        <v>0</v>
      </c>
      <c r="W868">
        <v>0</v>
      </c>
      <c r="X868">
        <v>0</v>
      </c>
      <c r="Y868">
        <v>0</v>
      </c>
      <c r="Z868">
        <v>0</v>
      </c>
      <c r="AA868">
        <v>0</v>
      </c>
      <c r="AB868">
        <v>0</v>
      </c>
      <c r="AC868">
        <v>0</v>
      </c>
      <c r="AD868">
        <v>0</v>
      </c>
      <c r="AE868">
        <v>0</v>
      </c>
      <c r="AF868">
        <v>0</v>
      </c>
      <c r="AG868">
        <v>0</v>
      </c>
      <c r="AH868">
        <v>0</v>
      </c>
      <c r="AI868">
        <v>0</v>
      </c>
      <c r="AJ868">
        <v>0</v>
      </c>
      <c r="AK868">
        <v>0</v>
      </c>
      <c r="AL868">
        <v>0</v>
      </c>
      <c r="AM868">
        <v>0</v>
      </c>
      <c r="AN868">
        <v>0</v>
      </c>
      <c r="AO868">
        <v>0</v>
      </c>
      <c r="AP868">
        <v>1</v>
      </c>
      <c r="AQ868">
        <v>0</v>
      </c>
      <c r="AR868">
        <v>0</v>
      </c>
      <c r="AS868">
        <v>0</v>
      </c>
      <c r="AT868">
        <v>0</v>
      </c>
    </row>
    <row r="869" spans="1:46" hidden="1" x14ac:dyDescent="0.2">
      <c r="A869">
        <v>867</v>
      </c>
      <c r="B869" t="s">
        <v>282</v>
      </c>
      <c r="C869" t="s">
        <v>87</v>
      </c>
      <c r="D869" t="s">
        <v>226</v>
      </c>
      <c r="E869" t="s">
        <v>87</v>
      </c>
      <c r="F869" t="s">
        <v>226</v>
      </c>
      <c r="J869">
        <v>0</v>
      </c>
      <c r="K869">
        <v>5000000</v>
      </c>
      <c r="L869">
        <v>15.69</v>
      </c>
      <c r="N869" t="s">
        <v>2119</v>
      </c>
      <c r="O869">
        <v>-0.16</v>
      </c>
      <c r="P869">
        <v>48.08</v>
      </c>
      <c r="Q869" t="s">
        <v>1327</v>
      </c>
      <c r="T869">
        <v>16.21</v>
      </c>
      <c r="U869">
        <v>0.66</v>
      </c>
      <c r="V869">
        <v>0</v>
      </c>
      <c r="W869">
        <v>51</v>
      </c>
      <c r="X869">
        <v>0</v>
      </c>
      <c r="Y869">
        <v>2</v>
      </c>
      <c r="Z869">
        <v>4.8</v>
      </c>
      <c r="AA869">
        <v>9.6</v>
      </c>
      <c r="AB869">
        <v>14.4</v>
      </c>
      <c r="AC869">
        <v>19.2</v>
      </c>
      <c r="AD869">
        <v>24</v>
      </c>
      <c r="AE869">
        <v>29</v>
      </c>
      <c r="AF869">
        <v>34</v>
      </c>
      <c r="AG869">
        <v>39</v>
      </c>
      <c r="AH869">
        <v>44</v>
      </c>
      <c r="AI869">
        <v>47</v>
      </c>
      <c r="AJ869">
        <v>51</v>
      </c>
      <c r="AK869">
        <v>60</v>
      </c>
      <c r="AL869">
        <v>50</v>
      </c>
      <c r="AM869">
        <v>50</v>
      </c>
      <c r="AN869">
        <v>50</v>
      </c>
      <c r="AO869">
        <v>50</v>
      </c>
      <c r="AP869">
        <v>50</v>
      </c>
      <c r="AQ869">
        <v>50</v>
      </c>
      <c r="AR869">
        <v>50</v>
      </c>
      <c r="AS869">
        <v>50</v>
      </c>
      <c r="AT869">
        <v>39</v>
      </c>
    </row>
    <row r="870" spans="1:46" hidden="1" x14ac:dyDescent="0.2">
      <c r="A870">
        <v>868</v>
      </c>
      <c r="B870" t="s">
        <v>282</v>
      </c>
      <c r="C870" t="s">
        <v>87</v>
      </c>
      <c r="D870" t="s">
        <v>229</v>
      </c>
      <c r="E870" t="s">
        <v>87</v>
      </c>
      <c r="F870" t="s">
        <v>229</v>
      </c>
      <c r="J870">
        <v>0</v>
      </c>
      <c r="K870">
        <v>5000000</v>
      </c>
      <c r="L870">
        <v>15.69</v>
      </c>
      <c r="N870" t="s">
        <v>2120</v>
      </c>
      <c r="O870">
        <v>-0.05</v>
      </c>
      <c r="P870">
        <v>48.08</v>
      </c>
      <c r="Q870" t="s">
        <v>1327</v>
      </c>
      <c r="T870">
        <v>16.21</v>
      </c>
      <c r="U870">
        <v>0.66</v>
      </c>
      <c r="V870">
        <v>0</v>
      </c>
      <c r="W870">
        <v>51</v>
      </c>
      <c r="X870">
        <v>0</v>
      </c>
      <c r="Y870">
        <v>2</v>
      </c>
      <c r="Z870">
        <v>4.8</v>
      </c>
      <c r="AA870">
        <v>9.6</v>
      </c>
      <c r="AB870">
        <v>14.4</v>
      </c>
      <c r="AC870">
        <v>19.2</v>
      </c>
      <c r="AD870">
        <v>24</v>
      </c>
      <c r="AE870">
        <v>29</v>
      </c>
      <c r="AF870">
        <v>34</v>
      </c>
      <c r="AG870">
        <v>39</v>
      </c>
      <c r="AH870">
        <v>44</v>
      </c>
      <c r="AI870">
        <v>47</v>
      </c>
      <c r="AJ870">
        <v>51</v>
      </c>
      <c r="AK870">
        <v>60</v>
      </c>
      <c r="AL870">
        <v>50</v>
      </c>
      <c r="AM870">
        <v>50</v>
      </c>
      <c r="AN870">
        <v>50</v>
      </c>
      <c r="AO870">
        <v>50</v>
      </c>
      <c r="AP870">
        <v>50</v>
      </c>
      <c r="AQ870">
        <v>50</v>
      </c>
      <c r="AR870">
        <v>50</v>
      </c>
      <c r="AS870">
        <v>50</v>
      </c>
      <c r="AT870">
        <v>39</v>
      </c>
    </row>
    <row r="871" spans="1:46" hidden="1" x14ac:dyDescent="0.2">
      <c r="A871">
        <v>869</v>
      </c>
      <c r="B871" t="s">
        <v>282</v>
      </c>
      <c r="C871" t="s">
        <v>87</v>
      </c>
      <c r="D871" t="s">
        <v>102</v>
      </c>
      <c r="E871" t="s">
        <v>87</v>
      </c>
      <c r="F871" t="s">
        <v>102</v>
      </c>
      <c r="J871">
        <v>0</v>
      </c>
      <c r="K871">
        <v>5000000</v>
      </c>
      <c r="L871">
        <v>15.69</v>
      </c>
      <c r="N871" t="s">
        <v>2121</v>
      </c>
      <c r="O871">
        <v>0.01</v>
      </c>
      <c r="P871">
        <v>15.88</v>
      </c>
      <c r="Q871" t="s">
        <v>1277</v>
      </c>
      <c r="T871">
        <v>16.21</v>
      </c>
      <c r="U871">
        <v>0.66</v>
      </c>
      <c r="V871">
        <v>0</v>
      </c>
      <c r="W871">
        <v>17</v>
      </c>
      <c r="X871">
        <v>0</v>
      </c>
      <c r="Y871">
        <v>0</v>
      </c>
      <c r="Z871">
        <v>1</v>
      </c>
      <c r="AA871">
        <v>3</v>
      </c>
      <c r="AB871">
        <v>4.5</v>
      </c>
      <c r="AC871">
        <v>6</v>
      </c>
      <c r="AD871">
        <v>8</v>
      </c>
      <c r="AE871">
        <v>9</v>
      </c>
      <c r="AF871">
        <v>11</v>
      </c>
      <c r="AG871">
        <v>13</v>
      </c>
      <c r="AH871">
        <v>14</v>
      </c>
      <c r="AI871">
        <v>15</v>
      </c>
      <c r="AJ871">
        <v>17</v>
      </c>
      <c r="AK871">
        <v>20</v>
      </c>
      <c r="AL871">
        <v>20</v>
      </c>
      <c r="AM871">
        <v>20</v>
      </c>
      <c r="AN871">
        <v>10</v>
      </c>
      <c r="AO871">
        <v>20</v>
      </c>
      <c r="AP871">
        <v>20</v>
      </c>
      <c r="AQ871">
        <v>10</v>
      </c>
      <c r="AR871">
        <v>20</v>
      </c>
      <c r="AS871">
        <v>20</v>
      </c>
      <c r="AT871">
        <v>6</v>
      </c>
    </row>
    <row r="872" spans="1:46" hidden="1" x14ac:dyDescent="0.2">
      <c r="A872">
        <v>870</v>
      </c>
      <c r="B872" t="s">
        <v>282</v>
      </c>
      <c r="C872" t="s">
        <v>87</v>
      </c>
      <c r="D872" t="s">
        <v>231</v>
      </c>
      <c r="E872" t="s">
        <v>87</v>
      </c>
      <c r="F872" t="s">
        <v>231</v>
      </c>
      <c r="J872">
        <v>0</v>
      </c>
      <c r="K872">
        <v>5000000</v>
      </c>
      <c r="L872">
        <v>0</v>
      </c>
      <c r="N872" t="s">
        <v>2122</v>
      </c>
      <c r="O872">
        <v>0.01</v>
      </c>
      <c r="P872">
        <v>33.32</v>
      </c>
      <c r="Q872" t="s">
        <v>1327</v>
      </c>
      <c r="T872">
        <v>0</v>
      </c>
      <c r="U872">
        <v>0</v>
      </c>
      <c r="V872">
        <v>0</v>
      </c>
      <c r="W872">
        <v>35</v>
      </c>
      <c r="X872">
        <v>0</v>
      </c>
      <c r="Y872">
        <v>1</v>
      </c>
      <c r="Z872">
        <v>3</v>
      </c>
      <c r="AA872">
        <v>6</v>
      </c>
      <c r="AB872">
        <v>10</v>
      </c>
      <c r="AC872">
        <v>13</v>
      </c>
      <c r="AD872">
        <v>16.5</v>
      </c>
      <c r="AE872">
        <v>20</v>
      </c>
      <c r="AF872">
        <v>23</v>
      </c>
      <c r="AG872">
        <v>27</v>
      </c>
      <c r="AH872">
        <v>30</v>
      </c>
      <c r="AI872">
        <v>32</v>
      </c>
      <c r="AJ872">
        <v>35</v>
      </c>
      <c r="AK872">
        <v>40</v>
      </c>
      <c r="AL872">
        <v>30</v>
      </c>
      <c r="AM872">
        <v>40</v>
      </c>
      <c r="AN872">
        <v>30</v>
      </c>
      <c r="AO872">
        <v>40</v>
      </c>
      <c r="AP872">
        <v>30</v>
      </c>
      <c r="AQ872">
        <v>40</v>
      </c>
      <c r="AR872">
        <v>30</v>
      </c>
      <c r="AS872">
        <v>40</v>
      </c>
      <c r="AT872">
        <v>20</v>
      </c>
    </row>
    <row r="873" spans="1:46" hidden="1" x14ac:dyDescent="0.2">
      <c r="A873">
        <v>871</v>
      </c>
      <c r="B873" t="s">
        <v>282</v>
      </c>
      <c r="C873" t="s">
        <v>87</v>
      </c>
      <c r="D873" t="s">
        <v>233</v>
      </c>
      <c r="E873" t="s">
        <v>87</v>
      </c>
      <c r="F873" t="s">
        <v>233</v>
      </c>
      <c r="J873">
        <v>0</v>
      </c>
      <c r="K873">
        <v>5000000</v>
      </c>
      <c r="L873">
        <v>0</v>
      </c>
      <c r="N873" t="s">
        <v>2123</v>
      </c>
      <c r="O873">
        <v>0.01</v>
      </c>
      <c r="P873">
        <v>33.090000000000003</v>
      </c>
      <c r="Q873" t="s">
        <v>1277</v>
      </c>
      <c r="T873">
        <v>0</v>
      </c>
      <c r="U873">
        <v>0</v>
      </c>
      <c r="V873">
        <v>0</v>
      </c>
      <c r="W873">
        <v>35</v>
      </c>
      <c r="X873">
        <v>0</v>
      </c>
      <c r="Y873">
        <v>1</v>
      </c>
      <c r="Z873">
        <v>3</v>
      </c>
      <c r="AA873">
        <v>6</v>
      </c>
      <c r="AB873">
        <v>10</v>
      </c>
      <c r="AC873">
        <v>13</v>
      </c>
      <c r="AD873">
        <v>16</v>
      </c>
      <c r="AE873">
        <v>20</v>
      </c>
      <c r="AF873">
        <v>23</v>
      </c>
      <c r="AG873">
        <v>27</v>
      </c>
      <c r="AH873">
        <v>30</v>
      </c>
      <c r="AI873">
        <v>32</v>
      </c>
      <c r="AJ873">
        <v>35</v>
      </c>
      <c r="AK873">
        <v>40</v>
      </c>
      <c r="AL873">
        <v>30</v>
      </c>
      <c r="AM873">
        <v>40</v>
      </c>
      <c r="AN873">
        <v>30</v>
      </c>
      <c r="AO873">
        <v>40</v>
      </c>
      <c r="AP873">
        <v>30</v>
      </c>
      <c r="AQ873">
        <v>40</v>
      </c>
      <c r="AR873">
        <v>30</v>
      </c>
      <c r="AS873">
        <v>40</v>
      </c>
      <c r="AT873">
        <v>19</v>
      </c>
    </row>
    <row r="874" spans="1:46" hidden="1" x14ac:dyDescent="0.2">
      <c r="A874">
        <v>872</v>
      </c>
      <c r="B874" t="s">
        <v>282</v>
      </c>
      <c r="C874" t="s">
        <v>87</v>
      </c>
      <c r="D874" t="s">
        <v>234</v>
      </c>
      <c r="E874" t="s">
        <v>87</v>
      </c>
      <c r="F874" t="s">
        <v>234</v>
      </c>
      <c r="J874">
        <v>0</v>
      </c>
      <c r="K874">
        <v>5000000</v>
      </c>
      <c r="L874">
        <v>-0.01</v>
      </c>
      <c r="N874" t="s">
        <v>2124</v>
      </c>
      <c r="O874">
        <v>-0.18</v>
      </c>
      <c r="P874">
        <v>59.84</v>
      </c>
      <c r="Q874" t="s">
        <v>1327</v>
      </c>
      <c r="T874">
        <v>-0.01</v>
      </c>
      <c r="U874">
        <v>0.01</v>
      </c>
      <c r="V874">
        <v>0</v>
      </c>
      <c r="W874">
        <v>63</v>
      </c>
      <c r="X874">
        <v>0</v>
      </c>
      <c r="Y874">
        <v>3</v>
      </c>
      <c r="Z874">
        <v>6</v>
      </c>
      <c r="AA874">
        <v>12</v>
      </c>
      <c r="AB874">
        <v>18</v>
      </c>
      <c r="AC874">
        <v>24</v>
      </c>
      <c r="AD874">
        <v>30</v>
      </c>
      <c r="AE874">
        <v>36</v>
      </c>
      <c r="AF874">
        <v>42.1</v>
      </c>
      <c r="AG874">
        <v>49</v>
      </c>
      <c r="AH874">
        <v>55</v>
      </c>
      <c r="AI874">
        <v>58</v>
      </c>
      <c r="AJ874">
        <v>63</v>
      </c>
      <c r="AK874">
        <v>70</v>
      </c>
      <c r="AL874">
        <v>60</v>
      </c>
      <c r="AM874">
        <v>60</v>
      </c>
      <c r="AN874">
        <v>70</v>
      </c>
      <c r="AO874">
        <v>60</v>
      </c>
      <c r="AP874">
        <v>60</v>
      </c>
      <c r="AQ874">
        <v>70</v>
      </c>
      <c r="AR874">
        <v>60</v>
      </c>
      <c r="AS874">
        <v>60</v>
      </c>
      <c r="AT874">
        <v>44</v>
      </c>
    </row>
    <row r="875" spans="1:46" hidden="1" x14ac:dyDescent="0.2">
      <c r="A875">
        <v>873</v>
      </c>
      <c r="B875" t="s">
        <v>282</v>
      </c>
      <c r="C875" t="s">
        <v>87</v>
      </c>
      <c r="D875" t="s">
        <v>236</v>
      </c>
      <c r="E875" t="s">
        <v>87</v>
      </c>
      <c r="F875" t="s">
        <v>236</v>
      </c>
      <c r="J875">
        <v>0</v>
      </c>
      <c r="K875">
        <v>5000000</v>
      </c>
      <c r="L875">
        <v>-0.01</v>
      </c>
      <c r="N875" t="s">
        <v>2125</v>
      </c>
      <c r="O875">
        <v>-0.11</v>
      </c>
      <c r="P875">
        <v>59.86</v>
      </c>
      <c r="Q875" t="s">
        <v>1277</v>
      </c>
      <c r="T875">
        <v>-0.01</v>
      </c>
      <c r="U875">
        <v>0.01</v>
      </c>
      <c r="V875">
        <v>0</v>
      </c>
      <c r="W875">
        <v>63</v>
      </c>
      <c r="X875">
        <v>0</v>
      </c>
      <c r="Y875">
        <v>3</v>
      </c>
      <c r="Z875">
        <v>6</v>
      </c>
      <c r="AA875">
        <v>12</v>
      </c>
      <c r="AB875">
        <v>18</v>
      </c>
      <c r="AC875">
        <v>24</v>
      </c>
      <c r="AD875">
        <v>30</v>
      </c>
      <c r="AE875">
        <v>36</v>
      </c>
      <c r="AF875">
        <v>42</v>
      </c>
      <c r="AG875">
        <v>48.6</v>
      </c>
      <c r="AH875">
        <v>55</v>
      </c>
      <c r="AI875">
        <v>58</v>
      </c>
      <c r="AJ875">
        <v>63</v>
      </c>
      <c r="AK875">
        <v>70</v>
      </c>
      <c r="AL875">
        <v>60</v>
      </c>
      <c r="AM875">
        <v>60</v>
      </c>
      <c r="AN875">
        <v>70</v>
      </c>
      <c r="AO875">
        <v>60</v>
      </c>
      <c r="AP875">
        <v>60</v>
      </c>
      <c r="AQ875">
        <v>70</v>
      </c>
      <c r="AR875">
        <v>60</v>
      </c>
      <c r="AS875">
        <v>60</v>
      </c>
      <c r="AT875">
        <v>43</v>
      </c>
    </row>
    <row r="876" spans="1:46" hidden="1" x14ac:dyDescent="0.2">
      <c r="A876">
        <v>874</v>
      </c>
      <c r="B876" t="s">
        <v>282</v>
      </c>
      <c r="C876" t="s">
        <v>87</v>
      </c>
      <c r="D876" t="s">
        <v>26</v>
      </c>
      <c r="E876" t="s">
        <v>87</v>
      </c>
      <c r="F876" t="s">
        <v>26</v>
      </c>
      <c r="J876">
        <v>0</v>
      </c>
      <c r="K876">
        <v>5000000</v>
      </c>
      <c r="L876">
        <v>33.42</v>
      </c>
      <c r="N876" t="s">
        <v>2126</v>
      </c>
      <c r="O876">
        <v>0</v>
      </c>
      <c r="P876">
        <v>78.27</v>
      </c>
      <c r="Q876" t="s">
        <v>1327</v>
      </c>
      <c r="T876">
        <v>38.36</v>
      </c>
      <c r="U876">
        <v>8.35</v>
      </c>
      <c r="V876">
        <v>0</v>
      </c>
      <c r="W876">
        <v>130</v>
      </c>
      <c r="X876">
        <v>0</v>
      </c>
      <c r="Y876">
        <v>0</v>
      </c>
      <c r="Z876">
        <v>10</v>
      </c>
      <c r="AA876">
        <v>20</v>
      </c>
      <c r="AB876">
        <v>30</v>
      </c>
      <c r="AC876">
        <v>40</v>
      </c>
      <c r="AD876">
        <v>50</v>
      </c>
      <c r="AE876">
        <v>60</v>
      </c>
      <c r="AF876">
        <v>70</v>
      </c>
      <c r="AG876">
        <v>80</v>
      </c>
      <c r="AH876">
        <v>90</v>
      </c>
      <c r="AI876">
        <v>100</v>
      </c>
      <c r="AJ876">
        <v>130</v>
      </c>
      <c r="AK876">
        <v>20</v>
      </c>
      <c r="AL876">
        <v>10</v>
      </c>
      <c r="AM876">
        <v>10</v>
      </c>
      <c r="AN876">
        <v>20</v>
      </c>
      <c r="AO876">
        <v>10</v>
      </c>
      <c r="AP876">
        <v>9</v>
      </c>
      <c r="AQ876">
        <v>15</v>
      </c>
      <c r="AR876">
        <v>4</v>
      </c>
      <c r="AS876">
        <v>2</v>
      </c>
      <c r="AT876">
        <v>3</v>
      </c>
    </row>
    <row r="877" spans="1:46" hidden="1" x14ac:dyDescent="0.2">
      <c r="A877">
        <v>875</v>
      </c>
      <c r="B877" t="s">
        <v>282</v>
      </c>
      <c r="C877" t="s">
        <v>87</v>
      </c>
      <c r="D877" t="s">
        <v>241</v>
      </c>
      <c r="E877" t="s">
        <v>87</v>
      </c>
      <c r="F877" t="s">
        <v>241</v>
      </c>
      <c r="J877">
        <v>0</v>
      </c>
      <c r="K877">
        <v>5000000</v>
      </c>
      <c r="L877">
        <v>33.42</v>
      </c>
      <c r="N877" t="s">
        <v>2127</v>
      </c>
      <c r="O877">
        <v>0</v>
      </c>
      <c r="P877">
        <v>78.27</v>
      </c>
      <c r="Q877" t="s">
        <v>1277</v>
      </c>
      <c r="T877">
        <v>36.950000000000003</v>
      </c>
      <c r="U877">
        <v>6.21</v>
      </c>
      <c r="V877">
        <v>0</v>
      </c>
      <c r="W877">
        <v>130</v>
      </c>
      <c r="X877">
        <v>0</v>
      </c>
      <c r="Y877">
        <v>0</v>
      </c>
      <c r="Z877">
        <v>10</v>
      </c>
      <c r="AA877">
        <v>20</v>
      </c>
      <c r="AB877">
        <v>30</v>
      </c>
      <c r="AC877">
        <v>40</v>
      </c>
      <c r="AD877">
        <v>50</v>
      </c>
      <c r="AE877">
        <v>60</v>
      </c>
      <c r="AF877">
        <v>70</v>
      </c>
      <c r="AG877">
        <v>80</v>
      </c>
      <c r="AH877">
        <v>90</v>
      </c>
      <c r="AI877">
        <v>108.5</v>
      </c>
      <c r="AJ877">
        <v>130</v>
      </c>
      <c r="AK877">
        <v>20</v>
      </c>
      <c r="AL877">
        <v>10</v>
      </c>
      <c r="AM877">
        <v>10</v>
      </c>
      <c r="AN877">
        <v>20</v>
      </c>
      <c r="AO877">
        <v>10</v>
      </c>
      <c r="AP877">
        <v>9</v>
      </c>
      <c r="AQ877">
        <v>15</v>
      </c>
      <c r="AR877">
        <v>4</v>
      </c>
      <c r="AS877">
        <v>3</v>
      </c>
      <c r="AT877">
        <v>3</v>
      </c>
    </row>
    <row r="878" spans="1:46" hidden="1" x14ac:dyDescent="0.2">
      <c r="A878">
        <v>876</v>
      </c>
      <c r="B878" t="s">
        <v>282</v>
      </c>
      <c r="C878" t="s">
        <v>87</v>
      </c>
      <c r="D878" t="s">
        <v>242</v>
      </c>
      <c r="E878" t="s">
        <v>87</v>
      </c>
      <c r="F878" t="s">
        <v>242</v>
      </c>
      <c r="J878">
        <v>0</v>
      </c>
      <c r="K878">
        <v>5000000</v>
      </c>
      <c r="L878">
        <v>0</v>
      </c>
      <c r="N878" t="s">
        <v>2128</v>
      </c>
      <c r="O878">
        <v>0</v>
      </c>
      <c r="P878">
        <v>-0.01</v>
      </c>
      <c r="Q878" t="s">
        <v>1277</v>
      </c>
      <c r="T878">
        <v>1.42</v>
      </c>
      <c r="U878">
        <v>3.41</v>
      </c>
      <c r="V878">
        <v>0</v>
      </c>
      <c r="W878">
        <v>16</v>
      </c>
      <c r="X878">
        <v>0</v>
      </c>
      <c r="Y878">
        <v>0</v>
      </c>
      <c r="Z878">
        <v>0</v>
      </c>
      <c r="AA878">
        <v>0</v>
      </c>
      <c r="AB878">
        <v>1</v>
      </c>
      <c r="AC878">
        <v>2.4</v>
      </c>
      <c r="AD878">
        <v>4</v>
      </c>
      <c r="AE878">
        <v>5.6</v>
      </c>
      <c r="AF878">
        <v>8.1999999999999993</v>
      </c>
      <c r="AG878">
        <v>10.8</v>
      </c>
      <c r="AH878">
        <v>13.4</v>
      </c>
      <c r="AI878">
        <v>14.7</v>
      </c>
      <c r="AJ878">
        <v>16</v>
      </c>
      <c r="AK878">
        <v>9</v>
      </c>
      <c r="AL878">
        <v>4</v>
      </c>
      <c r="AM878">
        <v>2</v>
      </c>
      <c r="AN878">
        <v>2</v>
      </c>
      <c r="AO878">
        <v>1</v>
      </c>
      <c r="AP878">
        <v>2</v>
      </c>
      <c r="AQ878">
        <v>2</v>
      </c>
      <c r="AR878">
        <v>1</v>
      </c>
      <c r="AS878">
        <v>2</v>
      </c>
      <c r="AT878">
        <v>2</v>
      </c>
    </row>
    <row r="879" spans="1:46" hidden="1" x14ac:dyDescent="0.2">
      <c r="A879">
        <v>877</v>
      </c>
      <c r="B879" t="s">
        <v>282</v>
      </c>
      <c r="C879" t="s">
        <v>87</v>
      </c>
      <c r="D879" t="s">
        <v>243</v>
      </c>
      <c r="E879" t="s">
        <v>87</v>
      </c>
      <c r="F879" t="s">
        <v>243</v>
      </c>
      <c r="J879">
        <v>-5000000</v>
      </c>
      <c r="K879">
        <v>5000000</v>
      </c>
      <c r="L879">
        <v>-143.29</v>
      </c>
      <c r="N879" t="s">
        <v>2129</v>
      </c>
      <c r="O879">
        <v>-143.24</v>
      </c>
      <c r="P879">
        <v>-110.01</v>
      </c>
      <c r="Q879" t="s">
        <v>1327</v>
      </c>
      <c r="T879">
        <v>-146.54</v>
      </c>
      <c r="U879">
        <v>6.13</v>
      </c>
      <c r="V879">
        <v>-158</v>
      </c>
      <c r="W879">
        <v>-100</v>
      </c>
      <c r="X879">
        <v>-158</v>
      </c>
      <c r="Y879">
        <v>-147.1</v>
      </c>
      <c r="Z879">
        <v>-145</v>
      </c>
      <c r="AA879">
        <v>-141</v>
      </c>
      <c r="AB879">
        <v>-137</v>
      </c>
      <c r="AC879">
        <v>-133</v>
      </c>
      <c r="AD879">
        <v>-130</v>
      </c>
      <c r="AE879">
        <v>-127</v>
      </c>
      <c r="AF879">
        <v>-123</v>
      </c>
      <c r="AG879">
        <v>-119</v>
      </c>
      <c r="AH879">
        <v>-115.8</v>
      </c>
      <c r="AI879">
        <v>-111.9</v>
      </c>
      <c r="AJ879">
        <v>-100</v>
      </c>
      <c r="AK879">
        <v>6</v>
      </c>
      <c r="AL879">
        <v>16</v>
      </c>
      <c r="AM879">
        <v>48</v>
      </c>
      <c r="AN879">
        <v>55</v>
      </c>
      <c r="AO879">
        <v>50</v>
      </c>
      <c r="AP879">
        <v>58</v>
      </c>
      <c r="AQ879">
        <v>54</v>
      </c>
      <c r="AR879">
        <v>35</v>
      </c>
      <c r="AS879">
        <v>11</v>
      </c>
      <c r="AT879">
        <v>6</v>
      </c>
    </row>
    <row r="880" spans="1:46" hidden="1" x14ac:dyDescent="0.2">
      <c r="A880">
        <v>878</v>
      </c>
      <c r="B880" t="s">
        <v>282</v>
      </c>
      <c r="C880" t="s">
        <v>86</v>
      </c>
      <c r="D880" t="s">
        <v>113</v>
      </c>
      <c r="E880" t="s">
        <v>86</v>
      </c>
      <c r="F880" t="s">
        <v>113</v>
      </c>
      <c r="J880">
        <v>0</v>
      </c>
      <c r="K880">
        <v>5000000</v>
      </c>
      <c r="L880">
        <v>0</v>
      </c>
      <c r="N880" t="s">
        <v>2130</v>
      </c>
      <c r="O880">
        <v>0.09</v>
      </c>
      <c r="P880">
        <v>60.43</v>
      </c>
      <c r="Q880" t="s">
        <v>1277</v>
      </c>
      <c r="T880">
        <v>0</v>
      </c>
      <c r="U880">
        <v>0</v>
      </c>
      <c r="V880">
        <v>0</v>
      </c>
      <c r="W880">
        <v>64</v>
      </c>
      <c r="X880">
        <v>0</v>
      </c>
      <c r="Y880">
        <v>3</v>
      </c>
      <c r="Z880">
        <v>6</v>
      </c>
      <c r="AA880">
        <v>12</v>
      </c>
      <c r="AB880">
        <v>18</v>
      </c>
      <c r="AC880">
        <v>24</v>
      </c>
      <c r="AD880">
        <v>30</v>
      </c>
      <c r="AE880">
        <v>36</v>
      </c>
      <c r="AF880">
        <v>42.8</v>
      </c>
      <c r="AG880">
        <v>49</v>
      </c>
      <c r="AH880">
        <v>55</v>
      </c>
      <c r="AI880">
        <v>58</v>
      </c>
      <c r="AJ880">
        <v>64</v>
      </c>
      <c r="AK880">
        <v>70</v>
      </c>
      <c r="AL880">
        <v>60</v>
      </c>
      <c r="AM880">
        <v>70</v>
      </c>
      <c r="AN880">
        <v>60</v>
      </c>
      <c r="AO880">
        <v>60</v>
      </c>
      <c r="AP880">
        <v>70</v>
      </c>
      <c r="AQ880">
        <v>60</v>
      </c>
      <c r="AR880">
        <v>70</v>
      </c>
      <c r="AS880">
        <v>59</v>
      </c>
      <c r="AT880">
        <v>36</v>
      </c>
    </row>
    <row r="881" spans="1:46" hidden="1" x14ac:dyDescent="0.2">
      <c r="A881">
        <v>879</v>
      </c>
      <c r="B881" t="s">
        <v>282</v>
      </c>
      <c r="C881" t="s">
        <v>86</v>
      </c>
      <c r="D881" t="s">
        <v>84</v>
      </c>
      <c r="E881" t="s">
        <v>86</v>
      </c>
      <c r="F881" t="s">
        <v>84</v>
      </c>
      <c r="J881">
        <v>0</v>
      </c>
      <c r="K881">
        <v>5000000</v>
      </c>
      <c r="L881">
        <v>0</v>
      </c>
      <c r="N881" t="s">
        <v>2131</v>
      </c>
      <c r="O881">
        <v>-0.08</v>
      </c>
      <c r="P881">
        <v>-0.06</v>
      </c>
      <c r="Q881" t="s">
        <v>1277</v>
      </c>
      <c r="T881">
        <v>0.01</v>
      </c>
      <c r="U881">
        <v>0.01</v>
      </c>
      <c r="V881">
        <v>0</v>
      </c>
      <c r="W881">
        <v>0</v>
      </c>
      <c r="X881">
        <v>0</v>
      </c>
      <c r="Y881">
        <v>0</v>
      </c>
      <c r="Z881">
        <v>0</v>
      </c>
      <c r="AA881">
        <v>0</v>
      </c>
      <c r="AB881">
        <v>0</v>
      </c>
      <c r="AC881">
        <v>0</v>
      </c>
      <c r="AD881">
        <v>0</v>
      </c>
      <c r="AE881">
        <v>0</v>
      </c>
      <c r="AF881">
        <v>0</v>
      </c>
      <c r="AG881">
        <v>0</v>
      </c>
      <c r="AH881">
        <v>0</v>
      </c>
      <c r="AI881">
        <v>0</v>
      </c>
      <c r="AJ881">
        <v>0</v>
      </c>
      <c r="AK881">
        <v>0</v>
      </c>
      <c r="AL881">
        <v>0</v>
      </c>
      <c r="AM881">
        <v>0</v>
      </c>
      <c r="AN881">
        <v>0</v>
      </c>
      <c r="AO881">
        <v>0</v>
      </c>
      <c r="AP881">
        <v>1</v>
      </c>
      <c r="AQ881">
        <v>0</v>
      </c>
      <c r="AR881">
        <v>0</v>
      </c>
      <c r="AS881">
        <v>0</v>
      </c>
      <c r="AT881">
        <v>0</v>
      </c>
    </row>
    <row r="882" spans="1:46" hidden="1" x14ac:dyDescent="0.2">
      <c r="A882">
        <v>880</v>
      </c>
      <c r="B882" t="s">
        <v>282</v>
      </c>
      <c r="C882" t="s">
        <v>86</v>
      </c>
      <c r="D882" t="s">
        <v>67</v>
      </c>
      <c r="E882" t="s">
        <v>86</v>
      </c>
      <c r="F882" t="s">
        <v>67</v>
      </c>
      <c r="J882">
        <v>0</v>
      </c>
      <c r="K882">
        <v>5000000</v>
      </c>
      <c r="L882">
        <v>135.52000000000001</v>
      </c>
      <c r="N882" t="s">
        <v>2132</v>
      </c>
      <c r="Q882" t="s">
        <v>1267</v>
      </c>
      <c r="T882">
        <v>139.03</v>
      </c>
      <c r="U882">
        <v>6.03</v>
      </c>
      <c r="V882">
        <v>130.51</v>
      </c>
      <c r="W882">
        <v>148.01</v>
      </c>
      <c r="X882">
        <v>130.25</v>
      </c>
      <c r="Y882">
        <v>130.77000000000001</v>
      </c>
      <c r="Z882">
        <v>131.29</v>
      </c>
      <c r="AA882">
        <v>133.71</v>
      </c>
      <c r="AB882">
        <v>136.16</v>
      </c>
      <c r="AC882">
        <v>137.25</v>
      </c>
      <c r="AD882">
        <v>139.1</v>
      </c>
      <c r="AE882">
        <v>141.56</v>
      </c>
      <c r="AF882">
        <v>142.88</v>
      </c>
      <c r="AG882">
        <v>143.38</v>
      </c>
      <c r="AH882">
        <v>144.66999999999999</v>
      </c>
      <c r="AI882">
        <v>146.9</v>
      </c>
      <c r="AJ882">
        <v>149.13</v>
      </c>
      <c r="AK882">
        <v>2</v>
      </c>
      <c r="AL882">
        <v>0</v>
      </c>
      <c r="AM882">
        <v>1</v>
      </c>
      <c r="AN882">
        <v>2</v>
      </c>
      <c r="AO882">
        <v>0</v>
      </c>
      <c r="AP882">
        <v>1</v>
      </c>
      <c r="AQ882">
        <v>2</v>
      </c>
      <c r="AR882">
        <v>1</v>
      </c>
      <c r="AS882">
        <v>0</v>
      </c>
      <c r="AT882">
        <v>1</v>
      </c>
    </row>
    <row r="883" spans="1:46" hidden="1" x14ac:dyDescent="0.2">
      <c r="A883">
        <v>881</v>
      </c>
      <c r="B883" t="s">
        <v>282</v>
      </c>
      <c r="C883" t="s">
        <v>86</v>
      </c>
      <c r="D883" t="s">
        <v>90</v>
      </c>
      <c r="E883" t="s">
        <v>86</v>
      </c>
      <c r="F883" t="s">
        <v>90</v>
      </c>
      <c r="J883">
        <v>0</v>
      </c>
      <c r="K883">
        <v>5000000</v>
      </c>
      <c r="L883">
        <v>135.51</v>
      </c>
      <c r="N883" t="s">
        <v>2133</v>
      </c>
      <c r="O883">
        <v>128.68</v>
      </c>
      <c r="P883">
        <v>135.52000000000001</v>
      </c>
      <c r="Q883" t="s">
        <v>1277</v>
      </c>
      <c r="T883">
        <v>139.03</v>
      </c>
      <c r="U883">
        <v>6.03</v>
      </c>
      <c r="V883">
        <v>124</v>
      </c>
      <c r="W883">
        <v>149</v>
      </c>
      <c r="X883">
        <v>124</v>
      </c>
      <c r="Y883">
        <v>126.35</v>
      </c>
      <c r="Z883">
        <v>128</v>
      </c>
      <c r="AA883">
        <v>130</v>
      </c>
      <c r="AB883">
        <v>132.1</v>
      </c>
      <c r="AC883">
        <v>134.80000000000001</v>
      </c>
      <c r="AD883">
        <v>136</v>
      </c>
      <c r="AE883">
        <v>138</v>
      </c>
      <c r="AF883">
        <v>139.9</v>
      </c>
      <c r="AG883">
        <v>141.6</v>
      </c>
      <c r="AH883">
        <v>143.30000000000001</v>
      </c>
      <c r="AI883">
        <v>145.65</v>
      </c>
      <c r="AJ883">
        <v>149</v>
      </c>
      <c r="AK883">
        <v>4</v>
      </c>
      <c r="AL883">
        <v>5</v>
      </c>
      <c r="AM883">
        <v>9</v>
      </c>
      <c r="AN883">
        <v>6</v>
      </c>
      <c r="AO883">
        <v>11</v>
      </c>
      <c r="AP883">
        <v>8</v>
      </c>
      <c r="AQ883">
        <v>11</v>
      </c>
      <c r="AR883">
        <v>7</v>
      </c>
      <c r="AS883">
        <v>4</v>
      </c>
      <c r="AT883">
        <v>3</v>
      </c>
    </row>
    <row r="884" spans="1:46" hidden="1" x14ac:dyDescent="0.2">
      <c r="A884">
        <v>882</v>
      </c>
      <c r="B884" t="s">
        <v>282</v>
      </c>
      <c r="C884" t="s">
        <v>86</v>
      </c>
      <c r="D884" t="s">
        <v>92</v>
      </c>
      <c r="E884" t="s">
        <v>86</v>
      </c>
      <c r="F884" t="s">
        <v>92</v>
      </c>
      <c r="J884">
        <v>0</v>
      </c>
      <c r="K884">
        <v>5000000</v>
      </c>
      <c r="L884">
        <v>0.01</v>
      </c>
      <c r="N884" t="s">
        <v>2134</v>
      </c>
      <c r="O884">
        <v>0</v>
      </c>
      <c r="P884">
        <v>6.58</v>
      </c>
      <c r="Q884" t="s">
        <v>1277</v>
      </c>
      <c r="T884">
        <v>0.01</v>
      </c>
      <c r="U884">
        <v>0</v>
      </c>
      <c r="V884">
        <v>0</v>
      </c>
      <c r="W884">
        <v>7</v>
      </c>
      <c r="X884">
        <v>0</v>
      </c>
      <c r="Y884">
        <v>0</v>
      </c>
      <c r="Z884">
        <v>0</v>
      </c>
      <c r="AA884">
        <v>1</v>
      </c>
      <c r="AB884">
        <v>2</v>
      </c>
      <c r="AC884">
        <v>2</v>
      </c>
      <c r="AD884">
        <v>3</v>
      </c>
      <c r="AE884">
        <v>4</v>
      </c>
      <c r="AF884">
        <v>4</v>
      </c>
      <c r="AG884">
        <v>5</v>
      </c>
      <c r="AH884">
        <v>6</v>
      </c>
      <c r="AI884">
        <v>6</v>
      </c>
      <c r="AJ884">
        <v>7</v>
      </c>
      <c r="AK884">
        <v>9</v>
      </c>
      <c r="AL884">
        <v>10</v>
      </c>
      <c r="AM884">
        <v>10</v>
      </c>
      <c r="AN884">
        <v>0</v>
      </c>
      <c r="AO884">
        <v>10</v>
      </c>
      <c r="AP884">
        <v>10</v>
      </c>
      <c r="AQ884">
        <v>0</v>
      </c>
      <c r="AR884">
        <v>10</v>
      </c>
      <c r="AS884">
        <v>8</v>
      </c>
      <c r="AT884">
        <v>2</v>
      </c>
    </row>
    <row r="885" spans="1:46" hidden="1" x14ac:dyDescent="0.2">
      <c r="A885">
        <v>883</v>
      </c>
      <c r="B885" t="s">
        <v>282</v>
      </c>
      <c r="C885" t="s">
        <v>86</v>
      </c>
      <c r="D885" t="s">
        <v>226</v>
      </c>
      <c r="E885" t="s">
        <v>86</v>
      </c>
      <c r="F885" t="s">
        <v>226</v>
      </c>
      <c r="J885">
        <v>0</v>
      </c>
      <c r="K885">
        <v>5000000</v>
      </c>
      <c r="L885">
        <v>9.42</v>
      </c>
      <c r="N885" t="s">
        <v>2135</v>
      </c>
      <c r="O885">
        <v>0.13</v>
      </c>
      <c r="P885">
        <v>48.87</v>
      </c>
      <c r="Q885" t="s">
        <v>1327</v>
      </c>
      <c r="T885">
        <v>9.15</v>
      </c>
      <c r="U885">
        <v>1.54</v>
      </c>
      <c r="V885">
        <v>0</v>
      </c>
      <c r="W885">
        <v>51</v>
      </c>
      <c r="X885">
        <v>0</v>
      </c>
      <c r="Y885">
        <v>2</v>
      </c>
      <c r="Z885">
        <v>4.8</v>
      </c>
      <c r="AA885">
        <v>9.6</v>
      </c>
      <c r="AB885">
        <v>14.4</v>
      </c>
      <c r="AC885">
        <v>19.2</v>
      </c>
      <c r="AD885">
        <v>24</v>
      </c>
      <c r="AE885">
        <v>29</v>
      </c>
      <c r="AF885">
        <v>34</v>
      </c>
      <c r="AG885">
        <v>39</v>
      </c>
      <c r="AH885">
        <v>44</v>
      </c>
      <c r="AI885">
        <v>47</v>
      </c>
      <c r="AJ885">
        <v>51</v>
      </c>
      <c r="AK885">
        <v>60</v>
      </c>
      <c r="AL885">
        <v>50</v>
      </c>
      <c r="AM885">
        <v>50</v>
      </c>
      <c r="AN885">
        <v>50</v>
      </c>
      <c r="AO885">
        <v>50</v>
      </c>
      <c r="AP885">
        <v>50</v>
      </c>
      <c r="AQ885">
        <v>50</v>
      </c>
      <c r="AR885">
        <v>50</v>
      </c>
      <c r="AS885">
        <v>50</v>
      </c>
      <c r="AT885">
        <v>39</v>
      </c>
    </row>
    <row r="886" spans="1:46" hidden="1" x14ac:dyDescent="0.2">
      <c r="A886">
        <v>884</v>
      </c>
      <c r="B886" t="s">
        <v>282</v>
      </c>
      <c r="C886" t="s">
        <v>86</v>
      </c>
      <c r="D886" t="s">
        <v>229</v>
      </c>
      <c r="E886" t="s">
        <v>86</v>
      </c>
      <c r="F886" t="s">
        <v>229</v>
      </c>
      <c r="J886">
        <v>0</v>
      </c>
      <c r="K886">
        <v>5000000</v>
      </c>
      <c r="L886">
        <v>9.42</v>
      </c>
      <c r="N886" t="s">
        <v>2136</v>
      </c>
      <c r="O886">
        <v>0.09</v>
      </c>
      <c r="P886">
        <v>48.87</v>
      </c>
      <c r="Q886" t="s">
        <v>1327</v>
      </c>
      <c r="T886">
        <v>9.15</v>
      </c>
      <c r="U886">
        <v>1.54</v>
      </c>
      <c r="V886">
        <v>0</v>
      </c>
      <c r="W886">
        <v>51</v>
      </c>
      <c r="X886">
        <v>0</v>
      </c>
      <c r="Y886">
        <v>2</v>
      </c>
      <c r="Z886">
        <v>4.8</v>
      </c>
      <c r="AA886">
        <v>9.6</v>
      </c>
      <c r="AB886">
        <v>14.4</v>
      </c>
      <c r="AC886">
        <v>19.2</v>
      </c>
      <c r="AD886">
        <v>24</v>
      </c>
      <c r="AE886">
        <v>29</v>
      </c>
      <c r="AF886">
        <v>34</v>
      </c>
      <c r="AG886">
        <v>39</v>
      </c>
      <c r="AH886">
        <v>44</v>
      </c>
      <c r="AI886">
        <v>47</v>
      </c>
      <c r="AJ886">
        <v>51</v>
      </c>
      <c r="AK886">
        <v>60</v>
      </c>
      <c r="AL886">
        <v>50</v>
      </c>
      <c r="AM886">
        <v>50</v>
      </c>
      <c r="AN886">
        <v>50</v>
      </c>
      <c r="AO886">
        <v>50</v>
      </c>
      <c r="AP886">
        <v>50</v>
      </c>
      <c r="AQ886">
        <v>50</v>
      </c>
      <c r="AR886">
        <v>50</v>
      </c>
      <c r="AS886">
        <v>50</v>
      </c>
      <c r="AT886">
        <v>39</v>
      </c>
    </row>
    <row r="887" spans="1:46" hidden="1" x14ac:dyDescent="0.2">
      <c r="A887">
        <v>885</v>
      </c>
      <c r="B887" t="s">
        <v>282</v>
      </c>
      <c r="C887" t="s">
        <v>86</v>
      </c>
      <c r="D887" t="s">
        <v>102</v>
      </c>
      <c r="E887" t="s">
        <v>86</v>
      </c>
      <c r="F887" t="s">
        <v>102</v>
      </c>
      <c r="J887">
        <v>0</v>
      </c>
      <c r="K887">
        <v>5000000</v>
      </c>
      <c r="L887">
        <v>0</v>
      </c>
      <c r="N887" t="s">
        <v>2137</v>
      </c>
      <c r="O887">
        <v>0.6</v>
      </c>
      <c r="P887">
        <v>15.7</v>
      </c>
      <c r="Q887" t="s">
        <v>1277</v>
      </c>
      <c r="T887">
        <v>0</v>
      </c>
      <c r="U887">
        <v>0</v>
      </c>
      <c r="V887">
        <v>0</v>
      </c>
      <c r="W887">
        <v>17</v>
      </c>
      <c r="X887">
        <v>0</v>
      </c>
      <c r="Y887">
        <v>0</v>
      </c>
      <c r="Z887">
        <v>1</v>
      </c>
      <c r="AA887">
        <v>3</v>
      </c>
      <c r="AB887">
        <v>5</v>
      </c>
      <c r="AC887">
        <v>6</v>
      </c>
      <c r="AD887">
        <v>8</v>
      </c>
      <c r="AE887">
        <v>10</v>
      </c>
      <c r="AF887">
        <v>11</v>
      </c>
      <c r="AG887">
        <v>13</v>
      </c>
      <c r="AH887">
        <v>15</v>
      </c>
      <c r="AI887">
        <v>15</v>
      </c>
      <c r="AJ887">
        <v>17</v>
      </c>
      <c r="AK887">
        <v>20</v>
      </c>
      <c r="AL887">
        <v>20</v>
      </c>
      <c r="AM887">
        <v>20</v>
      </c>
      <c r="AN887">
        <v>10</v>
      </c>
      <c r="AO887">
        <v>20</v>
      </c>
      <c r="AP887">
        <v>20</v>
      </c>
      <c r="AQ887">
        <v>10</v>
      </c>
      <c r="AR887">
        <v>20</v>
      </c>
      <c r="AS887">
        <v>20</v>
      </c>
      <c r="AT887">
        <v>8</v>
      </c>
    </row>
    <row r="888" spans="1:46" hidden="1" x14ac:dyDescent="0.2">
      <c r="A888">
        <v>886</v>
      </c>
      <c r="B888" t="s">
        <v>282</v>
      </c>
      <c r="C888" t="s">
        <v>86</v>
      </c>
      <c r="D888" t="s">
        <v>231</v>
      </c>
      <c r="E888" t="s">
        <v>86</v>
      </c>
      <c r="F888" t="s">
        <v>231</v>
      </c>
      <c r="J888">
        <v>0</v>
      </c>
      <c r="K888">
        <v>5000000</v>
      </c>
      <c r="L888">
        <v>9.42</v>
      </c>
      <c r="N888" t="s">
        <v>2138</v>
      </c>
      <c r="O888">
        <v>-0.01</v>
      </c>
      <c r="P888">
        <v>33.28</v>
      </c>
      <c r="Q888" t="s">
        <v>1327</v>
      </c>
      <c r="T888">
        <v>9.15</v>
      </c>
      <c r="U888">
        <v>1.54</v>
      </c>
      <c r="V888">
        <v>0</v>
      </c>
      <c r="W888">
        <v>35</v>
      </c>
      <c r="X888">
        <v>0</v>
      </c>
      <c r="Y888">
        <v>1</v>
      </c>
      <c r="Z888">
        <v>3</v>
      </c>
      <c r="AA888">
        <v>6</v>
      </c>
      <c r="AB888">
        <v>10</v>
      </c>
      <c r="AC888">
        <v>13</v>
      </c>
      <c r="AD888">
        <v>16.5</v>
      </c>
      <c r="AE888">
        <v>20</v>
      </c>
      <c r="AF888">
        <v>23</v>
      </c>
      <c r="AG888">
        <v>27</v>
      </c>
      <c r="AH888">
        <v>30</v>
      </c>
      <c r="AI888">
        <v>32</v>
      </c>
      <c r="AJ888">
        <v>35</v>
      </c>
      <c r="AK888">
        <v>40</v>
      </c>
      <c r="AL888">
        <v>30</v>
      </c>
      <c r="AM888">
        <v>40</v>
      </c>
      <c r="AN888">
        <v>30</v>
      </c>
      <c r="AO888">
        <v>40</v>
      </c>
      <c r="AP888">
        <v>30</v>
      </c>
      <c r="AQ888">
        <v>40</v>
      </c>
      <c r="AR888">
        <v>30</v>
      </c>
      <c r="AS888">
        <v>40</v>
      </c>
      <c r="AT888">
        <v>20</v>
      </c>
    </row>
    <row r="889" spans="1:46" hidden="1" x14ac:dyDescent="0.2">
      <c r="A889">
        <v>887</v>
      </c>
      <c r="B889" t="s">
        <v>282</v>
      </c>
      <c r="C889" t="s">
        <v>86</v>
      </c>
      <c r="D889" t="s">
        <v>232</v>
      </c>
      <c r="E889" t="s">
        <v>86</v>
      </c>
      <c r="F889" t="s">
        <v>232</v>
      </c>
      <c r="J889">
        <v>0</v>
      </c>
      <c r="K889">
        <v>5000000</v>
      </c>
      <c r="L889">
        <v>9.42</v>
      </c>
      <c r="N889" t="s">
        <v>2139</v>
      </c>
      <c r="O889">
        <v>-0.08</v>
      </c>
      <c r="P889">
        <v>33.17</v>
      </c>
      <c r="Q889" t="s">
        <v>1277</v>
      </c>
      <c r="T889">
        <v>9.15</v>
      </c>
      <c r="U889">
        <v>1.54</v>
      </c>
      <c r="V889">
        <v>0</v>
      </c>
      <c r="W889">
        <v>35</v>
      </c>
      <c r="X889">
        <v>0</v>
      </c>
      <c r="Y889">
        <v>1</v>
      </c>
      <c r="Z889">
        <v>3</v>
      </c>
      <c r="AA889">
        <v>6</v>
      </c>
      <c r="AB889">
        <v>10</v>
      </c>
      <c r="AC889">
        <v>13</v>
      </c>
      <c r="AD889">
        <v>16</v>
      </c>
      <c r="AE889">
        <v>20</v>
      </c>
      <c r="AF889">
        <v>23</v>
      </c>
      <c r="AG889">
        <v>27</v>
      </c>
      <c r="AH889">
        <v>30</v>
      </c>
      <c r="AI889">
        <v>32</v>
      </c>
      <c r="AJ889">
        <v>35</v>
      </c>
      <c r="AK889">
        <v>40</v>
      </c>
      <c r="AL889">
        <v>30</v>
      </c>
      <c r="AM889">
        <v>40</v>
      </c>
      <c r="AN889">
        <v>30</v>
      </c>
      <c r="AO889">
        <v>40</v>
      </c>
      <c r="AP889">
        <v>30</v>
      </c>
      <c r="AQ889">
        <v>40</v>
      </c>
      <c r="AR889">
        <v>30</v>
      </c>
      <c r="AS889">
        <v>40</v>
      </c>
      <c r="AT889">
        <v>19</v>
      </c>
    </row>
    <row r="890" spans="1:46" hidden="1" x14ac:dyDescent="0.2">
      <c r="A890">
        <v>888</v>
      </c>
      <c r="B890" t="s">
        <v>282</v>
      </c>
      <c r="C890" t="s">
        <v>86</v>
      </c>
      <c r="D890" t="s">
        <v>233</v>
      </c>
      <c r="E890" t="s">
        <v>86</v>
      </c>
      <c r="F890" t="s">
        <v>233</v>
      </c>
      <c r="J890">
        <v>0</v>
      </c>
      <c r="K890">
        <v>5000000</v>
      </c>
      <c r="L890">
        <v>0</v>
      </c>
      <c r="N890" t="s">
        <v>2140</v>
      </c>
      <c r="O890">
        <v>-0.05</v>
      </c>
      <c r="P890">
        <v>33.049999999999997</v>
      </c>
      <c r="Q890" t="s">
        <v>1277</v>
      </c>
      <c r="T890">
        <v>0</v>
      </c>
      <c r="U890">
        <v>0</v>
      </c>
      <c r="V890">
        <v>0</v>
      </c>
      <c r="W890">
        <v>35</v>
      </c>
      <c r="X890">
        <v>0</v>
      </c>
      <c r="Y890">
        <v>1</v>
      </c>
      <c r="Z890">
        <v>3</v>
      </c>
      <c r="AA890">
        <v>6</v>
      </c>
      <c r="AB890">
        <v>10</v>
      </c>
      <c r="AC890">
        <v>13</v>
      </c>
      <c r="AD890">
        <v>16</v>
      </c>
      <c r="AE890">
        <v>20</v>
      </c>
      <c r="AF890">
        <v>23</v>
      </c>
      <c r="AG890">
        <v>27</v>
      </c>
      <c r="AH890">
        <v>30</v>
      </c>
      <c r="AI890">
        <v>32</v>
      </c>
      <c r="AJ890">
        <v>35</v>
      </c>
      <c r="AK890">
        <v>40</v>
      </c>
      <c r="AL890">
        <v>30</v>
      </c>
      <c r="AM890">
        <v>40</v>
      </c>
      <c r="AN890">
        <v>30</v>
      </c>
      <c r="AO890">
        <v>40</v>
      </c>
      <c r="AP890">
        <v>30</v>
      </c>
      <c r="AQ890">
        <v>40</v>
      </c>
      <c r="AR890">
        <v>30</v>
      </c>
      <c r="AS890">
        <v>40</v>
      </c>
      <c r="AT890">
        <v>19</v>
      </c>
    </row>
    <row r="891" spans="1:46" hidden="1" x14ac:dyDescent="0.2">
      <c r="A891">
        <v>889</v>
      </c>
      <c r="B891" t="s">
        <v>282</v>
      </c>
      <c r="C891" t="s">
        <v>86</v>
      </c>
      <c r="D891" t="s">
        <v>234</v>
      </c>
      <c r="E891" t="s">
        <v>86</v>
      </c>
      <c r="F891" t="s">
        <v>234</v>
      </c>
      <c r="J891">
        <v>0</v>
      </c>
      <c r="K891">
        <v>5000000</v>
      </c>
      <c r="L891">
        <v>51.06</v>
      </c>
      <c r="N891" t="s">
        <v>2141</v>
      </c>
      <c r="O891">
        <v>0.01</v>
      </c>
      <c r="P891">
        <v>60.18</v>
      </c>
      <c r="Q891" t="s">
        <v>1327</v>
      </c>
      <c r="T891">
        <v>52.02</v>
      </c>
      <c r="U891">
        <v>1.91</v>
      </c>
      <c r="V891">
        <v>0</v>
      </c>
      <c r="W891">
        <v>63</v>
      </c>
      <c r="X891">
        <v>0</v>
      </c>
      <c r="Y891">
        <v>3</v>
      </c>
      <c r="Z891">
        <v>6</v>
      </c>
      <c r="AA891">
        <v>12</v>
      </c>
      <c r="AB891">
        <v>18</v>
      </c>
      <c r="AC891">
        <v>24</v>
      </c>
      <c r="AD891">
        <v>30</v>
      </c>
      <c r="AE891">
        <v>36</v>
      </c>
      <c r="AF891">
        <v>42.8</v>
      </c>
      <c r="AG891">
        <v>49</v>
      </c>
      <c r="AH891">
        <v>55</v>
      </c>
      <c r="AI891">
        <v>58</v>
      </c>
      <c r="AJ891">
        <v>63</v>
      </c>
      <c r="AK891">
        <v>70</v>
      </c>
      <c r="AL891">
        <v>60</v>
      </c>
      <c r="AM891">
        <v>60</v>
      </c>
      <c r="AN891">
        <v>70</v>
      </c>
      <c r="AO891">
        <v>60</v>
      </c>
      <c r="AP891">
        <v>60</v>
      </c>
      <c r="AQ891">
        <v>70</v>
      </c>
      <c r="AR891">
        <v>60</v>
      </c>
      <c r="AS891">
        <v>60</v>
      </c>
      <c r="AT891">
        <v>45</v>
      </c>
    </row>
    <row r="892" spans="1:46" hidden="1" x14ac:dyDescent="0.2">
      <c r="A892">
        <v>890</v>
      </c>
      <c r="B892" t="s">
        <v>282</v>
      </c>
      <c r="C892" t="s">
        <v>86</v>
      </c>
      <c r="D892" t="s">
        <v>236</v>
      </c>
      <c r="E892" t="s">
        <v>86</v>
      </c>
      <c r="F892" t="s">
        <v>236</v>
      </c>
      <c r="J892">
        <v>0</v>
      </c>
      <c r="K892">
        <v>5000000</v>
      </c>
      <c r="L892">
        <v>51.06</v>
      </c>
      <c r="N892" t="s">
        <v>2142</v>
      </c>
      <c r="O892">
        <v>-0.01</v>
      </c>
      <c r="P892">
        <v>60.2</v>
      </c>
      <c r="Q892" t="s">
        <v>1277</v>
      </c>
      <c r="T892">
        <v>52.02</v>
      </c>
      <c r="U892">
        <v>1.91</v>
      </c>
      <c r="V892">
        <v>0</v>
      </c>
      <c r="W892">
        <v>63</v>
      </c>
      <c r="X892">
        <v>0</v>
      </c>
      <c r="Y892">
        <v>3</v>
      </c>
      <c r="Z892">
        <v>6</v>
      </c>
      <c r="AA892">
        <v>12</v>
      </c>
      <c r="AB892">
        <v>18</v>
      </c>
      <c r="AC892">
        <v>24</v>
      </c>
      <c r="AD892">
        <v>30</v>
      </c>
      <c r="AE892">
        <v>36</v>
      </c>
      <c r="AF892">
        <v>42.8</v>
      </c>
      <c r="AG892">
        <v>49</v>
      </c>
      <c r="AH892">
        <v>55</v>
      </c>
      <c r="AI892">
        <v>58</v>
      </c>
      <c r="AJ892">
        <v>63</v>
      </c>
      <c r="AK892">
        <v>70</v>
      </c>
      <c r="AL892">
        <v>60</v>
      </c>
      <c r="AM892">
        <v>60</v>
      </c>
      <c r="AN892">
        <v>70</v>
      </c>
      <c r="AO892">
        <v>60</v>
      </c>
      <c r="AP892">
        <v>60</v>
      </c>
      <c r="AQ892">
        <v>70</v>
      </c>
      <c r="AR892">
        <v>60</v>
      </c>
      <c r="AS892">
        <v>60</v>
      </c>
      <c r="AT892">
        <v>45</v>
      </c>
    </row>
    <row r="893" spans="1:46" hidden="1" x14ac:dyDescent="0.2">
      <c r="A893">
        <v>891</v>
      </c>
      <c r="B893" t="s">
        <v>282</v>
      </c>
      <c r="C893" t="s">
        <v>86</v>
      </c>
      <c r="D893" t="s">
        <v>26</v>
      </c>
      <c r="E893" t="s">
        <v>86</v>
      </c>
      <c r="F893" t="s">
        <v>26</v>
      </c>
      <c r="J893">
        <v>0</v>
      </c>
      <c r="K893">
        <v>5000000</v>
      </c>
      <c r="L893">
        <v>71.650000000000006</v>
      </c>
      <c r="N893" t="s">
        <v>2143</v>
      </c>
      <c r="O893">
        <v>26.8</v>
      </c>
      <c r="P893">
        <v>105.07</v>
      </c>
      <c r="Q893" t="s">
        <v>1327</v>
      </c>
      <c r="T893">
        <v>84.27</v>
      </c>
      <c r="U893">
        <v>14.32</v>
      </c>
      <c r="V893">
        <v>13</v>
      </c>
      <c r="W893">
        <v>160</v>
      </c>
      <c r="X893">
        <v>13</v>
      </c>
      <c r="Y893">
        <v>23.15</v>
      </c>
      <c r="Z893">
        <v>30.9</v>
      </c>
      <c r="AA893">
        <v>41.8</v>
      </c>
      <c r="AB893">
        <v>52.7</v>
      </c>
      <c r="AC893">
        <v>63</v>
      </c>
      <c r="AD893">
        <v>73</v>
      </c>
      <c r="AE893">
        <v>83</v>
      </c>
      <c r="AF893">
        <v>93</v>
      </c>
      <c r="AG893">
        <v>103.4</v>
      </c>
      <c r="AH893">
        <v>118.7</v>
      </c>
      <c r="AI893">
        <v>132.55000000000001</v>
      </c>
      <c r="AJ893">
        <v>160</v>
      </c>
      <c r="AK893">
        <v>8</v>
      </c>
      <c r="AL893">
        <v>13</v>
      </c>
      <c r="AM893">
        <v>16</v>
      </c>
      <c r="AN893">
        <v>14</v>
      </c>
      <c r="AO893">
        <v>16</v>
      </c>
      <c r="AP893">
        <v>14</v>
      </c>
      <c r="AQ893">
        <v>10</v>
      </c>
      <c r="AR893">
        <v>7</v>
      </c>
      <c r="AS893">
        <v>4</v>
      </c>
      <c r="AT893">
        <v>2</v>
      </c>
    </row>
    <row r="894" spans="1:46" hidden="1" x14ac:dyDescent="0.2">
      <c r="A894">
        <v>892</v>
      </c>
      <c r="B894" t="s">
        <v>282</v>
      </c>
      <c r="C894" t="s">
        <v>86</v>
      </c>
      <c r="D894" t="s">
        <v>241</v>
      </c>
      <c r="E894" t="s">
        <v>86</v>
      </c>
      <c r="F894" t="s">
        <v>241</v>
      </c>
      <c r="J894">
        <v>0</v>
      </c>
      <c r="K894">
        <v>5000000</v>
      </c>
      <c r="L894">
        <v>71.650000000000006</v>
      </c>
      <c r="N894" t="s">
        <v>2144</v>
      </c>
      <c r="O894">
        <v>26.8</v>
      </c>
      <c r="P894">
        <v>105.07</v>
      </c>
      <c r="Q894" t="s">
        <v>1277</v>
      </c>
      <c r="T894">
        <v>83.66</v>
      </c>
      <c r="U894">
        <v>14.34</v>
      </c>
      <c r="V894">
        <v>2</v>
      </c>
      <c r="W894">
        <v>161</v>
      </c>
      <c r="X894">
        <v>2</v>
      </c>
      <c r="Y894">
        <v>22.15</v>
      </c>
      <c r="Z894">
        <v>27.5</v>
      </c>
      <c r="AA894">
        <v>39.799999999999997</v>
      </c>
      <c r="AB894">
        <v>50.7</v>
      </c>
      <c r="AC894">
        <v>61.2</v>
      </c>
      <c r="AD894">
        <v>71.5</v>
      </c>
      <c r="AE894">
        <v>81.8</v>
      </c>
      <c r="AF894">
        <v>92.1</v>
      </c>
      <c r="AG894">
        <v>102.4</v>
      </c>
      <c r="AH894">
        <v>114.7</v>
      </c>
      <c r="AI894">
        <v>129.80000000000001</v>
      </c>
      <c r="AJ894">
        <v>161</v>
      </c>
      <c r="AK894">
        <v>5</v>
      </c>
      <c r="AL894">
        <v>11</v>
      </c>
      <c r="AM894">
        <v>15</v>
      </c>
      <c r="AN894">
        <v>18</v>
      </c>
      <c r="AO894">
        <v>13</v>
      </c>
      <c r="AP894">
        <v>18</v>
      </c>
      <c r="AQ894">
        <v>12</v>
      </c>
      <c r="AR894">
        <v>6</v>
      </c>
      <c r="AS894">
        <v>4</v>
      </c>
      <c r="AT894">
        <v>2</v>
      </c>
    </row>
    <row r="895" spans="1:46" hidden="1" x14ac:dyDescent="0.2">
      <c r="A895">
        <v>893</v>
      </c>
      <c r="B895" t="s">
        <v>282</v>
      </c>
      <c r="C895" t="s">
        <v>86</v>
      </c>
      <c r="D895" t="s">
        <v>242</v>
      </c>
      <c r="E895" t="s">
        <v>86</v>
      </c>
      <c r="F895" t="s">
        <v>242</v>
      </c>
      <c r="J895">
        <v>0</v>
      </c>
      <c r="K895">
        <v>5000000</v>
      </c>
      <c r="L895">
        <v>0</v>
      </c>
      <c r="N895" t="s">
        <v>2145</v>
      </c>
      <c r="O895">
        <v>0</v>
      </c>
      <c r="P895">
        <v>0</v>
      </c>
      <c r="Q895" t="s">
        <v>1277</v>
      </c>
      <c r="T895">
        <v>0.61</v>
      </c>
      <c r="U895">
        <v>1.73</v>
      </c>
      <c r="V895">
        <v>0</v>
      </c>
      <c r="W895">
        <v>16</v>
      </c>
      <c r="X895">
        <v>0</v>
      </c>
      <c r="Y895">
        <v>0</v>
      </c>
      <c r="Z895">
        <v>0</v>
      </c>
      <c r="AA895">
        <v>0</v>
      </c>
      <c r="AB895">
        <v>1</v>
      </c>
      <c r="AC895">
        <v>2.4</v>
      </c>
      <c r="AD895">
        <v>4</v>
      </c>
      <c r="AE895">
        <v>5.6</v>
      </c>
      <c r="AF895">
        <v>8.1999999999999993</v>
      </c>
      <c r="AG895">
        <v>10.8</v>
      </c>
      <c r="AH895">
        <v>13.4</v>
      </c>
      <c r="AI895">
        <v>14.7</v>
      </c>
      <c r="AJ895">
        <v>16</v>
      </c>
      <c r="AK895">
        <v>9</v>
      </c>
      <c r="AL895">
        <v>4</v>
      </c>
      <c r="AM895">
        <v>2</v>
      </c>
      <c r="AN895">
        <v>2</v>
      </c>
      <c r="AO895">
        <v>1</v>
      </c>
      <c r="AP895">
        <v>2</v>
      </c>
      <c r="AQ895">
        <v>2</v>
      </c>
      <c r="AR895">
        <v>1</v>
      </c>
      <c r="AS895">
        <v>2</v>
      </c>
      <c r="AT895">
        <v>2</v>
      </c>
    </row>
    <row r="896" spans="1:46" hidden="1" x14ac:dyDescent="0.2">
      <c r="A896">
        <v>894</v>
      </c>
      <c r="B896" t="s">
        <v>282</v>
      </c>
      <c r="C896" t="s">
        <v>86</v>
      </c>
      <c r="D896" t="s">
        <v>243</v>
      </c>
      <c r="E896" t="s">
        <v>86</v>
      </c>
      <c r="F896" t="s">
        <v>243</v>
      </c>
      <c r="J896">
        <v>-5000000</v>
      </c>
      <c r="K896">
        <v>5000000</v>
      </c>
      <c r="L896">
        <v>26.8</v>
      </c>
      <c r="N896" t="s">
        <v>2146</v>
      </c>
      <c r="Q896" t="s">
        <v>1267</v>
      </c>
      <c r="T896">
        <v>25.16</v>
      </c>
      <c r="U896">
        <v>8.81</v>
      </c>
      <c r="V896">
        <v>13.56</v>
      </c>
      <c r="W896">
        <v>37.76</v>
      </c>
      <c r="X896">
        <v>12.83</v>
      </c>
      <c r="Y896">
        <v>14.28</v>
      </c>
      <c r="Z896">
        <v>15.74</v>
      </c>
      <c r="AA896">
        <v>17.89</v>
      </c>
      <c r="AB896">
        <v>18.829999999999998</v>
      </c>
      <c r="AC896">
        <v>21.57</v>
      </c>
      <c r="AD896">
        <v>23.84</v>
      </c>
      <c r="AE896">
        <v>26.87</v>
      </c>
      <c r="AF896">
        <v>31.36</v>
      </c>
      <c r="AG896">
        <v>33.71</v>
      </c>
      <c r="AH896">
        <v>35.659999999999997</v>
      </c>
      <c r="AI896">
        <v>37.06</v>
      </c>
      <c r="AJ896">
        <v>38.47</v>
      </c>
      <c r="AK896">
        <v>1</v>
      </c>
      <c r="AL896">
        <v>1</v>
      </c>
      <c r="AM896">
        <v>2</v>
      </c>
      <c r="AN896">
        <v>0</v>
      </c>
      <c r="AO896">
        <v>2</v>
      </c>
      <c r="AP896">
        <v>0</v>
      </c>
      <c r="AQ896">
        <v>1</v>
      </c>
      <c r="AR896">
        <v>1</v>
      </c>
      <c r="AS896">
        <v>1</v>
      </c>
      <c r="AT896">
        <v>1</v>
      </c>
    </row>
    <row r="897" spans="1:46" hidden="1" x14ac:dyDescent="0.2">
      <c r="A897">
        <v>895</v>
      </c>
      <c r="B897" t="s">
        <v>282</v>
      </c>
      <c r="C897" t="s">
        <v>81</v>
      </c>
      <c r="D897" t="s">
        <v>113</v>
      </c>
      <c r="E897" t="s">
        <v>81</v>
      </c>
      <c r="F897" t="s">
        <v>113</v>
      </c>
      <c r="J897">
        <v>0</v>
      </c>
      <c r="K897">
        <v>5000000</v>
      </c>
      <c r="L897">
        <v>0</v>
      </c>
      <c r="N897" t="s">
        <v>2147</v>
      </c>
      <c r="O897">
        <v>0.01</v>
      </c>
      <c r="P897">
        <v>60.31</v>
      </c>
      <c r="Q897" t="s">
        <v>1277</v>
      </c>
      <c r="T897">
        <v>0</v>
      </c>
      <c r="U897">
        <v>0</v>
      </c>
      <c r="V897">
        <v>0</v>
      </c>
      <c r="W897">
        <v>64</v>
      </c>
      <c r="X897">
        <v>0</v>
      </c>
      <c r="Y897">
        <v>3</v>
      </c>
      <c r="Z897">
        <v>6</v>
      </c>
      <c r="AA897">
        <v>12</v>
      </c>
      <c r="AB897">
        <v>18</v>
      </c>
      <c r="AC897">
        <v>24</v>
      </c>
      <c r="AD897">
        <v>30</v>
      </c>
      <c r="AE897">
        <v>36.6</v>
      </c>
      <c r="AF897">
        <v>43</v>
      </c>
      <c r="AG897">
        <v>49</v>
      </c>
      <c r="AH897">
        <v>55</v>
      </c>
      <c r="AI897">
        <v>58</v>
      </c>
      <c r="AJ897">
        <v>64</v>
      </c>
      <c r="AK897">
        <v>70</v>
      </c>
      <c r="AL897">
        <v>60</v>
      </c>
      <c r="AM897">
        <v>70</v>
      </c>
      <c r="AN897">
        <v>60</v>
      </c>
      <c r="AO897">
        <v>60</v>
      </c>
      <c r="AP897">
        <v>70</v>
      </c>
      <c r="AQ897">
        <v>60</v>
      </c>
      <c r="AR897">
        <v>70</v>
      </c>
      <c r="AS897">
        <v>59</v>
      </c>
      <c r="AT897">
        <v>38</v>
      </c>
    </row>
    <row r="898" spans="1:46" hidden="1" x14ac:dyDescent="0.2">
      <c r="A898">
        <v>896</v>
      </c>
      <c r="B898" t="s">
        <v>282</v>
      </c>
      <c r="C898" t="s">
        <v>81</v>
      </c>
      <c r="D898" t="s">
        <v>84</v>
      </c>
      <c r="E898" t="s">
        <v>81</v>
      </c>
      <c r="F898" t="s">
        <v>84</v>
      </c>
      <c r="J898">
        <v>0</v>
      </c>
      <c r="K898">
        <v>5000000</v>
      </c>
      <c r="L898">
        <v>0.02</v>
      </c>
      <c r="N898" t="s">
        <v>2148</v>
      </c>
      <c r="O898">
        <v>0.03</v>
      </c>
      <c r="P898">
        <v>0.01</v>
      </c>
      <c r="Q898" t="s">
        <v>1277</v>
      </c>
      <c r="T898">
        <v>0.02</v>
      </c>
      <c r="U898">
        <v>0.01</v>
      </c>
      <c r="V898">
        <v>0</v>
      </c>
      <c r="W898">
        <v>0</v>
      </c>
      <c r="X898">
        <v>0</v>
      </c>
      <c r="Y898">
        <v>0</v>
      </c>
      <c r="Z898">
        <v>0</v>
      </c>
      <c r="AA898">
        <v>0</v>
      </c>
      <c r="AB898">
        <v>0</v>
      </c>
      <c r="AC898">
        <v>0</v>
      </c>
      <c r="AD898">
        <v>0</v>
      </c>
      <c r="AE898">
        <v>0</v>
      </c>
      <c r="AF898">
        <v>0</v>
      </c>
      <c r="AG898">
        <v>0</v>
      </c>
      <c r="AH898">
        <v>0</v>
      </c>
      <c r="AI898">
        <v>0</v>
      </c>
      <c r="AJ898">
        <v>0</v>
      </c>
      <c r="AK898">
        <v>0</v>
      </c>
      <c r="AL898">
        <v>0</v>
      </c>
      <c r="AM898">
        <v>0</v>
      </c>
      <c r="AN898">
        <v>0</v>
      </c>
      <c r="AO898">
        <v>0</v>
      </c>
      <c r="AP898">
        <v>1</v>
      </c>
      <c r="AQ898">
        <v>0</v>
      </c>
      <c r="AR898">
        <v>0</v>
      </c>
      <c r="AS898">
        <v>0</v>
      </c>
      <c r="AT898">
        <v>0</v>
      </c>
    </row>
    <row r="899" spans="1:46" hidden="1" x14ac:dyDescent="0.2">
      <c r="A899">
        <v>897</v>
      </c>
      <c r="B899" t="s">
        <v>282</v>
      </c>
      <c r="C899" t="s">
        <v>81</v>
      </c>
      <c r="D899" t="s">
        <v>67</v>
      </c>
      <c r="E899" t="s">
        <v>81</v>
      </c>
      <c r="F899" t="s">
        <v>67</v>
      </c>
      <c r="G899">
        <v>200</v>
      </c>
      <c r="H899">
        <v>10</v>
      </c>
      <c r="I899">
        <v>0.1</v>
      </c>
      <c r="J899">
        <v>0</v>
      </c>
      <c r="K899">
        <v>5000000</v>
      </c>
      <c r="L899">
        <v>135.52000000000001</v>
      </c>
      <c r="M899">
        <v>-6.45</v>
      </c>
      <c r="N899" t="s">
        <v>2149</v>
      </c>
      <c r="Q899" t="s">
        <v>1270</v>
      </c>
      <c r="R899">
        <v>200.62</v>
      </c>
      <c r="S899">
        <v>9.11</v>
      </c>
      <c r="T899">
        <v>139.03</v>
      </c>
      <c r="U899">
        <v>6.03</v>
      </c>
      <c r="V899">
        <v>130.51</v>
      </c>
      <c r="W899">
        <v>148.01</v>
      </c>
      <c r="X899">
        <v>130.25</v>
      </c>
      <c r="Y899">
        <v>130.77000000000001</v>
      </c>
      <c r="Z899">
        <v>131.29</v>
      </c>
      <c r="AA899">
        <v>133.71</v>
      </c>
      <c r="AB899">
        <v>136.16</v>
      </c>
      <c r="AC899">
        <v>137.25</v>
      </c>
      <c r="AD899">
        <v>139.1</v>
      </c>
      <c r="AE899">
        <v>141.56</v>
      </c>
      <c r="AF899">
        <v>142.88</v>
      </c>
      <c r="AG899">
        <v>143.38</v>
      </c>
      <c r="AH899">
        <v>144.66999999999999</v>
      </c>
      <c r="AI899">
        <v>146.9</v>
      </c>
      <c r="AJ899">
        <v>149.13</v>
      </c>
      <c r="AK899">
        <v>2</v>
      </c>
      <c r="AL899">
        <v>0</v>
      </c>
      <c r="AM899">
        <v>1</v>
      </c>
      <c r="AN899">
        <v>2</v>
      </c>
      <c r="AO899">
        <v>0</v>
      </c>
      <c r="AP899">
        <v>1</v>
      </c>
      <c r="AQ899">
        <v>2</v>
      </c>
      <c r="AR899">
        <v>1</v>
      </c>
      <c r="AS899">
        <v>0</v>
      </c>
      <c r="AT899">
        <v>1</v>
      </c>
    </row>
    <row r="900" spans="1:46" hidden="1" x14ac:dyDescent="0.2">
      <c r="A900">
        <v>898</v>
      </c>
      <c r="B900" t="s">
        <v>282</v>
      </c>
      <c r="C900" t="s">
        <v>81</v>
      </c>
      <c r="D900" t="s">
        <v>90</v>
      </c>
      <c r="E900" t="s">
        <v>81</v>
      </c>
      <c r="F900" t="s">
        <v>90</v>
      </c>
      <c r="J900">
        <v>0</v>
      </c>
      <c r="K900">
        <v>5000000</v>
      </c>
      <c r="L900">
        <v>135.51</v>
      </c>
      <c r="N900" t="s">
        <v>2150</v>
      </c>
      <c r="O900">
        <v>129.96</v>
      </c>
      <c r="P900">
        <v>135.52000000000001</v>
      </c>
      <c r="Q900" t="s">
        <v>1277</v>
      </c>
      <c r="T900">
        <v>139.03</v>
      </c>
      <c r="U900">
        <v>6.03</v>
      </c>
      <c r="V900">
        <v>125</v>
      </c>
      <c r="W900">
        <v>149</v>
      </c>
      <c r="X900">
        <v>125</v>
      </c>
      <c r="Y900">
        <v>127</v>
      </c>
      <c r="Z900">
        <v>128</v>
      </c>
      <c r="AA900">
        <v>130</v>
      </c>
      <c r="AB900">
        <v>132.5</v>
      </c>
      <c r="AC900">
        <v>135</v>
      </c>
      <c r="AD900">
        <v>136</v>
      </c>
      <c r="AE900">
        <v>138</v>
      </c>
      <c r="AF900">
        <v>140</v>
      </c>
      <c r="AG900">
        <v>142</v>
      </c>
      <c r="AH900">
        <v>143.5</v>
      </c>
      <c r="AI900">
        <v>145.75</v>
      </c>
      <c r="AJ900">
        <v>149</v>
      </c>
      <c r="AK900">
        <v>5</v>
      </c>
      <c r="AL900">
        <v>6</v>
      </c>
      <c r="AM900">
        <v>9</v>
      </c>
      <c r="AN900">
        <v>6</v>
      </c>
      <c r="AO900">
        <v>8</v>
      </c>
      <c r="AP900">
        <v>11</v>
      </c>
      <c r="AQ900">
        <v>7</v>
      </c>
      <c r="AR900">
        <v>9</v>
      </c>
      <c r="AS900">
        <v>2</v>
      </c>
      <c r="AT900">
        <v>3</v>
      </c>
    </row>
    <row r="901" spans="1:46" hidden="1" x14ac:dyDescent="0.2">
      <c r="A901">
        <v>899</v>
      </c>
      <c r="B901" t="s">
        <v>282</v>
      </c>
      <c r="C901" t="s">
        <v>81</v>
      </c>
      <c r="D901" t="s">
        <v>92</v>
      </c>
      <c r="E901" t="s">
        <v>81</v>
      </c>
      <c r="F901" t="s">
        <v>92</v>
      </c>
      <c r="J901">
        <v>0</v>
      </c>
      <c r="K901">
        <v>5000000</v>
      </c>
      <c r="L901">
        <v>0.01</v>
      </c>
      <c r="N901" t="s">
        <v>2151</v>
      </c>
      <c r="O901">
        <v>-0.01</v>
      </c>
      <c r="P901">
        <v>5.87</v>
      </c>
      <c r="Q901" t="s">
        <v>1277</v>
      </c>
      <c r="T901">
        <v>0.01</v>
      </c>
      <c r="U901">
        <v>0</v>
      </c>
      <c r="V901">
        <v>0</v>
      </c>
      <c r="W901">
        <v>7</v>
      </c>
      <c r="X901">
        <v>0</v>
      </c>
      <c r="Y901">
        <v>0</v>
      </c>
      <c r="Z901">
        <v>0</v>
      </c>
      <c r="AA901">
        <v>1</v>
      </c>
      <c r="AB901">
        <v>2</v>
      </c>
      <c r="AC901">
        <v>2</v>
      </c>
      <c r="AD901">
        <v>3</v>
      </c>
      <c r="AE901">
        <v>4</v>
      </c>
      <c r="AF901">
        <v>4</v>
      </c>
      <c r="AG901">
        <v>5</v>
      </c>
      <c r="AH901">
        <v>6</v>
      </c>
      <c r="AI901">
        <v>6</v>
      </c>
      <c r="AJ901">
        <v>7</v>
      </c>
      <c r="AK901">
        <v>10</v>
      </c>
      <c r="AL901">
        <v>10</v>
      </c>
      <c r="AM901">
        <v>10</v>
      </c>
      <c r="AN901">
        <v>0</v>
      </c>
      <c r="AO901">
        <v>10</v>
      </c>
      <c r="AP901">
        <v>10</v>
      </c>
      <c r="AQ901">
        <v>0</v>
      </c>
      <c r="AR901">
        <v>10</v>
      </c>
      <c r="AS901">
        <v>8</v>
      </c>
      <c r="AT901">
        <v>1</v>
      </c>
    </row>
    <row r="902" spans="1:46" hidden="1" x14ac:dyDescent="0.2">
      <c r="A902">
        <v>900</v>
      </c>
      <c r="B902" t="s">
        <v>282</v>
      </c>
      <c r="C902" t="s">
        <v>81</v>
      </c>
      <c r="D902" t="s">
        <v>226</v>
      </c>
      <c r="E902" t="s">
        <v>81</v>
      </c>
      <c r="F902" t="s">
        <v>226</v>
      </c>
      <c r="J902">
        <v>0</v>
      </c>
      <c r="K902">
        <v>5000000</v>
      </c>
      <c r="L902">
        <v>0</v>
      </c>
      <c r="N902" t="s">
        <v>2152</v>
      </c>
      <c r="O902">
        <v>-0.01</v>
      </c>
      <c r="P902">
        <v>49.11</v>
      </c>
      <c r="Q902" t="s">
        <v>1327</v>
      </c>
      <c r="T902">
        <v>0</v>
      </c>
      <c r="U902">
        <v>0</v>
      </c>
      <c r="V902">
        <v>0</v>
      </c>
      <c r="W902">
        <v>51</v>
      </c>
      <c r="X902">
        <v>0</v>
      </c>
      <c r="Y902">
        <v>2</v>
      </c>
      <c r="Z902">
        <v>5</v>
      </c>
      <c r="AA902">
        <v>10</v>
      </c>
      <c r="AB902">
        <v>15</v>
      </c>
      <c r="AC902">
        <v>20</v>
      </c>
      <c r="AD902">
        <v>25</v>
      </c>
      <c r="AE902">
        <v>30</v>
      </c>
      <c r="AF902">
        <v>35</v>
      </c>
      <c r="AG902">
        <v>40</v>
      </c>
      <c r="AH902">
        <v>45</v>
      </c>
      <c r="AI902">
        <v>47</v>
      </c>
      <c r="AJ902">
        <v>51</v>
      </c>
      <c r="AK902">
        <v>60</v>
      </c>
      <c r="AL902">
        <v>50</v>
      </c>
      <c r="AM902">
        <v>50</v>
      </c>
      <c r="AN902">
        <v>50</v>
      </c>
      <c r="AO902">
        <v>50</v>
      </c>
      <c r="AP902">
        <v>50</v>
      </c>
      <c r="AQ902">
        <v>50</v>
      </c>
      <c r="AR902">
        <v>50</v>
      </c>
      <c r="AS902">
        <v>50</v>
      </c>
      <c r="AT902">
        <v>44</v>
      </c>
    </row>
    <row r="903" spans="1:46" hidden="1" x14ac:dyDescent="0.2">
      <c r="A903">
        <v>901</v>
      </c>
      <c r="B903" t="s">
        <v>282</v>
      </c>
      <c r="C903" t="s">
        <v>81</v>
      </c>
      <c r="D903" t="s">
        <v>229</v>
      </c>
      <c r="E903" t="s">
        <v>81</v>
      </c>
      <c r="F903" t="s">
        <v>229</v>
      </c>
      <c r="J903">
        <v>0</v>
      </c>
      <c r="K903">
        <v>5000000</v>
      </c>
      <c r="L903">
        <v>0</v>
      </c>
      <c r="N903" t="s">
        <v>2153</v>
      </c>
      <c r="O903">
        <v>-0.01</v>
      </c>
      <c r="P903">
        <v>49.11</v>
      </c>
      <c r="Q903" t="s">
        <v>1327</v>
      </c>
      <c r="T903">
        <v>0</v>
      </c>
      <c r="U903">
        <v>0</v>
      </c>
      <c r="V903">
        <v>0</v>
      </c>
      <c r="W903">
        <v>51</v>
      </c>
      <c r="X903">
        <v>0</v>
      </c>
      <c r="Y903">
        <v>2</v>
      </c>
      <c r="Z903">
        <v>5</v>
      </c>
      <c r="AA903">
        <v>10</v>
      </c>
      <c r="AB903">
        <v>15</v>
      </c>
      <c r="AC903">
        <v>20</v>
      </c>
      <c r="AD903">
        <v>25</v>
      </c>
      <c r="AE903">
        <v>30</v>
      </c>
      <c r="AF903">
        <v>35</v>
      </c>
      <c r="AG903">
        <v>40</v>
      </c>
      <c r="AH903">
        <v>45</v>
      </c>
      <c r="AI903">
        <v>47</v>
      </c>
      <c r="AJ903">
        <v>51</v>
      </c>
      <c r="AK903">
        <v>60</v>
      </c>
      <c r="AL903">
        <v>50</v>
      </c>
      <c r="AM903">
        <v>50</v>
      </c>
      <c r="AN903">
        <v>50</v>
      </c>
      <c r="AO903">
        <v>50</v>
      </c>
      <c r="AP903">
        <v>50</v>
      </c>
      <c r="AQ903">
        <v>50</v>
      </c>
      <c r="AR903">
        <v>50</v>
      </c>
      <c r="AS903">
        <v>50</v>
      </c>
      <c r="AT903">
        <v>42</v>
      </c>
    </row>
    <row r="904" spans="1:46" hidden="1" x14ac:dyDescent="0.2">
      <c r="A904">
        <v>902</v>
      </c>
      <c r="B904" t="s">
        <v>282</v>
      </c>
      <c r="C904" t="s">
        <v>81</v>
      </c>
      <c r="D904" t="s">
        <v>102</v>
      </c>
      <c r="E904" t="s">
        <v>81</v>
      </c>
      <c r="F904" t="s">
        <v>102</v>
      </c>
      <c r="J904">
        <v>0</v>
      </c>
      <c r="K904">
        <v>5000000</v>
      </c>
      <c r="L904">
        <v>0</v>
      </c>
      <c r="N904" t="s">
        <v>2154</v>
      </c>
      <c r="O904">
        <v>-0.08</v>
      </c>
      <c r="P904">
        <v>15.71</v>
      </c>
      <c r="Q904" t="s">
        <v>1277</v>
      </c>
      <c r="T904">
        <v>0</v>
      </c>
      <c r="U904">
        <v>0</v>
      </c>
      <c r="V904">
        <v>0</v>
      </c>
      <c r="W904">
        <v>17</v>
      </c>
      <c r="X904">
        <v>0</v>
      </c>
      <c r="Y904">
        <v>0</v>
      </c>
      <c r="Z904">
        <v>1</v>
      </c>
      <c r="AA904">
        <v>3</v>
      </c>
      <c r="AB904">
        <v>4.5</v>
      </c>
      <c r="AC904">
        <v>6</v>
      </c>
      <c r="AD904">
        <v>8</v>
      </c>
      <c r="AE904">
        <v>9</v>
      </c>
      <c r="AF904">
        <v>11</v>
      </c>
      <c r="AG904">
        <v>13</v>
      </c>
      <c r="AH904">
        <v>14</v>
      </c>
      <c r="AI904">
        <v>15</v>
      </c>
      <c r="AJ904">
        <v>17</v>
      </c>
      <c r="AK904">
        <v>20</v>
      </c>
      <c r="AL904">
        <v>20</v>
      </c>
      <c r="AM904">
        <v>20</v>
      </c>
      <c r="AN904">
        <v>10</v>
      </c>
      <c r="AO904">
        <v>20</v>
      </c>
      <c r="AP904">
        <v>20</v>
      </c>
      <c r="AQ904">
        <v>10</v>
      </c>
      <c r="AR904">
        <v>20</v>
      </c>
      <c r="AS904">
        <v>19</v>
      </c>
      <c r="AT904">
        <v>7</v>
      </c>
    </row>
    <row r="905" spans="1:46" hidden="1" x14ac:dyDescent="0.2">
      <c r="A905">
        <v>903</v>
      </c>
      <c r="B905" t="s">
        <v>282</v>
      </c>
      <c r="C905" t="s">
        <v>81</v>
      </c>
      <c r="D905" t="s">
        <v>231</v>
      </c>
      <c r="E905" t="s">
        <v>81</v>
      </c>
      <c r="F905" t="s">
        <v>231</v>
      </c>
      <c r="J905">
        <v>0</v>
      </c>
      <c r="K905">
        <v>5000000</v>
      </c>
      <c r="L905">
        <v>0</v>
      </c>
      <c r="N905" t="s">
        <v>2155</v>
      </c>
      <c r="O905">
        <v>-0.05</v>
      </c>
      <c r="P905">
        <v>33.049999999999997</v>
      </c>
      <c r="Q905" t="s">
        <v>1327</v>
      </c>
      <c r="T905">
        <v>0</v>
      </c>
      <c r="U905">
        <v>0</v>
      </c>
      <c r="V905">
        <v>0</v>
      </c>
      <c r="W905">
        <v>35</v>
      </c>
      <c r="X905">
        <v>0</v>
      </c>
      <c r="Y905">
        <v>1</v>
      </c>
      <c r="Z905">
        <v>3</v>
      </c>
      <c r="AA905">
        <v>6</v>
      </c>
      <c r="AB905">
        <v>10</v>
      </c>
      <c r="AC905">
        <v>13</v>
      </c>
      <c r="AD905">
        <v>16</v>
      </c>
      <c r="AE905">
        <v>20</v>
      </c>
      <c r="AF905">
        <v>23</v>
      </c>
      <c r="AG905">
        <v>27</v>
      </c>
      <c r="AH905">
        <v>30</v>
      </c>
      <c r="AI905">
        <v>32</v>
      </c>
      <c r="AJ905">
        <v>35</v>
      </c>
      <c r="AK905">
        <v>40</v>
      </c>
      <c r="AL905">
        <v>30</v>
      </c>
      <c r="AM905">
        <v>40</v>
      </c>
      <c r="AN905">
        <v>30</v>
      </c>
      <c r="AO905">
        <v>40</v>
      </c>
      <c r="AP905">
        <v>30</v>
      </c>
      <c r="AQ905">
        <v>40</v>
      </c>
      <c r="AR905">
        <v>30</v>
      </c>
      <c r="AS905">
        <v>40</v>
      </c>
      <c r="AT905">
        <v>19</v>
      </c>
    </row>
    <row r="906" spans="1:46" hidden="1" x14ac:dyDescent="0.2">
      <c r="A906">
        <v>904</v>
      </c>
      <c r="B906" t="s">
        <v>282</v>
      </c>
      <c r="C906" t="s">
        <v>81</v>
      </c>
      <c r="D906" t="s">
        <v>233</v>
      </c>
      <c r="E906" t="s">
        <v>81</v>
      </c>
      <c r="F906" t="s">
        <v>233</v>
      </c>
      <c r="J906">
        <v>0</v>
      </c>
      <c r="K906">
        <v>5000000</v>
      </c>
      <c r="L906">
        <v>0</v>
      </c>
      <c r="N906" t="s">
        <v>2156</v>
      </c>
      <c r="O906">
        <v>0</v>
      </c>
      <c r="P906">
        <v>33.03</v>
      </c>
      <c r="Q906" t="s">
        <v>1277</v>
      </c>
      <c r="T906">
        <v>0</v>
      </c>
      <c r="U906">
        <v>0</v>
      </c>
      <c r="V906">
        <v>0</v>
      </c>
      <c r="W906">
        <v>35</v>
      </c>
      <c r="X906">
        <v>0</v>
      </c>
      <c r="Y906">
        <v>1</v>
      </c>
      <c r="Z906">
        <v>3</v>
      </c>
      <c r="AA906">
        <v>6</v>
      </c>
      <c r="AB906">
        <v>10</v>
      </c>
      <c r="AC906">
        <v>13</v>
      </c>
      <c r="AD906">
        <v>17</v>
      </c>
      <c r="AE906">
        <v>20</v>
      </c>
      <c r="AF906">
        <v>23</v>
      </c>
      <c r="AG906">
        <v>27</v>
      </c>
      <c r="AH906">
        <v>30</v>
      </c>
      <c r="AI906">
        <v>32</v>
      </c>
      <c r="AJ906">
        <v>35</v>
      </c>
      <c r="AK906">
        <v>40</v>
      </c>
      <c r="AL906">
        <v>30</v>
      </c>
      <c r="AM906">
        <v>40</v>
      </c>
      <c r="AN906">
        <v>30</v>
      </c>
      <c r="AO906">
        <v>40</v>
      </c>
      <c r="AP906">
        <v>30</v>
      </c>
      <c r="AQ906">
        <v>40</v>
      </c>
      <c r="AR906">
        <v>30</v>
      </c>
      <c r="AS906">
        <v>40</v>
      </c>
      <c r="AT906">
        <v>21</v>
      </c>
    </row>
    <row r="907" spans="1:46" hidden="1" x14ac:dyDescent="0.2">
      <c r="A907">
        <v>905</v>
      </c>
      <c r="B907" t="s">
        <v>282</v>
      </c>
      <c r="C907" t="s">
        <v>81</v>
      </c>
      <c r="D907" t="s">
        <v>234</v>
      </c>
      <c r="E907" t="s">
        <v>81</v>
      </c>
      <c r="F907" t="s">
        <v>234</v>
      </c>
      <c r="J907">
        <v>0</v>
      </c>
      <c r="K907">
        <v>5000000</v>
      </c>
      <c r="L907">
        <v>0.01</v>
      </c>
      <c r="N907" t="s">
        <v>2157</v>
      </c>
      <c r="O907">
        <v>-0.01</v>
      </c>
      <c r="P907">
        <v>60.07</v>
      </c>
      <c r="Q907" t="s">
        <v>1327</v>
      </c>
      <c r="T907">
        <v>0</v>
      </c>
      <c r="U907">
        <v>0</v>
      </c>
      <c r="V907">
        <v>0</v>
      </c>
      <c r="W907">
        <v>63</v>
      </c>
      <c r="X907">
        <v>0</v>
      </c>
      <c r="Y907">
        <v>3</v>
      </c>
      <c r="Z907">
        <v>6</v>
      </c>
      <c r="AA907">
        <v>12</v>
      </c>
      <c r="AB907">
        <v>18</v>
      </c>
      <c r="AC907">
        <v>24</v>
      </c>
      <c r="AD907">
        <v>30</v>
      </c>
      <c r="AE907">
        <v>36</v>
      </c>
      <c r="AF907">
        <v>42.8</v>
      </c>
      <c r="AG907">
        <v>49</v>
      </c>
      <c r="AH907">
        <v>55</v>
      </c>
      <c r="AI907">
        <v>58</v>
      </c>
      <c r="AJ907">
        <v>63</v>
      </c>
      <c r="AK907">
        <v>70</v>
      </c>
      <c r="AL907">
        <v>60</v>
      </c>
      <c r="AM907">
        <v>60</v>
      </c>
      <c r="AN907">
        <v>70</v>
      </c>
      <c r="AO907">
        <v>60</v>
      </c>
      <c r="AP907">
        <v>60</v>
      </c>
      <c r="AQ907">
        <v>70</v>
      </c>
      <c r="AR907">
        <v>60</v>
      </c>
      <c r="AS907">
        <v>60</v>
      </c>
      <c r="AT907">
        <v>45</v>
      </c>
    </row>
    <row r="908" spans="1:46" hidden="1" x14ac:dyDescent="0.2">
      <c r="A908">
        <v>906</v>
      </c>
      <c r="B908" t="s">
        <v>282</v>
      </c>
      <c r="C908" t="s">
        <v>81</v>
      </c>
      <c r="D908" t="s">
        <v>236</v>
      </c>
      <c r="E908" t="s">
        <v>81</v>
      </c>
      <c r="F908" t="s">
        <v>236</v>
      </c>
      <c r="J908">
        <v>0</v>
      </c>
      <c r="K908">
        <v>5000000</v>
      </c>
      <c r="L908">
        <v>0.01</v>
      </c>
      <c r="N908" t="s">
        <v>2158</v>
      </c>
      <c r="O908">
        <v>0.04</v>
      </c>
      <c r="P908">
        <v>59.69</v>
      </c>
      <c r="Q908" t="s">
        <v>1277</v>
      </c>
      <c r="T908">
        <v>0</v>
      </c>
      <c r="U908">
        <v>0</v>
      </c>
      <c r="V908">
        <v>0</v>
      </c>
      <c r="W908">
        <v>63</v>
      </c>
      <c r="X908">
        <v>0</v>
      </c>
      <c r="Y908">
        <v>3</v>
      </c>
      <c r="Z908">
        <v>6</v>
      </c>
      <c r="AA908">
        <v>12</v>
      </c>
      <c r="AB908">
        <v>18</v>
      </c>
      <c r="AC908">
        <v>24</v>
      </c>
      <c r="AD908">
        <v>30</v>
      </c>
      <c r="AE908">
        <v>36</v>
      </c>
      <c r="AF908">
        <v>42.8</v>
      </c>
      <c r="AG908">
        <v>49</v>
      </c>
      <c r="AH908">
        <v>55</v>
      </c>
      <c r="AI908">
        <v>58</v>
      </c>
      <c r="AJ908">
        <v>63</v>
      </c>
      <c r="AK908">
        <v>70</v>
      </c>
      <c r="AL908">
        <v>60</v>
      </c>
      <c r="AM908">
        <v>60</v>
      </c>
      <c r="AN908">
        <v>70</v>
      </c>
      <c r="AO908">
        <v>60</v>
      </c>
      <c r="AP908">
        <v>60</v>
      </c>
      <c r="AQ908">
        <v>70</v>
      </c>
      <c r="AR908">
        <v>60</v>
      </c>
      <c r="AS908">
        <v>60</v>
      </c>
      <c r="AT908">
        <v>45</v>
      </c>
    </row>
    <row r="909" spans="1:46" hidden="1" x14ac:dyDescent="0.2">
      <c r="A909">
        <v>907</v>
      </c>
      <c r="B909" t="s">
        <v>282</v>
      </c>
      <c r="C909" t="s">
        <v>81</v>
      </c>
      <c r="D909" t="s">
        <v>26</v>
      </c>
      <c r="E909" t="s">
        <v>81</v>
      </c>
      <c r="F909" t="s">
        <v>26</v>
      </c>
      <c r="J909">
        <v>0</v>
      </c>
      <c r="K909">
        <v>5000000</v>
      </c>
      <c r="L909">
        <v>71.650000000000006</v>
      </c>
      <c r="N909" t="s">
        <v>2159</v>
      </c>
      <c r="O909">
        <v>26.8</v>
      </c>
      <c r="P909">
        <v>105.07</v>
      </c>
      <c r="Q909" t="s">
        <v>1327</v>
      </c>
      <c r="T909">
        <v>84.27</v>
      </c>
      <c r="U909">
        <v>14.32</v>
      </c>
      <c r="V909">
        <v>13</v>
      </c>
      <c r="W909">
        <v>160</v>
      </c>
      <c r="X909">
        <v>13</v>
      </c>
      <c r="Y909">
        <v>23.15</v>
      </c>
      <c r="Z909">
        <v>30.9</v>
      </c>
      <c r="AA909">
        <v>41.8</v>
      </c>
      <c r="AB909">
        <v>52.7</v>
      </c>
      <c r="AC909">
        <v>63</v>
      </c>
      <c r="AD909">
        <v>73</v>
      </c>
      <c r="AE909">
        <v>83</v>
      </c>
      <c r="AF909">
        <v>93</v>
      </c>
      <c r="AG909">
        <v>103.4</v>
      </c>
      <c r="AH909">
        <v>118.7</v>
      </c>
      <c r="AI909">
        <v>132.55000000000001</v>
      </c>
      <c r="AJ909">
        <v>160</v>
      </c>
      <c r="AK909">
        <v>8</v>
      </c>
      <c r="AL909">
        <v>13</v>
      </c>
      <c r="AM909">
        <v>16</v>
      </c>
      <c r="AN909">
        <v>14</v>
      </c>
      <c r="AO909">
        <v>16</v>
      </c>
      <c r="AP909">
        <v>14</v>
      </c>
      <c r="AQ909">
        <v>10</v>
      </c>
      <c r="AR909">
        <v>7</v>
      </c>
      <c r="AS909">
        <v>4</v>
      </c>
      <c r="AT909">
        <v>2</v>
      </c>
    </row>
    <row r="910" spans="1:46" hidden="1" x14ac:dyDescent="0.2">
      <c r="A910">
        <v>908</v>
      </c>
      <c r="B910" t="s">
        <v>282</v>
      </c>
      <c r="C910" t="s">
        <v>81</v>
      </c>
      <c r="D910" t="s">
        <v>241</v>
      </c>
      <c r="E910" t="s">
        <v>81</v>
      </c>
      <c r="F910" t="s">
        <v>241</v>
      </c>
      <c r="J910">
        <v>0</v>
      </c>
      <c r="K910">
        <v>5000000</v>
      </c>
      <c r="L910">
        <v>71.650000000000006</v>
      </c>
      <c r="N910" t="s">
        <v>2160</v>
      </c>
      <c r="O910">
        <v>26.8</v>
      </c>
      <c r="P910">
        <v>105.07</v>
      </c>
      <c r="Q910" t="s">
        <v>1277</v>
      </c>
      <c r="T910">
        <v>83.66</v>
      </c>
      <c r="U910">
        <v>14.34</v>
      </c>
      <c r="V910">
        <v>2</v>
      </c>
      <c r="W910">
        <v>161</v>
      </c>
      <c r="X910">
        <v>2</v>
      </c>
      <c r="Y910">
        <v>22.15</v>
      </c>
      <c r="Z910">
        <v>27.5</v>
      </c>
      <c r="AA910">
        <v>39.799999999999997</v>
      </c>
      <c r="AB910">
        <v>50.7</v>
      </c>
      <c r="AC910">
        <v>61.2</v>
      </c>
      <c r="AD910">
        <v>71.5</v>
      </c>
      <c r="AE910">
        <v>81.8</v>
      </c>
      <c r="AF910">
        <v>92.1</v>
      </c>
      <c r="AG910">
        <v>102.4</v>
      </c>
      <c r="AH910">
        <v>114.7</v>
      </c>
      <c r="AI910">
        <v>129.80000000000001</v>
      </c>
      <c r="AJ910">
        <v>161</v>
      </c>
      <c r="AK910">
        <v>5</v>
      </c>
      <c r="AL910">
        <v>11</v>
      </c>
      <c r="AM910">
        <v>15</v>
      </c>
      <c r="AN910">
        <v>18</v>
      </c>
      <c r="AO910">
        <v>13</v>
      </c>
      <c r="AP910">
        <v>18</v>
      </c>
      <c r="AQ910">
        <v>12</v>
      </c>
      <c r="AR910">
        <v>6</v>
      </c>
      <c r="AS910">
        <v>4</v>
      </c>
      <c r="AT910">
        <v>2</v>
      </c>
    </row>
    <row r="911" spans="1:46" hidden="1" x14ac:dyDescent="0.2">
      <c r="A911">
        <v>909</v>
      </c>
      <c r="B911" t="s">
        <v>282</v>
      </c>
      <c r="C911" t="s">
        <v>81</v>
      </c>
      <c r="D911" t="s">
        <v>242</v>
      </c>
      <c r="E911" t="s">
        <v>81</v>
      </c>
      <c r="F911" t="s">
        <v>242</v>
      </c>
      <c r="J911">
        <v>0</v>
      </c>
      <c r="K911">
        <v>5000000</v>
      </c>
      <c r="L911">
        <v>0</v>
      </c>
      <c r="N911" t="s">
        <v>2161</v>
      </c>
      <c r="O911">
        <v>0</v>
      </c>
      <c r="P911">
        <v>0</v>
      </c>
      <c r="Q911" t="s">
        <v>1277</v>
      </c>
      <c r="T911">
        <v>0.61</v>
      </c>
      <c r="U911">
        <v>1.73</v>
      </c>
      <c r="V911">
        <v>0</v>
      </c>
      <c r="W911">
        <v>16</v>
      </c>
      <c r="X911">
        <v>0</v>
      </c>
      <c r="Y911">
        <v>0</v>
      </c>
      <c r="Z911">
        <v>0</v>
      </c>
      <c r="AA911">
        <v>0</v>
      </c>
      <c r="AB911">
        <v>1.5</v>
      </c>
      <c r="AC911">
        <v>3</v>
      </c>
      <c r="AD911">
        <v>4</v>
      </c>
      <c r="AE911">
        <v>6</v>
      </c>
      <c r="AF911">
        <v>8.5</v>
      </c>
      <c r="AG911">
        <v>11</v>
      </c>
      <c r="AH911">
        <v>13.5</v>
      </c>
      <c r="AI911">
        <v>14.75</v>
      </c>
      <c r="AJ911">
        <v>16</v>
      </c>
      <c r="AK911">
        <v>8</v>
      </c>
      <c r="AL911">
        <v>4</v>
      </c>
      <c r="AM911">
        <v>2</v>
      </c>
      <c r="AN911">
        <v>2</v>
      </c>
      <c r="AO911">
        <v>1</v>
      </c>
      <c r="AP911">
        <v>2</v>
      </c>
      <c r="AQ911">
        <v>2</v>
      </c>
      <c r="AR911">
        <v>1</v>
      </c>
      <c r="AS911">
        <v>2</v>
      </c>
      <c r="AT911">
        <v>2</v>
      </c>
    </row>
    <row r="912" spans="1:46" hidden="1" x14ac:dyDescent="0.2">
      <c r="A912">
        <v>910</v>
      </c>
      <c r="B912" t="s">
        <v>282</v>
      </c>
      <c r="C912" t="s">
        <v>81</v>
      </c>
      <c r="D912" t="s">
        <v>243</v>
      </c>
      <c r="E912" t="s">
        <v>81</v>
      </c>
      <c r="F912" t="s">
        <v>243</v>
      </c>
      <c r="G912">
        <v>273.45600000000002</v>
      </c>
      <c r="H912">
        <v>13.672800000000001</v>
      </c>
      <c r="I912">
        <v>0.1</v>
      </c>
      <c r="J912">
        <v>-5000000</v>
      </c>
      <c r="K912">
        <v>5000000</v>
      </c>
      <c r="L912">
        <v>26.8</v>
      </c>
      <c r="M912">
        <v>-18.04</v>
      </c>
      <c r="N912" t="s">
        <v>2162</v>
      </c>
      <c r="Q912" t="s">
        <v>1259</v>
      </c>
      <c r="R912">
        <v>268.95999999999998</v>
      </c>
      <c r="S912">
        <v>19.25</v>
      </c>
      <c r="T912">
        <v>25.16</v>
      </c>
      <c r="U912">
        <v>8.81</v>
      </c>
      <c r="V912">
        <v>13.56</v>
      </c>
      <c r="W912">
        <v>37.76</v>
      </c>
      <c r="X912">
        <v>12.83</v>
      </c>
      <c r="Y912">
        <v>14.28</v>
      </c>
      <c r="Z912">
        <v>15.74</v>
      </c>
      <c r="AA912">
        <v>17.89</v>
      </c>
      <c r="AB912">
        <v>18.829999999999998</v>
      </c>
      <c r="AC912">
        <v>21.57</v>
      </c>
      <c r="AD912">
        <v>23.84</v>
      </c>
      <c r="AE912">
        <v>26.87</v>
      </c>
      <c r="AF912">
        <v>31.36</v>
      </c>
      <c r="AG912">
        <v>33.71</v>
      </c>
      <c r="AH912">
        <v>35.659999999999997</v>
      </c>
      <c r="AI912">
        <v>37.06</v>
      </c>
      <c r="AJ912">
        <v>38.47</v>
      </c>
      <c r="AK912">
        <v>1</v>
      </c>
      <c r="AL912">
        <v>1</v>
      </c>
      <c r="AM912">
        <v>2</v>
      </c>
      <c r="AN912">
        <v>0</v>
      </c>
      <c r="AO912">
        <v>2</v>
      </c>
      <c r="AP912">
        <v>0</v>
      </c>
      <c r="AQ912">
        <v>1</v>
      </c>
      <c r="AR912">
        <v>1</v>
      </c>
      <c r="AS912">
        <v>1</v>
      </c>
      <c r="AT912">
        <v>1</v>
      </c>
    </row>
  </sheetData>
  <autoFilter ref="A1:AT912" xr:uid="{00000000-0009-0000-0000-00000B000000}">
    <filterColumn colId="4">
      <filters>
        <filter val="Accroissement naturel"/>
      </filters>
    </filterColumn>
  </autoFilter>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911"/>
  <sheetViews>
    <sheetView workbookViewId="0"/>
  </sheetViews>
  <sheetFormatPr baseColWidth="10" defaultColWidth="9" defaultRowHeight="12.75" x14ac:dyDescent="0.2"/>
  <sheetData>
    <row r="1" spans="1:10" x14ac:dyDescent="0.2">
      <c r="A1">
        <v>3760.21</v>
      </c>
      <c r="B1">
        <v>3404.37</v>
      </c>
      <c r="C1">
        <v>3136.97</v>
      </c>
      <c r="D1">
        <v>3520.75</v>
      </c>
      <c r="E1">
        <v>3134.66</v>
      </c>
      <c r="F1">
        <v>3483.42</v>
      </c>
      <c r="G1">
        <v>3613.78</v>
      </c>
      <c r="H1">
        <v>3464.17</v>
      </c>
      <c r="I1">
        <v>3644.84</v>
      </c>
      <c r="J1">
        <v>3583.21</v>
      </c>
    </row>
    <row r="2" spans="1:10" x14ac:dyDescent="0.2">
      <c r="A2">
        <v>137844.42000000001</v>
      </c>
      <c r="B2">
        <v>134642.67000000001</v>
      </c>
      <c r="C2">
        <v>139882.94</v>
      </c>
      <c r="D2">
        <v>146076.25</v>
      </c>
      <c r="E2">
        <v>146342.1</v>
      </c>
      <c r="F2">
        <v>149056.82</v>
      </c>
      <c r="G2">
        <v>138108.07999999999</v>
      </c>
      <c r="H2">
        <v>132997.60999999999</v>
      </c>
      <c r="I2">
        <v>133433.32999999999</v>
      </c>
      <c r="J2">
        <v>141058.23000000001</v>
      </c>
    </row>
    <row r="3" spans="1:10" x14ac:dyDescent="0.2">
      <c r="A3">
        <v>1889.74</v>
      </c>
      <c r="B3">
        <v>1677.75</v>
      </c>
      <c r="C3">
        <v>1547.06</v>
      </c>
      <c r="D3">
        <v>1693.62</v>
      </c>
      <c r="E3">
        <v>1501.84</v>
      </c>
      <c r="F3">
        <v>1700.44</v>
      </c>
      <c r="G3">
        <v>1611.83</v>
      </c>
      <c r="H3">
        <v>1533.16</v>
      </c>
      <c r="I3">
        <v>1819.57</v>
      </c>
      <c r="J3">
        <v>1665.51</v>
      </c>
    </row>
    <row r="4" spans="1:10" x14ac:dyDescent="0.2">
      <c r="A4">
        <v>62249.53</v>
      </c>
      <c r="B4">
        <v>60477.37</v>
      </c>
      <c r="C4">
        <v>58964.68</v>
      </c>
      <c r="D4">
        <v>63864.59</v>
      </c>
      <c r="E4">
        <v>68723.259999999995</v>
      </c>
      <c r="F4">
        <v>64217.14</v>
      </c>
      <c r="G4">
        <v>62419.66</v>
      </c>
      <c r="H4">
        <v>57483.99</v>
      </c>
      <c r="I4">
        <v>60394.81</v>
      </c>
      <c r="J4">
        <v>60022.86</v>
      </c>
    </row>
    <row r="5" spans="1:10" x14ac:dyDescent="0.2">
      <c r="A5">
        <v>1851.77</v>
      </c>
      <c r="B5">
        <v>1620.96</v>
      </c>
      <c r="C5">
        <v>1475.79</v>
      </c>
      <c r="D5">
        <v>1681.95</v>
      </c>
      <c r="E5">
        <v>1450.75</v>
      </c>
      <c r="F5">
        <v>1655.81</v>
      </c>
      <c r="G5">
        <v>1546.59</v>
      </c>
      <c r="H5">
        <v>1504.05</v>
      </c>
      <c r="I5">
        <v>1778.09</v>
      </c>
      <c r="J5">
        <v>1637.17</v>
      </c>
    </row>
    <row r="6" spans="1:10" x14ac:dyDescent="0.2">
      <c r="A6">
        <v>61988.57</v>
      </c>
      <c r="B6">
        <v>60172.800000000003</v>
      </c>
      <c r="C6">
        <v>58623.67</v>
      </c>
      <c r="D6">
        <v>63791.7</v>
      </c>
      <c r="E6">
        <v>68114.7</v>
      </c>
      <c r="F6">
        <v>64093.78</v>
      </c>
      <c r="G6">
        <v>61778.559999999998</v>
      </c>
      <c r="H6">
        <v>57366.51</v>
      </c>
      <c r="I6">
        <v>59667.11</v>
      </c>
      <c r="J6">
        <v>59962.7</v>
      </c>
    </row>
    <row r="7" spans="1:10" x14ac:dyDescent="0.2">
      <c r="A7">
        <v>37.96</v>
      </c>
      <c r="B7">
        <v>56.79</v>
      </c>
      <c r="C7">
        <v>71.27</v>
      </c>
      <c r="D7">
        <v>11.67</v>
      </c>
      <c r="E7">
        <v>51.09</v>
      </c>
      <c r="F7">
        <v>44.62</v>
      </c>
      <c r="G7">
        <v>65.23</v>
      </c>
      <c r="H7">
        <v>29.11</v>
      </c>
      <c r="I7">
        <v>41.48</v>
      </c>
      <c r="J7">
        <v>28.34</v>
      </c>
    </row>
    <row r="8" spans="1:10" x14ac:dyDescent="0.2">
      <c r="A8">
        <v>260.95999999999998</v>
      </c>
      <c r="B8">
        <v>304.57</v>
      </c>
      <c r="C8">
        <v>341.02</v>
      </c>
      <c r="D8">
        <v>72.900000000000006</v>
      </c>
      <c r="E8">
        <v>608.55999999999995</v>
      </c>
      <c r="F8">
        <v>123.36</v>
      </c>
      <c r="G8">
        <v>641.1</v>
      </c>
      <c r="H8">
        <v>117.48</v>
      </c>
      <c r="I8">
        <v>727.7</v>
      </c>
      <c r="J8">
        <v>60.16</v>
      </c>
    </row>
    <row r="9" spans="1:10" x14ac:dyDescent="0.2">
      <c r="A9">
        <v>1870.48</v>
      </c>
      <c r="B9">
        <v>1726.63</v>
      </c>
      <c r="C9">
        <v>1589.91</v>
      </c>
      <c r="D9">
        <v>1827.12</v>
      </c>
      <c r="E9">
        <v>1632.82</v>
      </c>
      <c r="F9">
        <v>1782.98</v>
      </c>
      <c r="G9">
        <v>2001.95</v>
      </c>
      <c r="H9">
        <v>1931.02</v>
      </c>
      <c r="I9">
        <v>1825.27</v>
      </c>
      <c r="J9">
        <v>1917.7</v>
      </c>
    </row>
    <row r="10" spans="1:10" x14ac:dyDescent="0.2">
      <c r="A10">
        <v>75594.89</v>
      </c>
      <c r="B10">
        <v>74165.3</v>
      </c>
      <c r="C10">
        <v>80918.25</v>
      </c>
      <c r="D10">
        <v>82211.649999999994</v>
      </c>
      <c r="E10">
        <v>77618.84</v>
      </c>
      <c r="F10">
        <v>84839.679999999993</v>
      </c>
      <c r="G10">
        <v>75688.41</v>
      </c>
      <c r="H10">
        <v>75513.62</v>
      </c>
      <c r="I10">
        <v>73038.52</v>
      </c>
      <c r="J10">
        <v>81035.37</v>
      </c>
    </row>
    <row r="11" spans="1:10" x14ac:dyDescent="0.2">
      <c r="A11">
        <v>684.28</v>
      </c>
      <c r="B11">
        <v>681</v>
      </c>
      <c r="C11">
        <v>698.65</v>
      </c>
      <c r="D11">
        <v>699.81</v>
      </c>
      <c r="E11">
        <v>672.88</v>
      </c>
      <c r="F11">
        <v>611.04</v>
      </c>
      <c r="G11">
        <v>735.65</v>
      </c>
      <c r="H11">
        <v>676.24</v>
      </c>
      <c r="I11">
        <v>689.81</v>
      </c>
      <c r="J11">
        <v>684.9</v>
      </c>
    </row>
    <row r="12" spans="1:10" x14ac:dyDescent="0.2">
      <c r="A12">
        <v>684.28</v>
      </c>
      <c r="B12">
        <v>681</v>
      </c>
      <c r="C12">
        <v>698.65</v>
      </c>
      <c r="D12">
        <v>699.81</v>
      </c>
      <c r="E12">
        <v>672.88</v>
      </c>
      <c r="F12">
        <v>611.04</v>
      </c>
      <c r="G12">
        <v>735.65</v>
      </c>
      <c r="H12">
        <v>676.24</v>
      </c>
      <c r="I12">
        <v>689.81</v>
      </c>
      <c r="J12">
        <v>684.9</v>
      </c>
    </row>
    <row r="13" spans="1:10" x14ac:dyDescent="0.2">
      <c r="A13">
        <v>146.63999999999999</v>
      </c>
      <c r="B13">
        <v>139.72</v>
      </c>
      <c r="C13">
        <v>134.55000000000001</v>
      </c>
      <c r="D13">
        <v>134.84</v>
      </c>
      <c r="E13">
        <v>141.88</v>
      </c>
      <c r="F13">
        <v>161.52000000000001</v>
      </c>
      <c r="G13">
        <v>122.48</v>
      </c>
      <c r="H13">
        <v>149.25</v>
      </c>
      <c r="I13">
        <v>125.87</v>
      </c>
      <c r="J13">
        <v>143.71</v>
      </c>
    </row>
    <row r="14" spans="1:10" x14ac:dyDescent="0.2">
      <c r="A14">
        <v>1.72</v>
      </c>
      <c r="B14">
        <v>3.13</v>
      </c>
      <c r="C14">
        <v>2.91</v>
      </c>
      <c r="D14">
        <v>2.41</v>
      </c>
      <c r="E14">
        <v>2.7</v>
      </c>
      <c r="F14">
        <v>2.44</v>
      </c>
      <c r="G14">
        <v>3.08</v>
      </c>
      <c r="H14">
        <v>3.91</v>
      </c>
      <c r="I14">
        <v>2.87</v>
      </c>
      <c r="J14">
        <v>2.21</v>
      </c>
    </row>
    <row r="15" spans="1:10" x14ac:dyDescent="0.2">
      <c r="A15">
        <v>144.91999999999999</v>
      </c>
      <c r="B15">
        <v>136.59</v>
      </c>
      <c r="C15">
        <v>131.63999999999999</v>
      </c>
      <c r="D15">
        <v>132.41999999999999</v>
      </c>
      <c r="E15">
        <v>139.18</v>
      </c>
      <c r="F15">
        <v>159.08000000000001</v>
      </c>
      <c r="G15">
        <v>119.4</v>
      </c>
      <c r="H15">
        <v>145.34</v>
      </c>
      <c r="I15">
        <v>123</v>
      </c>
      <c r="J15">
        <v>141.5</v>
      </c>
    </row>
    <row r="16" spans="1:10" x14ac:dyDescent="0.2">
      <c r="A16">
        <v>42.53</v>
      </c>
      <c r="B16">
        <v>28.11</v>
      </c>
      <c r="C16">
        <v>34.44</v>
      </c>
      <c r="D16">
        <v>23.89</v>
      </c>
      <c r="E16">
        <v>35.65</v>
      </c>
      <c r="F16">
        <v>29.66</v>
      </c>
      <c r="G16">
        <v>-11.27</v>
      </c>
      <c r="H16">
        <v>51.84</v>
      </c>
      <c r="I16">
        <v>13.98</v>
      </c>
      <c r="J16">
        <v>29.08</v>
      </c>
    </row>
    <row r="17" spans="1:10" x14ac:dyDescent="0.2">
      <c r="A17">
        <v>511.49</v>
      </c>
      <c r="B17">
        <v>507.65</v>
      </c>
      <c r="C17">
        <v>504.18</v>
      </c>
      <c r="D17">
        <v>522.99</v>
      </c>
      <c r="E17">
        <v>489.88</v>
      </c>
      <c r="F17">
        <v>479.24</v>
      </c>
      <c r="G17">
        <v>523.98</v>
      </c>
      <c r="H17">
        <v>498.24</v>
      </c>
      <c r="I17">
        <v>503.87</v>
      </c>
      <c r="J17">
        <v>492.85</v>
      </c>
    </row>
    <row r="18" spans="1:10" x14ac:dyDescent="0.2">
      <c r="A18">
        <v>511.49</v>
      </c>
      <c r="B18">
        <v>507.65</v>
      </c>
      <c r="C18">
        <v>504.18</v>
      </c>
      <c r="D18">
        <v>522.99</v>
      </c>
      <c r="E18">
        <v>489.88</v>
      </c>
      <c r="F18">
        <v>479.24</v>
      </c>
      <c r="G18">
        <v>523.98</v>
      </c>
      <c r="H18">
        <v>498.24</v>
      </c>
      <c r="I18">
        <v>503.87</v>
      </c>
      <c r="J18">
        <v>492.85</v>
      </c>
    </row>
    <row r="19" spans="1:10" x14ac:dyDescent="0.2">
      <c r="A19">
        <v>61.97</v>
      </c>
      <c r="B19">
        <v>54.45</v>
      </c>
      <c r="C19">
        <v>52.84</v>
      </c>
      <c r="D19">
        <v>51.67</v>
      </c>
      <c r="E19">
        <v>59.61</v>
      </c>
      <c r="F19">
        <v>65</v>
      </c>
      <c r="G19">
        <v>50.3</v>
      </c>
      <c r="H19">
        <v>66.42</v>
      </c>
      <c r="I19">
        <v>51.35</v>
      </c>
      <c r="J19">
        <v>60.73</v>
      </c>
    </row>
    <row r="20" spans="1:10" x14ac:dyDescent="0.2">
      <c r="A20">
        <v>1.02</v>
      </c>
      <c r="B20">
        <v>2.1</v>
      </c>
      <c r="C20">
        <v>1.83</v>
      </c>
      <c r="D20">
        <v>1.42</v>
      </c>
      <c r="E20">
        <v>1.68</v>
      </c>
      <c r="F20">
        <v>1.62</v>
      </c>
      <c r="G20">
        <v>1.99</v>
      </c>
      <c r="H20">
        <v>2.4700000000000002</v>
      </c>
      <c r="I20">
        <v>1.87</v>
      </c>
      <c r="J20">
        <v>1.37</v>
      </c>
    </row>
    <row r="21" spans="1:10" x14ac:dyDescent="0.2">
      <c r="A21">
        <v>60.95</v>
      </c>
      <c r="B21">
        <v>52.35</v>
      </c>
      <c r="C21">
        <v>51.01</v>
      </c>
      <c r="D21">
        <v>50.25</v>
      </c>
      <c r="E21">
        <v>57.93</v>
      </c>
      <c r="F21">
        <v>63.39</v>
      </c>
      <c r="G21">
        <v>48.32</v>
      </c>
      <c r="H21">
        <v>63.95</v>
      </c>
      <c r="I21">
        <v>49.48</v>
      </c>
      <c r="J21">
        <v>59.36</v>
      </c>
    </row>
    <row r="22" spans="1:10" x14ac:dyDescent="0.2">
      <c r="A22">
        <v>-25.05</v>
      </c>
      <c r="B22">
        <v>-38.68</v>
      </c>
      <c r="C22">
        <v>-29.83</v>
      </c>
      <c r="D22">
        <v>-41.7</v>
      </c>
      <c r="E22">
        <v>-28.5</v>
      </c>
      <c r="F22">
        <v>-46.68</v>
      </c>
      <c r="G22">
        <v>-63.41</v>
      </c>
      <c r="H22">
        <v>-12.41</v>
      </c>
      <c r="I22">
        <v>-44.73</v>
      </c>
      <c r="J22">
        <v>-37.04</v>
      </c>
    </row>
    <row r="23" spans="1:10" x14ac:dyDescent="0.2">
      <c r="A23">
        <v>11.71</v>
      </c>
      <c r="B23">
        <v>14.21</v>
      </c>
      <c r="C23">
        <v>18.23</v>
      </c>
      <c r="D23">
        <v>15.91</v>
      </c>
      <c r="E23">
        <v>15.28</v>
      </c>
      <c r="F23">
        <v>12.28</v>
      </c>
      <c r="G23">
        <v>17.27</v>
      </c>
      <c r="H23">
        <v>15.22</v>
      </c>
      <c r="I23">
        <v>12.89</v>
      </c>
      <c r="J23">
        <v>13.78</v>
      </c>
    </row>
    <row r="24" spans="1:10" x14ac:dyDescent="0.2">
      <c r="A24">
        <v>11.71</v>
      </c>
      <c r="B24">
        <v>14.21</v>
      </c>
      <c r="C24">
        <v>18.23</v>
      </c>
      <c r="D24">
        <v>15.91</v>
      </c>
      <c r="E24">
        <v>15.28</v>
      </c>
      <c r="F24">
        <v>12.28</v>
      </c>
      <c r="G24">
        <v>17.27</v>
      </c>
      <c r="H24">
        <v>15.22</v>
      </c>
      <c r="I24">
        <v>12.89</v>
      </c>
      <c r="J24">
        <v>13.78</v>
      </c>
    </row>
    <row r="25" spans="1:10" x14ac:dyDescent="0.2">
      <c r="A25">
        <v>5.75</v>
      </c>
      <c r="B25">
        <v>6.08</v>
      </c>
      <c r="C25">
        <v>5.48</v>
      </c>
      <c r="D25">
        <v>6.23</v>
      </c>
      <c r="E25">
        <v>5.14</v>
      </c>
      <c r="F25">
        <v>4.3</v>
      </c>
      <c r="G25">
        <v>5.08</v>
      </c>
      <c r="H25">
        <v>5.65</v>
      </c>
      <c r="I25">
        <v>4.5199999999999996</v>
      </c>
      <c r="J25">
        <v>3.54</v>
      </c>
    </row>
    <row r="26" spans="1:10" x14ac:dyDescent="0.2">
      <c r="A26">
        <v>0.51</v>
      </c>
      <c r="B26">
        <v>1.45</v>
      </c>
      <c r="C26">
        <v>0.56000000000000005</v>
      </c>
      <c r="D26">
        <v>0.31</v>
      </c>
      <c r="E26">
        <v>0.46</v>
      </c>
      <c r="F26">
        <v>0.57999999999999996</v>
      </c>
      <c r="G26">
        <v>0.64</v>
      </c>
      <c r="H26">
        <v>0.79</v>
      </c>
      <c r="I26">
        <v>0.52</v>
      </c>
      <c r="J26">
        <v>0.33</v>
      </c>
    </row>
    <row r="27" spans="1:10" x14ac:dyDescent="0.2">
      <c r="A27">
        <v>5.24</v>
      </c>
      <c r="B27">
        <v>4.63</v>
      </c>
      <c r="C27">
        <v>4.93</v>
      </c>
      <c r="D27">
        <v>5.92</v>
      </c>
      <c r="E27">
        <v>4.68</v>
      </c>
      <c r="F27">
        <v>3.72</v>
      </c>
      <c r="G27">
        <v>4.43</v>
      </c>
      <c r="H27">
        <v>4.8600000000000003</v>
      </c>
      <c r="I27">
        <v>4</v>
      </c>
      <c r="J27">
        <v>3.21</v>
      </c>
    </row>
    <row r="28" spans="1:10" x14ac:dyDescent="0.2">
      <c r="A28">
        <v>-7.54</v>
      </c>
      <c r="B28">
        <v>-3.12</v>
      </c>
      <c r="C28">
        <v>-6.16</v>
      </c>
      <c r="D28">
        <v>-5.38</v>
      </c>
      <c r="E28">
        <v>-5.97</v>
      </c>
      <c r="F28">
        <v>-6.94</v>
      </c>
      <c r="G28">
        <v>-8.82</v>
      </c>
      <c r="H28">
        <v>-6</v>
      </c>
      <c r="I28">
        <v>-5.42</v>
      </c>
      <c r="J28">
        <v>-8.93</v>
      </c>
    </row>
    <row r="29" spans="1:10" x14ac:dyDescent="0.2">
      <c r="A29">
        <v>499.78</v>
      </c>
      <c r="B29">
        <v>493.43</v>
      </c>
      <c r="C29">
        <v>485.94</v>
      </c>
      <c r="D29">
        <v>507.08</v>
      </c>
      <c r="E29">
        <v>474.61</v>
      </c>
      <c r="F29">
        <v>466.96</v>
      </c>
      <c r="G29">
        <v>506.71</v>
      </c>
      <c r="H29">
        <v>483.02</v>
      </c>
      <c r="I29">
        <v>490.98</v>
      </c>
      <c r="J29">
        <v>479.07</v>
      </c>
    </row>
    <row r="30" spans="1:10" x14ac:dyDescent="0.2">
      <c r="A30">
        <v>499.78</v>
      </c>
      <c r="B30">
        <v>493.43</v>
      </c>
      <c r="C30">
        <v>485.94</v>
      </c>
      <c r="D30">
        <v>507.08</v>
      </c>
      <c r="E30">
        <v>474.61</v>
      </c>
      <c r="F30">
        <v>466.96</v>
      </c>
      <c r="G30">
        <v>506.71</v>
      </c>
      <c r="H30">
        <v>483.02</v>
      </c>
      <c r="I30">
        <v>490.98</v>
      </c>
      <c r="J30">
        <v>479.07</v>
      </c>
    </row>
    <row r="31" spans="1:10" x14ac:dyDescent="0.2">
      <c r="A31">
        <v>56.21</v>
      </c>
      <c r="B31">
        <v>48.37</v>
      </c>
      <c r="C31">
        <v>47.36</v>
      </c>
      <c r="D31">
        <v>45.44</v>
      </c>
      <c r="E31">
        <v>54.47</v>
      </c>
      <c r="F31">
        <v>60.71</v>
      </c>
      <c r="G31">
        <v>45.23</v>
      </c>
      <c r="H31">
        <v>60.77</v>
      </c>
      <c r="I31">
        <v>46.83</v>
      </c>
      <c r="J31">
        <v>57.2</v>
      </c>
    </row>
    <row r="32" spans="1:10" x14ac:dyDescent="0.2">
      <c r="A32">
        <v>0.5</v>
      </c>
      <c r="B32">
        <v>0.65</v>
      </c>
      <c r="C32">
        <v>1.27</v>
      </c>
      <c r="D32">
        <v>1.1100000000000001</v>
      </c>
      <c r="E32">
        <v>1.22</v>
      </c>
      <c r="F32">
        <v>1.04</v>
      </c>
      <c r="G32">
        <v>1.34</v>
      </c>
      <c r="H32">
        <v>1.68</v>
      </c>
      <c r="I32">
        <v>1.34</v>
      </c>
      <c r="J32">
        <v>1.04</v>
      </c>
    </row>
    <row r="33" spans="1:10" x14ac:dyDescent="0.2">
      <c r="A33">
        <v>55.71</v>
      </c>
      <c r="B33">
        <v>47.72</v>
      </c>
      <c r="C33">
        <v>46.08</v>
      </c>
      <c r="D33">
        <v>44.33</v>
      </c>
      <c r="E33">
        <v>53.25</v>
      </c>
      <c r="F33">
        <v>59.66</v>
      </c>
      <c r="G33">
        <v>43.89</v>
      </c>
      <c r="H33">
        <v>59.09</v>
      </c>
      <c r="I33">
        <v>45.49</v>
      </c>
      <c r="J33">
        <v>56.16</v>
      </c>
    </row>
    <row r="34" spans="1:10" x14ac:dyDescent="0.2">
      <c r="A34">
        <v>-17.510000000000002</v>
      </c>
      <c r="B34">
        <v>-35.56</v>
      </c>
      <c r="C34">
        <v>-23.67</v>
      </c>
      <c r="D34">
        <v>-36.32</v>
      </c>
      <c r="E34">
        <v>-22.53</v>
      </c>
      <c r="F34">
        <v>-39.74</v>
      </c>
      <c r="G34">
        <v>-54.59</v>
      </c>
      <c r="H34">
        <v>-6.41</v>
      </c>
      <c r="I34">
        <v>-39.299999999999997</v>
      </c>
      <c r="J34">
        <v>-28.1</v>
      </c>
    </row>
    <row r="35" spans="1:10" x14ac:dyDescent="0.2">
      <c r="A35">
        <v>7.2</v>
      </c>
      <c r="B35">
        <v>7.83</v>
      </c>
      <c r="C35">
        <v>7.37</v>
      </c>
      <c r="D35">
        <v>7.17</v>
      </c>
      <c r="E35">
        <v>7.48</v>
      </c>
      <c r="F35">
        <v>7.42</v>
      </c>
      <c r="G35">
        <v>8.1199999999999992</v>
      </c>
      <c r="H35">
        <v>7.48</v>
      </c>
      <c r="I35">
        <v>7.64</v>
      </c>
      <c r="J35">
        <v>7.12</v>
      </c>
    </row>
    <row r="36" spans="1:10" x14ac:dyDescent="0.2">
      <c r="A36">
        <v>7.2</v>
      </c>
      <c r="B36">
        <v>7.83</v>
      </c>
      <c r="C36">
        <v>7.37</v>
      </c>
      <c r="D36">
        <v>7.17</v>
      </c>
      <c r="E36">
        <v>7.48</v>
      </c>
      <c r="F36">
        <v>7.42</v>
      </c>
      <c r="G36">
        <v>8.1199999999999992</v>
      </c>
      <c r="H36">
        <v>7.48</v>
      </c>
      <c r="I36">
        <v>7.64</v>
      </c>
      <c r="J36">
        <v>7.12</v>
      </c>
    </row>
    <row r="37" spans="1:10" x14ac:dyDescent="0.2">
      <c r="A37">
        <v>1.19</v>
      </c>
      <c r="B37">
        <v>1.44</v>
      </c>
      <c r="C37">
        <v>0.95</v>
      </c>
      <c r="D37">
        <v>0.94</v>
      </c>
      <c r="E37">
        <v>0.91</v>
      </c>
      <c r="F37">
        <v>1.49</v>
      </c>
      <c r="G37">
        <v>0.88</v>
      </c>
      <c r="H37">
        <v>1.43</v>
      </c>
      <c r="I37">
        <v>0.71</v>
      </c>
      <c r="J37">
        <v>0.75</v>
      </c>
    </row>
    <row r="38" spans="1:10" x14ac:dyDescent="0.2">
      <c r="A38">
        <v>0.28000000000000003</v>
      </c>
      <c r="B38">
        <v>0.74</v>
      </c>
      <c r="C38">
        <v>0.47</v>
      </c>
      <c r="D38">
        <v>0.47</v>
      </c>
      <c r="E38">
        <v>0.46</v>
      </c>
      <c r="F38">
        <v>0.4</v>
      </c>
      <c r="G38">
        <v>0.44</v>
      </c>
      <c r="H38">
        <v>0.72</v>
      </c>
      <c r="I38">
        <v>0.36</v>
      </c>
      <c r="J38">
        <v>0.37</v>
      </c>
    </row>
    <row r="39" spans="1:10" x14ac:dyDescent="0.2">
      <c r="A39">
        <v>0.91</v>
      </c>
      <c r="B39">
        <v>0.7</v>
      </c>
      <c r="C39">
        <v>0.47</v>
      </c>
      <c r="D39">
        <v>0.47</v>
      </c>
      <c r="E39">
        <v>0.46</v>
      </c>
      <c r="F39">
        <v>1.0900000000000001</v>
      </c>
      <c r="G39">
        <v>0.44</v>
      </c>
      <c r="H39">
        <v>0.71</v>
      </c>
      <c r="I39">
        <v>0.36</v>
      </c>
      <c r="J39">
        <v>0.38</v>
      </c>
    </row>
    <row r="40" spans="1:10" x14ac:dyDescent="0.2">
      <c r="A40">
        <v>-7.64</v>
      </c>
      <c r="B40">
        <v>-7.84</v>
      </c>
      <c r="C40">
        <v>-7.89</v>
      </c>
      <c r="D40">
        <v>-7.94</v>
      </c>
      <c r="E40">
        <v>-7.97</v>
      </c>
      <c r="F40">
        <v>-7.99</v>
      </c>
      <c r="G40">
        <v>-8.6</v>
      </c>
      <c r="H40">
        <v>-8.2100000000000009</v>
      </c>
      <c r="I40">
        <v>-8.23</v>
      </c>
      <c r="J40">
        <v>-7.74</v>
      </c>
    </row>
    <row r="41" spans="1:10" x14ac:dyDescent="0.2">
      <c r="A41">
        <v>1.1599999999999999</v>
      </c>
      <c r="B41">
        <v>1.1499999999999999</v>
      </c>
      <c r="C41">
        <v>0.98</v>
      </c>
      <c r="D41">
        <v>1</v>
      </c>
      <c r="E41">
        <v>1.1499999999999999</v>
      </c>
      <c r="F41">
        <v>1.41</v>
      </c>
      <c r="G41">
        <v>1.36</v>
      </c>
      <c r="H41">
        <v>1.1000000000000001</v>
      </c>
      <c r="I41">
        <v>0.85</v>
      </c>
      <c r="J41">
        <v>1.22</v>
      </c>
    </row>
    <row r="42" spans="1:10" x14ac:dyDescent="0.2">
      <c r="A42">
        <v>1.1599999999999999</v>
      </c>
      <c r="B42">
        <v>1.1499999999999999</v>
      </c>
      <c r="C42">
        <v>0.98</v>
      </c>
      <c r="D42">
        <v>1</v>
      </c>
      <c r="E42">
        <v>1.1499999999999999</v>
      </c>
      <c r="F42">
        <v>1.41</v>
      </c>
      <c r="G42">
        <v>1.36</v>
      </c>
      <c r="H42">
        <v>1.1000000000000001</v>
      </c>
      <c r="I42">
        <v>0.85</v>
      </c>
      <c r="J42">
        <v>1.22</v>
      </c>
    </row>
    <row r="43" spans="1:10" x14ac:dyDescent="0.2">
      <c r="A43">
        <v>1.17</v>
      </c>
      <c r="B43">
        <v>1.57</v>
      </c>
      <c r="C43">
        <v>1.22</v>
      </c>
      <c r="D43">
        <v>1.25</v>
      </c>
      <c r="E43">
        <v>1.27</v>
      </c>
      <c r="F43">
        <v>1.32</v>
      </c>
      <c r="G43">
        <v>1.19</v>
      </c>
      <c r="H43">
        <v>1.51</v>
      </c>
      <c r="I43">
        <v>1.1000000000000001</v>
      </c>
      <c r="J43">
        <v>1.06</v>
      </c>
    </row>
    <row r="44" spans="1:10" x14ac:dyDescent="0.2">
      <c r="A44">
        <v>0.44</v>
      </c>
      <c r="B44">
        <v>0.81</v>
      </c>
      <c r="C44">
        <v>0.61</v>
      </c>
      <c r="D44">
        <v>0.63</v>
      </c>
      <c r="E44">
        <v>0.63</v>
      </c>
      <c r="F44">
        <v>0.47</v>
      </c>
      <c r="G44">
        <v>0.59</v>
      </c>
      <c r="H44">
        <v>0.75</v>
      </c>
      <c r="I44">
        <v>0.55000000000000004</v>
      </c>
      <c r="J44">
        <v>0.52</v>
      </c>
    </row>
    <row r="45" spans="1:10" x14ac:dyDescent="0.2">
      <c r="A45">
        <v>0.73</v>
      </c>
      <c r="B45">
        <v>0.76</v>
      </c>
      <c r="C45">
        <v>0.61</v>
      </c>
      <c r="D45">
        <v>0.62</v>
      </c>
      <c r="E45">
        <v>0.63</v>
      </c>
      <c r="F45">
        <v>0.84</v>
      </c>
      <c r="G45">
        <v>0.6</v>
      </c>
      <c r="H45">
        <v>0.76</v>
      </c>
      <c r="I45">
        <v>0.55000000000000004</v>
      </c>
      <c r="J45">
        <v>0.53</v>
      </c>
    </row>
    <row r="46" spans="1:10" x14ac:dyDescent="0.2">
      <c r="A46">
        <v>-1.67</v>
      </c>
      <c r="B46">
        <v>-1.28</v>
      </c>
      <c r="C46">
        <v>-1.54</v>
      </c>
      <c r="D46">
        <v>-1.72</v>
      </c>
      <c r="E46">
        <v>-1.73</v>
      </c>
      <c r="F46">
        <v>-1.99</v>
      </c>
      <c r="G46">
        <v>-1.91</v>
      </c>
      <c r="H46">
        <v>-1.74</v>
      </c>
      <c r="I46">
        <v>-1.47</v>
      </c>
      <c r="J46">
        <v>-1.81</v>
      </c>
    </row>
    <row r="47" spans="1:10" x14ac:dyDescent="0.2">
      <c r="A47">
        <v>6.04</v>
      </c>
      <c r="B47">
        <v>6.68</v>
      </c>
      <c r="C47">
        <v>6.4</v>
      </c>
      <c r="D47">
        <v>6.17</v>
      </c>
      <c r="E47">
        <v>6.33</v>
      </c>
      <c r="F47">
        <v>6.01</v>
      </c>
      <c r="G47">
        <v>6.77</v>
      </c>
      <c r="H47">
        <v>6.38</v>
      </c>
      <c r="I47">
        <v>6.79</v>
      </c>
      <c r="J47">
        <v>5.9</v>
      </c>
    </row>
    <row r="48" spans="1:10" x14ac:dyDescent="0.2">
      <c r="A48">
        <v>6.04</v>
      </c>
      <c r="B48">
        <v>6.68</v>
      </c>
      <c r="C48">
        <v>6.4</v>
      </c>
      <c r="D48">
        <v>6.17</v>
      </c>
      <c r="E48">
        <v>6.33</v>
      </c>
      <c r="F48">
        <v>6.01</v>
      </c>
      <c r="G48">
        <v>6.77</v>
      </c>
      <c r="H48">
        <v>6.38</v>
      </c>
      <c r="I48">
        <v>6.79</v>
      </c>
      <c r="J48">
        <v>5.9</v>
      </c>
    </row>
    <row r="49" spans="1:10" x14ac:dyDescent="0.2">
      <c r="A49">
        <v>0.01</v>
      </c>
      <c r="B49">
        <v>-0.13</v>
      </c>
      <c r="C49">
        <v>-0.28000000000000003</v>
      </c>
      <c r="D49">
        <v>-0.31</v>
      </c>
      <c r="E49">
        <v>-0.35</v>
      </c>
      <c r="F49">
        <v>0.18</v>
      </c>
      <c r="G49">
        <v>-0.31</v>
      </c>
      <c r="H49">
        <v>-0.08</v>
      </c>
      <c r="I49">
        <v>-0.39</v>
      </c>
      <c r="J49">
        <v>-0.31</v>
      </c>
    </row>
    <row r="50" spans="1:10" x14ac:dyDescent="0.2">
      <c r="A50">
        <v>-0.16</v>
      </c>
      <c r="B50">
        <v>-7.0000000000000007E-2</v>
      </c>
      <c r="C50">
        <v>-0.14000000000000001</v>
      </c>
      <c r="D50">
        <v>-0.15</v>
      </c>
      <c r="E50">
        <v>-0.18</v>
      </c>
      <c r="F50">
        <v>-7.0000000000000007E-2</v>
      </c>
      <c r="G50">
        <v>-0.15</v>
      </c>
      <c r="H50">
        <v>-0.03</v>
      </c>
      <c r="I50">
        <v>-0.2</v>
      </c>
      <c r="J50">
        <v>-0.15</v>
      </c>
    </row>
    <row r="51" spans="1:10" x14ac:dyDescent="0.2">
      <c r="A51">
        <v>0.17</v>
      </c>
      <c r="B51">
        <v>-0.06</v>
      </c>
      <c r="C51">
        <v>-0.14000000000000001</v>
      </c>
      <c r="D51">
        <v>-0.15</v>
      </c>
      <c r="E51">
        <v>-0.18</v>
      </c>
      <c r="F51">
        <v>0.25</v>
      </c>
      <c r="G51">
        <v>-0.15</v>
      </c>
      <c r="H51">
        <v>-0.04</v>
      </c>
      <c r="I51">
        <v>-0.2</v>
      </c>
      <c r="J51">
        <v>-0.16</v>
      </c>
    </row>
    <row r="52" spans="1:10" x14ac:dyDescent="0.2">
      <c r="A52">
        <v>-5.97</v>
      </c>
      <c r="B52">
        <v>-6.57</v>
      </c>
      <c r="C52">
        <v>-6.35</v>
      </c>
      <c r="D52">
        <v>-6.22</v>
      </c>
      <c r="E52">
        <v>-6.24</v>
      </c>
      <c r="F52">
        <v>-5.99</v>
      </c>
      <c r="G52">
        <v>-6.69</v>
      </c>
      <c r="H52">
        <v>-6.48</v>
      </c>
      <c r="I52">
        <v>-6.76</v>
      </c>
      <c r="J52">
        <v>-5.92</v>
      </c>
    </row>
    <row r="53" spans="1:10" x14ac:dyDescent="0.2">
      <c r="A53">
        <v>165.59</v>
      </c>
      <c r="B53">
        <v>165.53</v>
      </c>
      <c r="C53">
        <v>187.1</v>
      </c>
      <c r="D53">
        <v>169.65</v>
      </c>
      <c r="E53">
        <v>175.52</v>
      </c>
      <c r="F53">
        <v>124.38</v>
      </c>
      <c r="G53">
        <v>203.55</v>
      </c>
      <c r="H53">
        <v>170.52</v>
      </c>
      <c r="I53">
        <v>178.3</v>
      </c>
      <c r="J53">
        <v>184.93</v>
      </c>
    </row>
    <row r="54" spans="1:10" x14ac:dyDescent="0.2">
      <c r="A54">
        <v>165.59</v>
      </c>
      <c r="B54">
        <v>165.53</v>
      </c>
      <c r="C54">
        <v>187.1</v>
      </c>
      <c r="D54">
        <v>169.65</v>
      </c>
      <c r="E54">
        <v>175.52</v>
      </c>
      <c r="F54">
        <v>124.38</v>
      </c>
      <c r="G54">
        <v>203.55</v>
      </c>
      <c r="H54">
        <v>170.52</v>
      </c>
      <c r="I54">
        <v>178.3</v>
      </c>
      <c r="J54">
        <v>184.93</v>
      </c>
    </row>
    <row r="55" spans="1:10" x14ac:dyDescent="0.2">
      <c r="A55">
        <v>83.49</v>
      </c>
      <c r="B55">
        <v>83.83</v>
      </c>
      <c r="C55">
        <v>80.760000000000005</v>
      </c>
      <c r="D55">
        <v>82.22</v>
      </c>
      <c r="E55">
        <v>81.349999999999994</v>
      </c>
      <c r="F55">
        <v>95.02</v>
      </c>
      <c r="G55">
        <v>71.290000000000006</v>
      </c>
      <c r="H55">
        <v>81.400000000000006</v>
      </c>
      <c r="I55">
        <v>73.81</v>
      </c>
      <c r="J55">
        <v>82.23</v>
      </c>
    </row>
    <row r="56" spans="1:10" x14ac:dyDescent="0.2">
      <c r="A56">
        <v>0.43</v>
      </c>
      <c r="B56">
        <v>0.28999999999999998</v>
      </c>
      <c r="C56">
        <v>0.6</v>
      </c>
      <c r="D56">
        <v>0.52</v>
      </c>
      <c r="E56">
        <v>0.56000000000000005</v>
      </c>
      <c r="F56">
        <v>0.42</v>
      </c>
      <c r="G56">
        <v>0.65</v>
      </c>
      <c r="H56">
        <v>0.72</v>
      </c>
      <c r="I56">
        <v>0.64</v>
      </c>
      <c r="J56">
        <v>0.46</v>
      </c>
    </row>
    <row r="57" spans="1:10" x14ac:dyDescent="0.2">
      <c r="A57">
        <v>83.06</v>
      </c>
      <c r="B57">
        <v>83.54</v>
      </c>
      <c r="C57">
        <v>80.16</v>
      </c>
      <c r="D57">
        <v>81.7</v>
      </c>
      <c r="E57">
        <v>80.790000000000006</v>
      </c>
      <c r="F57">
        <v>94.6</v>
      </c>
      <c r="G57">
        <v>70.64</v>
      </c>
      <c r="H57">
        <v>80.67</v>
      </c>
      <c r="I57">
        <v>73.16</v>
      </c>
      <c r="J57">
        <v>81.760000000000005</v>
      </c>
    </row>
    <row r="58" spans="1:10" x14ac:dyDescent="0.2">
      <c r="A58">
        <v>75.23</v>
      </c>
      <c r="B58">
        <v>74.63</v>
      </c>
      <c r="C58">
        <v>72.16</v>
      </c>
      <c r="D58">
        <v>73.53</v>
      </c>
      <c r="E58">
        <v>72.12</v>
      </c>
      <c r="F58">
        <v>84.33</v>
      </c>
      <c r="G58">
        <v>60.74</v>
      </c>
      <c r="H58">
        <v>72.45</v>
      </c>
      <c r="I58">
        <v>66.94</v>
      </c>
      <c r="J58">
        <v>73.86</v>
      </c>
    </row>
    <row r="59" spans="1:10" x14ac:dyDescent="0.2">
      <c r="A59">
        <v>73.78</v>
      </c>
      <c r="B59">
        <v>67.599999999999994</v>
      </c>
      <c r="C59">
        <v>65.08</v>
      </c>
      <c r="D59">
        <v>78.66</v>
      </c>
      <c r="E59">
        <v>88.19</v>
      </c>
      <c r="F59">
        <v>54.34</v>
      </c>
      <c r="G59">
        <v>65.52</v>
      </c>
      <c r="H59">
        <v>78.87</v>
      </c>
      <c r="I59">
        <v>32.89</v>
      </c>
      <c r="J59">
        <v>80.13</v>
      </c>
    </row>
    <row r="60" spans="1:10" x14ac:dyDescent="0.2">
      <c r="A60">
        <v>238.35</v>
      </c>
      <c r="B60">
        <v>226.25</v>
      </c>
      <c r="C60">
        <v>228.43</v>
      </c>
      <c r="D60">
        <v>232.48</v>
      </c>
      <c r="E60">
        <v>223.38</v>
      </c>
      <c r="F60">
        <v>211.06</v>
      </c>
      <c r="G60">
        <v>223.24</v>
      </c>
      <c r="H60">
        <v>235.44</v>
      </c>
      <c r="I60">
        <v>223.24</v>
      </c>
      <c r="J60">
        <v>222.94</v>
      </c>
    </row>
    <row r="61" spans="1:10" x14ac:dyDescent="0.2">
      <c r="A61">
        <v>1.29</v>
      </c>
      <c r="B61">
        <v>1.19</v>
      </c>
      <c r="C61">
        <v>1.2</v>
      </c>
      <c r="D61">
        <v>1.08</v>
      </c>
      <c r="E61">
        <v>1.17</v>
      </c>
      <c r="F61">
        <v>1.07</v>
      </c>
      <c r="G61">
        <v>1</v>
      </c>
      <c r="H61">
        <v>1.1499999999999999</v>
      </c>
      <c r="I61">
        <v>1.21</v>
      </c>
      <c r="J61">
        <v>1.27</v>
      </c>
    </row>
    <row r="62" spans="1:10" x14ac:dyDescent="0.2">
      <c r="A62">
        <v>237.06</v>
      </c>
      <c r="B62">
        <v>225.06</v>
      </c>
      <c r="C62">
        <v>227.23</v>
      </c>
      <c r="D62">
        <v>231.4</v>
      </c>
      <c r="E62">
        <v>222.21</v>
      </c>
      <c r="F62">
        <v>210</v>
      </c>
      <c r="G62">
        <v>222.24</v>
      </c>
      <c r="H62">
        <v>234.29</v>
      </c>
      <c r="I62">
        <v>222.03</v>
      </c>
      <c r="J62">
        <v>221.66</v>
      </c>
    </row>
    <row r="63" spans="1:10" x14ac:dyDescent="0.2">
      <c r="A63">
        <v>-0.03</v>
      </c>
      <c r="B63">
        <v>0</v>
      </c>
      <c r="C63">
        <v>-0.02</v>
      </c>
      <c r="D63">
        <v>-0.06</v>
      </c>
      <c r="E63">
        <v>-0.02</v>
      </c>
      <c r="F63">
        <v>-0.04</v>
      </c>
      <c r="G63">
        <v>-0.02</v>
      </c>
      <c r="H63">
        <v>-0.03</v>
      </c>
      <c r="I63">
        <v>-0.04</v>
      </c>
      <c r="J63">
        <v>-0.05</v>
      </c>
    </row>
    <row r="64" spans="1:10" x14ac:dyDescent="0.2">
      <c r="A64">
        <v>-0.01</v>
      </c>
      <c r="B64">
        <v>-0.01</v>
      </c>
      <c r="C64">
        <v>-0.01</v>
      </c>
      <c r="D64">
        <v>-0.01</v>
      </c>
      <c r="E64">
        <v>-0.01</v>
      </c>
      <c r="F64">
        <v>-0.01</v>
      </c>
      <c r="G64">
        <v>-0.01</v>
      </c>
      <c r="H64">
        <v>-0.01</v>
      </c>
      <c r="I64">
        <v>-0.01</v>
      </c>
      <c r="J64">
        <v>-0.01</v>
      </c>
    </row>
    <row r="65" spans="1:10" x14ac:dyDescent="0.2">
      <c r="A65">
        <v>0.04</v>
      </c>
      <c r="B65">
        <v>0.04</v>
      </c>
      <c r="C65">
        <v>0.04</v>
      </c>
      <c r="D65">
        <v>0.04</v>
      </c>
      <c r="E65">
        <v>0.04</v>
      </c>
      <c r="F65">
        <v>0.04</v>
      </c>
      <c r="G65">
        <v>0.04</v>
      </c>
      <c r="H65">
        <v>0.04</v>
      </c>
      <c r="I65">
        <v>0.04</v>
      </c>
      <c r="J65">
        <v>0.04</v>
      </c>
    </row>
    <row r="66" spans="1:10" x14ac:dyDescent="0.2">
      <c r="A66">
        <v>-0.02</v>
      </c>
      <c r="B66">
        <v>0</v>
      </c>
      <c r="C66">
        <v>-0.04</v>
      </c>
      <c r="D66">
        <v>-0.04</v>
      </c>
      <c r="E66">
        <v>-0.03</v>
      </c>
      <c r="F66">
        <v>-0.03</v>
      </c>
      <c r="G66">
        <v>-0.03</v>
      </c>
      <c r="H66">
        <v>-0.06</v>
      </c>
      <c r="I66">
        <v>-0.03</v>
      </c>
      <c r="J66">
        <v>-0.03</v>
      </c>
    </row>
    <row r="67" spans="1:10" x14ac:dyDescent="0.2">
      <c r="A67">
        <v>-0.01</v>
      </c>
      <c r="B67">
        <v>0</v>
      </c>
      <c r="C67">
        <v>-0.02</v>
      </c>
      <c r="D67">
        <v>-0.02</v>
      </c>
      <c r="E67">
        <v>-0.02</v>
      </c>
      <c r="F67">
        <v>-0.01</v>
      </c>
      <c r="G67">
        <v>-0.02</v>
      </c>
      <c r="H67">
        <v>-0.03</v>
      </c>
      <c r="I67">
        <v>-0.01</v>
      </c>
      <c r="J67">
        <v>-0.02</v>
      </c>
    </row>
    <row r="68" spans="1:10" x14ac:dyDescent="0.2">
      <c r="A68">
        <v>-0.01</v>
      </c>
      <c r="B68">
        <v>0</v>
      </c>
      <c r="C68">
        <v>-0.02</v>
      </c>
      <c r="D68">
        <v>-0.02</v>
      </c>
      <c r="E68">
        <v>-0.02</v>
      </c>
      <c r="F68">
        <v>-0.01</v>
      </c>
      <c r="G68">
        <v>-0.02</v>
      </c>
      <c r="H68">
        <v>-0.03</v>
      </c>
      <c r="I68">
        <v>-0.01</v>
      </c>
      <c r="J68">
        <v>-0.01</v>
      </c>
    </row>
    <row r="69" spans="1:10" x14ac:dyDescent="0.2">
      <c r="A69">
        <v>112.16</v>
      </c>
      <c r="B69">
        <v>111.6</v>
      </c>
      <c r="C69">
        <v>124.97</v>
      </c>
      <c r="D69">
        <v>102.91</v>
      </c>
      <c r="E69">
        <v>107.1</v>
      </c>
      <c r="F69">
        <v>109.5</v>
      </c>
      <c r="G69">
        <v>109.34</v>
      </c>
      <c r="H69">
        <v>110.21</v>
      </c>
      <c r="I69">
        <v>115.33</v>
      </c>
      <c r="J69">
        <v>110.37</v>
      </c>
    </row>
    <row r="70" spans="1:10" x14ac:dyDescent="0.2">
      <c r="A70">
        <v>112.16</v>
      </c>
      <c r="B70">
        <v>111.6</v>
      </c>
      <c r="C70">
        <v>124.97</v>
      </c>
      <c r="D70">
        <v>102.91</v>
      </c>
      <c r="E70">
        <v>107.1</v>
      </c>
      <c r="F70">
        <v>109.5</v>
      </c>
      <c r="G70">
        <v>109.34</v>
      </c>
      <c r="H70">
        <v>110.21</v>
      </c>
      <c r="I70">
        <v>115.33</v>
      </c>
      <c r="J70">
        <v>110.37</v>
      </c>
    </row>
    <row r="71" spans="1:10" x14ac:dyDescent="0.2">
      <c r="A71">
        <v>73.78</v>
      </c>
      <c r="B71">
        <v>67.599999999999994</v>
      </c>
      <c r="C71">
        <v>65.08</v>
      </c>
      <c r="D71">
        <v>78.66</v>
      </c>
      <c r="E71">
        <v>88.19</v>
      </c>
      <c r="F71">
        <v>54.34</v>
      </c>
      <c r="G71">
        <v>65.52</v>
      </c>
      <c r="H71">
        <v>78.87</v>
      </c>
      <c r="I71">
        <v>32.89</v>
      </c>
      <c r="J71">
        <v>80.13</v>
      </c>
    </row>
    <row r="72" spans="1:10" x14ac:dyDescent="0.2">
      <c r="A72">
        <v>358.79</v>
      </c>
      <c r="B72">
        <v>370.22</v>
      </c>
      <c r="C72">
        <v>366.76</v>
      </c>
      <c r="D72">
        <v>355.62</v>
      </c>
      <c r="E72">
        <v>386.21</v>
      </c>
      <c r="F72">
        <v>427.96</v>
      </c>
      <c r="G72">
        <v>389.98</v>
      </c>
      <c r="H72">
        <v>389.68</v>
      </c>
      <c r="I72">
        <v>441.06</v>
      </c>
      <c r="J72">
        <v>400.61</v>
      </c>
    </row>
    <row r="73" spans="1:10" x14ac:dyDescent="0.2">
      <c r="A73">
        <v>29.84</v>
      </c>
      <c r="B73">
        <v>32.659999999999997</v>
      </c>
      <c r="C73">
        <v>25.12</v>
      </c>
      <c r="D73">
        <v>21.57</v>
      </c>
      <c r="E73">
        <v>27.23</v>
      </c>
      <c r="F73">
        <v>22.92</v>
      </c>
      <c r="G73">
        <v>24.02</v>
      </c>
      <c r="H73">
        <v>32.56</v>
      </c>
      <c r="I73">
        <v>24.49</v>
      </c>
      <c r="J73">
        <v>26.23</v>
      </c>
    </row>
    <row r="74" spans="1:10" x14ac:dyDescent="0.2">
      <c r="A74">
        <v>328.95</v>
      </c>
      <c r="B74">
        <v>337.56</v>
      </c>
      <c r="C74">
        <v>341.65</v>
      </c>
      <c r="D74">
        <v>334.05</v>
      </c>
      <c r="E74">
        <v>358.98</v>
      </c>
      <c r="F74">
        <v>405.04</v>
      </c>
      <c r="G74">
        <v>365.96</v>
      </c>
      <c r="H74">
        <v>357.12</v>
      </c>
      <c r="I74">
        <v>416.57</v>
      </c>
      <c r="J74">
        <v>374.38</v>
      </c>
    </row>
    <row r="75" spans="1:10" x14ac:dyDescent="0.2">
      <c r="A75">
        <v>222.35</v>
      </c>
      <c r="B75">
        <v>254.72</v>
      </c>
      <c r="C75">
        <v>259.3</v>
      </c>
      <c r="D75">
        <v>229.66</v>
      </c>
      <c r="E75">
        <v>214.91</v>
      </c>
      <c r="F75">
        <v>298.38</v>
      </c>
      <c r="G75">
        <v>269.33</v>
      </c>
      <c r="H75">
        <v>231.58</v>
      </c>
      <c r="I75">
        <v>302.10000000000002</v>
      </c>
      <c r="J75">
        <v>243.36</v>
      </c>
    </row>
    <row r="76" spans="1:10" x14ac:dyDescent="0.2">
      <c r="A76">
        <v>238.35</v>
      </c>
      <c r="B76">
        <v>226.25</v>
      </c>
      <c r="C76">
        <v>228.43</v>
      </c>
      <c r="D76">
        <v>232.48</v>
      </c>
      <c r="E76">
        <v>223.38</v>
      </c>
      <c r="F76">
        <v>211.06</v>
      </c>
      <c r="G76">
        <v>223.24</v>
      </c>
      <c r="H76">
        <v>235.44</v>
      </c>
      <c r="I76">
        <v>223.24</v>
      </c>
      <c r="J76">
        <v>222.94</v>
      </c>
    </row>
    <row r="77" spans="1:10" x14ac:dyDescent="0.2">
      <c r="A77">
        <v>1.29</v>
      </c>
      <c r="B77">
        <v>1.19</v>
      </c>
      <c r="C77">
        <v>1.2</v>
      </c>
      <c r="D77">
        <v>1.08</v>
      </c>
      <c r="E77">
        <v>1.17</v>
      </c>
      <c r="F77">
        <v>1.07</v>
      </c>
      <c r="G77">
        <v>1</v>
      </c>
      <c r="H77">
        <v>1.1499999999999999</v>
      </c>
      <c r="I77">
        <v>1.21</v>
      </c>
      <c r="J77">
        <v>1.27</v>
      </c>
    </row>
    <row r="78" spans="1:10" x14ac:dyDescent="0.2">
      <c r="A78">
        <v>237.06</v>
      </c>
      <c r="B78">
        <v>225.06</v>
      </c>
      <c r="C78">
        <v>227.23</v>
      </c>
      <c r="D78">
        <v>231.4</v>
      </c>
      <c r="E78">
        <v>222.21</v>
      </c>
      <c r="F78">
        <v>210</v>
      </c>
      <c r="G78">
        <v>222.24</v>
      </c>
      <c r="H78">
        <v>234.29</v>
      </c>
      <c r="I78">
        <v>222.03</v>
      </c>
      <c r="J78">
        <v>221.66</v>
      </c>
    </row>
    <row r="79" spans="1:10" x14ac:dyDescent="0.2">
      <c r="A79">
        <v>-0.03</v>
      </c>
      <c r="B79">
        <v>0</v>
      </c>
      <c r="C79">
        <v>-0.02</v>
      </c>
      <c r="D79">
        <v>-0.06</v>
      </c>
      <c r="E79">
        <v>-0.02</v>
      </c>
      <c r="F79">
        <v>-0.04</v>
      </c>
      <c r="G79">
        <v>-0.02</v>
      </c>
      <c r="H79">
        <v>-0.03</v>
      </c>
      <c r="I79">
        <v>-0.04</v>
      </c>
      <c r="J79">
        <v>-0.05</v>
      </c>
    </row>
    <row r="80" spans="1:10" x14ac:dyDescent="0.2">
      <c r="A80">
        <v>-0.01</v>
      </c>
      <c r="B80">
        <v>-0.01</v>
      </c>
      <c r="C80">
        <v>-0.01</v>
      </c>
      <c r="D80">
        <v>-0.01</v>
      </c>
      <c r="E80">
        <v>-0.01</v>
      </c>
      <c r="F80">
        <v>-0.01</v>
      </c>
      <c r="G80">
        <v>-0.01</v>
      </c>
      <c r="H80">
        <v>-0.01</v>
      </c>
      <c r="I80">
        <v>-0.01</v>
      </c>
      <c r="J80">
        <v>-0.01</v>
      </c>
    </row>
    <row r="81" spans="1:10" x14ac:dyDescent="0.2">
      <c r="A81">
        <v>0.04</v>
      </c>
      <c r="B81">
        <v>0.04</v>
      </c>
      <c r="C81">
        <v>0.04</v>
      </c>
      <c r="D81">
        <v>0.04</v>
      </c>
      <c r="E81">
        <v>0.04</v>
      </c>
      <c r="F81">
        <v>0.04</v>
      </c>
      <c r="G81">
        <v>0.04</v>
      </c>
      <c r="H81">
        <v>0.04</v>
      </c>
      <c r="I81">
        <v>0.04</v>
      </c>
      <c r="J81">
        <v>0.04</v>
      </c>
    </row>
    <row r="82" spans="1:10" x14ac:dyDescent="0.2">
      <c r="A82">
        <v>-0.02</v>
      </c>
      <c r="B82">
        <v>0</v>
      </c>
      <c r="C82">
        <v>-0.04</v>
      </c>
      <c r="D82">
        <v>-0.04</v>
      </c>
      <c r="E82">
        <v>-0.03</v>
      </c>
      <c r="F82">
        <v>-0.03</v>
      </c>
      <c r="G82">
        <v>-0.03</v>
      </c>
      <c r="H82">
        <v>-0.06</v>
      </c>
      <c r="I82">
        <v>-0.03</v>
      </c>
      <c r="J82">
        <v>-0.03</v>
      </c>
    </row>
    <row r="83" spans="1:10" x14ac:dyDescent="0.2">
      <c r="A83">
        <v>-0.01</v>
      </c>
      <c r="B83">
        <v>0</v>
      </c>
      <c r="C83">
        <v>-0.02</v>
      </c>
      <c r="D83">
        <v>-0.02</v>
      </c>
      <c r="E83">
        <v>-0.02</v>
      </c>
      <c r="F83">
        <v>-0.01</v>
      </c>
      <c r="G83">
        <v>-0.02</v>
      </c>
      <c r="H83">
        <v>-0.03</v>
      </c>
      <c r="I83">
        <v>-0.01</v>
      </c>
      <c r="J83">
        <v>-0.02</v>
      </c>
    </row>
    <row r="84" spans="1:10" x14ac:dyDescent="0.2">
      <c r="A84">
        <v>-0.01</v>
      </c>
      <c r="B84">
        <v>0</v>
      </c>
      <c r="C84">
        <v>-0.02</v>
      </c>
      <c r="D84">
        <v>-0.02</v>
      </c>
      <c r="E84">
        <v>-0.02</v>
      </c>
      <c r="F84">
        <v>-0.01</v>
      </c>
      <c r="G84">
        <v>-0.02</v>
      </c>
      <c r="H84">
        <v>-0.03</v>
      </c>
      <c r="I84">
        <v>-0.01</v>
      </c>
      <c r="J84">
        <v>-0.01</v>
      </c>
    </row>
    <row r="85" spans="1:10" x14ac:dyDescent="0.2">
      <c r="A85">
        <v>230.74</v>
      </c>
      <c r="B85">
        <v>224.13</v>
      </c>
      <c r="C85">
        <v>211.73</v>
      </c>
      <c r="D85">
        <v>236.42</v>
      </c>
      <c r="E85">
        <v>277.36</v>
      </c>
      <c r="F85">
        <v>245.77</v>
      </c>
      <c r="G85">
        <v>234.19</v>
      </c>
      <c r="H85">
        <v>244.46</v>
      </c>
      <c r="I85">
        <v>264.77</v>
      </c>
      <c r="J85">
        <v>270.61</v>
      </c>
    </row>
    <row r="86" spans="1:10" x14ac:dyDescent="0.2">
      <c r="A86">
        <v>29.84</v>
      </c>
      <c r="B86">
        <v>32.659999999999997</v>
      </c>
      <c r="C86">
        <v>25.12</v>
      </c>
      <c r="D86">
        <v>21.57</v>
      </c>
      <c r="E86">
        <v>27.23</v>
      </c>
      <c r="F86">
        <v>22.92</v>
      </c>
      <c r="G86">
        <v>24.02</v>
      </c>
      <c r="H86">
        <v>32.56</v>
      </c>
      <c r="I86">
        <v>24.49</v>
      </c>
      <c r="J86">
        <v>26.23</v>
      </c>
    </row>
    <row r="87" spans="1:10" x14ac:dyDescent="0.2">
      <c r="A87">
        <v>200.9</v>
      </c>
      <c r="B87">
        <v>191.48</v>
      </c>
      <c r="C87">
        <v>186.62</v>
      </c>
      <c r="D87">
        <v>214.85</v>
      </c>
      <c r="E87">
        <v>250.13</v>
      </c>
      <c r="F87">
        <v>222.85</v>
      </c>
      <c r="G87">
        <v>210.17</v>
      </c>
      <c r="H87">
        <v>211.89</v>
      </c>
      <c r="I87">
        <v>240.27</v>
      </c>
      <c r="J87">
        <v>244.38</v>
      </c>
    </row>
    <row r="88" spans="1:10" x14ac:dyDescent="0.2">
      <c r="A88">
        <v>109.48</v>
      </c>
      <c r="B88">
        <v>122.01</v>
      </c>
      <c r="C88">
        <v>113.63</v>
      </c>
      <c r="D88">
        <v>121.3</v>
      </c>
      <c r="E88">
        <v>115.58</v>
      </c>
      <c r="F88">
        <v>133.13999999999999</v>
      </c>
      <c r="G88">
        <v>128.25</v>
      </c>
      <c r="H88">
        <v>101.25</v>
      </c>
      <c r="I88">
        <v>139.56</v>
      </c>
      <c r="J88">
        <v>129.62</v>
      </c>
    </row>
    <row r="89" spans="1:10" x14ac:dyDescent="0.2">
      <c r="A89">
        <v>64.489999999999995</v>
      </c>
      <c r="B89">
        <v>61.2</v>
      </c>
      <c r="C89">
        <v>61.85</v>
      </c>
      <c r="D89">
        <v>62.96</v>
      </c>
      <c r="E89">
        <v>60.48</v>
      </c>
      <c r="F89">
        <v>57.15</v>
      </c>
      <c r="G89">
        <v>60.45</v>
      </c>
      <c r="H89">
        <v>63.76</v>
      </c>
      <c r="I89">
        <v>60.45</v>
      </c>
      <c r="J89">
        <v>60.36</v>
      </c>
    </row>
    <row r="90" spans="1:10" x14ac:dyDescent="0.2">
      <c r="A90">
        <v>0.22</v>
      </c>
      <c r="B90">
        <v>0.19</v>
      </c>
      <c r="C90">
        <v>0.25</v>
      </c>
      <c r="D90">
        <v>0.23</v>
      </c>
      <c r="E90">
        <v>0.24</v>
      </c>
      <c r="F90">
        <v>0.22</v>
      </c>
      <c r="G90">
        <v>0.21</v>
      </c>
      <c r="H90">
        <v>0.25</v>
      </c>
      <c r="I90">
        <v>0.26</v>
      </c>
      <c r="J90">
        <v>0.27</v>
      </c>
    </row>
    <row r="91" spans="1:10" x14ac:dyDescent="0.2">
      <c r="A91">
        <v>64.260000000000005</v>
      </c>
      <c r="B91">
        <v>61.01</v>
      </c>
      <c r="C91">
        <v>61.6</v>
      </c>
      <c r="D91">
        <v>62.73</v>
      </c>
      <c r="E91">
        <v>60.24</v>
      </c>
      <c r="F91">
        <v>56.93</v>
      </c>
      <c r="G91">
        <v>60.25</v>
      </c>
      <c r="H91">
        <v>63.51</v>
      </c>
      <c r="I91">
        <v>60.19</v>
      </c>
      <c r="J91">
        <v>60.09</v>
      </c>
    </row>
    <row r="92" spans="1:10" x14ac:dyDescent="0.2">
      <c r="A92">
        <v>-0.03</v>
      </c>
      <c r="B92">
        <v>0</v>
      </c>
      <c r="C92">
        <v>-0.02</v>
      </c>
      <c r="D92">
        <v>-0.06</v>
      </c>
      <c r="E92">
        <v>-0.02</v>
      </c>
      <c r="F92">
        <v>-0.04</v>
      </c>
      <c r="G92">
        <v>-0.02</v>
      </c>
      <c r="H92">
        <v>-0.03</v>
      </c>
      <c r="I92">
        <v>-0.04</v>
      </c>
      <c r="J92">
        <v>-0.05</v>
      </c>
    </row>
    <row r="93" spans="1:10" x14ac:dyDescent="0.2">
      <c r="A93">
        <v>-0.01</v>
      </c>
      <c r="B93">
        <v>-0.01</v>
      </c>
      <c r="C93">
        <v>-0.01</v>
      </c>
      <c r="D93">
        <v>-0.01</v>
      </c>
      <c r="E93">
        <v>-0.01</v>
      </c>
      <c r="F93">
        <v>-0.01</v>
      </c>
      <c r="G93">
        <v>-0.01</v>
      </c>
      <c r="H93">
        <v>-0.01</v>
      </c>
      <c r="I93">
        <v>-0.01</v>
      </c>
      <c r="J93">
        <v>-0.01</v>
      </c>
    </row>
    <row r="94" spans="1:10" x14ac:dyDescent="0.2">
      <c r="A94">
        <v>0.04</v>
      </c>
      <c r="B94">
        <v>0.04</v>
      </c>
      <c r="C94">
        <v>0.04</v>
      </c>
      <c r="D94">
        <v>0.04</v>
      </c>
      <c r="E94">
        <v>0.04</v>
      </c>
      <c r="F94">
        <v>0.04</v>
      </c>
      <c r="G94">
        <v>0.04</v>
      </c>
      <c r="H94">
        <v>0.04</v>
      </c>
      <c r="I94">
        <v>0.04</v>
      </c>
      <c r="J94">
        <v>0.04</v>
      </c>
    </row>
    <row r="95" spans="1:10" x14ac:dyDescent="0.2">
      <c r="A95">
        <v>-0.02</v>
      </c>
      <c r="B95">
        <v>0</v>
      </c>
      <c r="C95">
        <v>-0.04</v>
      </c>
      <c r="D95">
        <v>-0.04</v>
      </c>
      <c r="E95">
        <v>-0.03</v>
      </c>
      <c r="F95">
        <v>-0.03</v>
      </c>
      <c r="G95">
        <v>-0.03</v>
      </c>
      <c r="H95">
        <v>-0.06</v>
      </c>
      <c r="I95">
        <v>-0.03</v>
      </c>
      <c r="J95">
        <v>-0.03</v>
      </c>
    </row>
    <row r="96" spans="1:10" x14ac:dyDescent="0.2">
      <c r="A96">
        <v>-0.01</v>
      </c>
      <c r="B96">
        <v>0</v>
      </c>
      <c r="C96">
        <v>-0.02</v>
      </c>
      <c r="D96">
        <v>-0.02</v>
      </c>
      <c r="E96">
        <v>-0.02</v>
      </c>
      <c r="F96">
        <v>-0.01</v>
      </c>
      <c r="G96">
        <v>-0.02</v>
      </c>
      <c r="H96">
        <v>-0.03</v>
      </c>
      <c r="I96">
        <v>-0.01</v>
      </c>
      <c r="J96">
        <v>-0.02</v>
      </c>
    </row>
    <row r="97" spans="1:10" x14ac:dyDescent="0.2">
      <c r="A97">
        <v>-0.01</v>
      </c>
      <c r="B97">
        <v>0</v>
      </c>
      <c r="C97">
        <v>-0.02</v>
      </c>
      <c r="D97">
        <v>-0.02</v>
      </c>
      <c r="E97">
        <v>-0.02</v>
      </c>
      <c r="F97">
        <v>-0.01</v>
      </c>
      <c r="G97">
        <v>-0.02</v>
      </c>
      <c r="H97">
        <v>-0.03</v>
      </c>
      <c r="I97">
        <v>-0.01</v>
      </c>
      <c r="J97">
        <v>-0.01</v>
      </c>
    </row>
    <row r="98" spans="1:10" x14ac:dyDescent="0.2">
      <c r="A98">
        <v>0.22</v>
      </c>
      <c r="B98">
        <v>0.19</v>
      </c>
      <c r="C98">
        <v>0.25</v>
      </c>
      <c r="D98">
        <v>0.23</v>
      </c>
      <c r="E98">
        <v>0.24</v>
      </c>
      <c r="F98">
        <v>0.22</v>
      </c>
      <c r="G98">
        <v>0.21</v>
      </c>
      <c r="H98">
        <v>0.25</v>
      </c>
      <c r="I98">
        <v>0.26</v>
      </c>
      <c r="J98">
        <v>0.27</v>
      </c>
    </row>
    <row r="99" spans="1:10" x14ac:dyDescent="0.2">
      <c r="A99">
        <v>0.22</v>
      </c>
      <c r="B99">
        <v>0.19</v>
      </c>
      <c r="C99">
        <v>0.25</v>
      </c>
      <c r="D99">
        <v>0.23</v>
      </c>
      <c r="E99">
        <v>0.24</v>
      </c>
      <c r="F99">
        <v>0.22</v>
      </c>
      <c r="G99">
        <v>0.21</v>
      </c>
      <c r="H99">
        <v>0.25</v>
      </c>
      <c r="I99">
        <v>0.26</v>
      </c>
      <c r="J99">
        <v>0.27</v>
      </c>
    </row>
    <row r="100" spans="1:10" x14ac:dyDescent="0.2">
      <c r="A100">
        <v>-0.04</v>
      </c>
      <c r="B100">
        <v>-0.01</v>
      </c>
      <c r="C100">
        <v>-0.03</v>
      </c>
      <c r="D100">
        <v>-0.05</v>
      </c>
      <c r="E100">
        <v>-0.04</v>
      </c>
      <c r="F100">
        <v>-0.04</v>
      </c>
      <c r="G100">
        <v>-0.03</v>
      </c>
      <c r="H100">
        <v>-0.03</v>
      </c>
      <c r="I100">
        <v>-0.05</v>
      </c>
      <c r="J100">
        <v>-0.04</v>
      </c>
    </row>
    <row r="101" spans="1:10" x14ac:dyDescent="0.2">
      <c r="A101">
        <v>-0.05</v>
      </c>
      <c r="B101">
        <v>-0.05</v>
      </c>
      <c r="C101">
        <v>-0.05</v>
      </c>
      <c r="D101">
        <v>-0.04</v>
      </c>
      <c r="E101">
        <v>-0.05</v>
      </c>
      <c r="F101">
        <v>-0.04</v>
      </c>
      <c r="G101">
        <v>-0.04</v>
      </c>
      <c r="H101">
        <v>-0.05</v>
      </c>
      <c r="I101">
        <v>-0.05</v>
      </c>
      <c r="J101">
        <v>-0.05</v>
      </c>
    </row>
    <row r="102" spans="1:10" x14ac:dyDescent="0.2">
      <c r="A102">
        <v>0.02</v>
      </c>
      <c r="B102">
        <v>0.02</v>
      </c>
      <c r="C102">
        <v>0.02</v>
      </c>
      <c r="D102">
        <v>0.02</v>
      </c>
      <c r="E102">
        <v>0.02</v>
      </c>
      <c r="F102">
        <v>0.02</v>
      </c>
      <c r="G102">
        <v>0.02</v>
      </c>
      <c r="H102">
        <v>0.02</v>
      </c>
      <c r="I102">
        <v>0.02</v>
      </c>
      <c r="J102">
        <v>0.02</v>
      </c>
    </row>
    <row r="103" spans="1:10" x14ac:dyDescent="0.2">
      <c r="A103">
        <v>-0.02</v>
      </c>
      <c r="B103">
        <v>0</v>
      </c>
      <c r="C103">
        <v>-0.03</v>
      </c>
      <c r="D103">
        <v>-0.03</v>
      </c>
      <c r="E103">
        <v>-0.03</v>
      </c>
      <c r="F103">
        <v>-0.03</v>
      </c>
      <c r="G103">
        <v>-0.03</v>
      </c>
      <c r="H103">
        <v>-0.04</v>
      </c>
      <c r="I103">
        <v>-0.03</v>
      </c>
      <c r="J103">
        <v>-0.03</v>
      </c>
    </row>
    <row r="104" spans="1:10" x14ac:dyDescent="0.2">
      <c r="A104">
        <v>-0.01</v>
      </c>
      <c r="B104">
        <v>0</v>
      </c>
      <c r="C104">
        <v>-0.02</v>
      </c>
      <c r="D104">
        <v>-0.02</v>
      </c>
      <c r="E104">
        <v>-0.02</v>
      </c>
      <c r="F104">
        <v>-0.01</v>
      </c>
      <c r="G104">
        <v>-0.02</v>
      </c>
      <c r="H104">
        <v>-0.02</v>
      </c>
      <c r="I104">
        <v>-0.01</v>
      </c>
      <c r="J104">
        <v>-0.01</v>
      </c>
    </row>
    <row r="105" spans="1:10" x14ac:dyDescent="0.2">
      <c r="A105">
        <v>-0.01</v>
      </c>
      <c r="B105">
        <v>0</v>
      </c>
      <c r="C105">
        <v>-0.02</v>
      </c>
      <c r="D105">
        <v>-0.02</v>
      </c>
      <c r="E105">
        <v>-0.02</v>
      </c>
      <c r="F105">
        <v>-0.01</v>
      </c>
      <c r="G105">
        <v>-0.02</v>
      </c>
      <c r="H105">
        <v>-0.02</v>
      </c>
      <c r="I105">
        <v>-0.01</v>
      </c>
      <c r="J105">
        <v>-0.01</v>
      </c>
    </row>
    <row r="106" spans="1:10" x14ac:dyDescent="0.2">
      <c r="A106">
        <v>64.260000000000005</v>
      </c>
      <c r="B106">
        <v>61.01</v>
      </c>
      <c r="C106">
        <v>61.6</v>
      </c>
      <c r="D106">
        <v>62.73</v>
      </c>
      <c r="E106">
        <v>60.24</v>
      </c>
      <c r="F106">
        <v>56.93</v>
      </c>
      <c r="G106">
        <v>60.25</v>
      </c>
      <c r="H106">
        <v>63.51</v>
      </c>
      <c r="I106">
        <v>60.19</v>
      </c>
      <c r="J106">
        <v>60.09</v>
      </c>
    </row>
    <row r="107" spans="1:10" x14ac:dyDescent="0.2">
      <c r="A107">
        <v>64.260000000000005</v>
      </c>
      <c r="B107">
        <v>61.01</v>
      </c>
      <c r="C107">
        <v>61.6</v>
      </c>
      <c r="D107">
        <v>62.73</v>
      </c>
      <c r="E107">
        <v>60.24</v>
      </c>
      <c r="F107">
        <v>56.93</v>
      </c>
      <c r="G107">
        <v>60.25</v>
      </c>
      <c r="H107">
        <v>63.51</v>
      </c>
      <c r="I107">
        <v>60.19</v>
      </c>
      <c r="J107">
        <v>60.09</v>
      </c>
    </row>
    <row r="108" spans="1:10" x14ac:dyDescent="0.2">
      <c r="A108">
        <v>0.01</v>
      </c>
      <c r="B108">
        <v>0.01</v>
      </c>
      <c r="C108">
        <v>0.01</v>
      </c>
      <c r="D108">
        <v>-0.01</v>
      </c>
      <c r="E108">
        <v>0.01</v>
      </c>
      <c r="F108">
        <v>0</v>
      </c>
      <c r="G108">
        <v>0.01</v>
      </c>
      <c r="H108">
        <v>0</v>
      </c>
      <c r="I108">
        <v>0</v>
      </c>
      <c r="J108">
        <v>0</v>
      </c>
    </row>
    <row r="109" spans="1:10" x14ac:dyDescent="0.2">
      <c r="A109">
        <v>0.03</v>
      </c>
      <c r="B109">
        <v>0.04</v>
      </c>
      <c r="C109">
        <v>0.04</v>
      </c>
      <c r="D109">
        <v>0.03</v>
      </c>
      <c r="E109">
        <v>0.04</v>
      </c>
      <c r="F109">
        <v>0.03</v>
      </c>
      <c r="G109">
        <v>0.03</v>
      </c>
      <c r="H109">
        <v>0.04</v>
      </c>
      <c r="I109">
        <v>0.03</v>
      </c>
      <c r="J109">
        <v>0.04</v>
      </c>
    </row>
    <row r="110" spans="1:10" x14ac:dyDescent="0.2">
      <c r="A110">
        <v>0.02</v>
      </c>
      <c r="B110">
        <v>0.02</v>
      </c>
      <c r="C110">
        <v>0.02</v>
      </c>
      <c r="D110">
        <v>0.02</v>
      </c>
      <c r="E110">
        <v>0.02</v>
      </c>
      <c r="F110">
        <v>0.02</v>
      </c>
      <c r="G110">
        <v>0.02</v>
      </c>
      <c r="H110">
        <v>0.02</v>
      </c>
      <c r="I110">
        <v>0.02</v>
      </c>
      <c r="J110">
        <v>0.02</v>
      </c>
    </row>
    <row r="111" spans="1:10" x14ac:dyDescent="0.2">
      <c r="A111">
        <v>0</v>
      </c>
      <c r="B111">
        <v>0.01</v>
      </c>
      <c r="C111">
        <v>0</v>
      </c>
      <c r="D111">
        <v>0</v>
      </c>
      <c r="E111">
        <v>0</v>
      </c>
      <c r="F111">
        <v>0</v>
      </c>
      <c r="G111">
        <v>0</v>
      </c>
      <c r="H111">
        <v>-0.01</v>
      </c>
      <c r="I111">
        <v>0</v>
      </c>
      <c r="J111">
        <v>0</v>
      </c>
    </row>
    <row r="112" spans="1:10" x14ac:dyDescent="0.2">
      <c r="A112">
        <v>0</v>
      </c>
      <c r="B112">
        <v>0</v>
      </c>
      <c r="C112">
        <v>0</v>
      </c>
      <c r="D112">
        <v>0</v>
      </c>
      <c r="E112">
        <v>0</v>
      </c>
      <c r="F112">
        <v>0</v>
      </c>
      <c r="G112">
        <v>0</v>
      </c>
      <c r="H112">
        <v>-0.01</v>
      </c>
      <c r="I112">
        <v>0</v>
      </c>
      <c r="J112">
        <v>0</v>
      </c>
    </row>
    <row r="113" spans="1:10" x14ac:dyDescent="0.2">
      <c r="A113">
        <v>0</v>
      </c>
      <c r="B113">
        <v>0</v>
      </c>
      <c r="C113">
        <v>0</v>
      </c>
      <c r="D113">
        <v>0</v>
      </c>
      <c r="E113">
        <v>0</v>
      </c>
      <c r="F113">
        <v>0</v>
      </c>
      <c r="G113">
        <v>0</v>
      </c>
      <c r="H113">
        <v>-0.01</v>
      </c>
      <c r="I113">
        <v>0</v>
      </c>
      <c r="J113">
        <v>0</v>
      </c>
    </row>
    <row r="114" spans="1:10" x14ac:dyDescent="0.2">
      <c r="A114">
        <v>173.86</v>
      </c>
      <c r="B114">
        <v>165.05</v>
      </c>
      <c r="C114">
        <v>166.58</v>
      </c>
      <c r="D114">
        <v>169.52</v>
      </c>
      <c r="E114">
        <v>162.9</v>
      </c>
      <c r="F114">
        <v>153.91</v>
      </c>
      <c r="G114">
        <v>162.78</v>
      </c>
      <c r="H114">
        <v>171.68</v>
      </c>
      <c r="I114">
        <v>162.79</v>
      </c>
      <c r="J114">
        <v>162.58000000000001</v>
      </c>
    </row>
    <row r="115" spans="1:10" x14ac:dyDescent="0.2">
      <c r="A115">
        <v>1.06</v>
      </c>
      <c r="B115">
        <v>1</v>
      </c>
      <c r="C115">
        <v>0.95</v>
      </c>
      <c r="D115">
        <v>0.85</v>
      </c>
      <c r="E115">
        <v>0.93</v>
      </c>
      <c r="F115">
        <v>0.84</v>
      </c>
      <c r="G115">
        <v>0.79</v>
      </c>
      <c r="H115">
        <v>0.9</v>
      </c>
      <c r="I115">
        <v>0.95</v>
      </c>
      <c r="J115">
        <v>1.01</v>
      </c>
    </row>
    <row r="116" spans="1:10" x14ac:dyDescent="0.2">
      <c r="A116">
        <v>172.8</v>
      </c>
      <c r="B116">
        <v>164.05</v>
      </c>
      <c r="C116">
        <v>165.63</v>
      </c>
      <c r="D116">
        <v>168.67</v>
      </c>
      <c r="E116">
        <v>161.97</v>
      </c>
      <c r="F116">
        <v>153.07</v>
      </c>
      <c r="G116">
        <v>161.99</v>
      </c>
      <c r="H116">
        <v>170.78</v>
      </c>
      <c r="I116">
        <v>161.84</v>
      </c>
      <c r="J116">
        <v>161.57</v>
      </c>
    </row>
    <row r="117" spans="1:10" x14ac:dyDescent="0.2">
      <c r="A117">
        <v>0.01</v>
      </c>
      <c r="B117">
        <v>0.01</v>
      </c>
      <c r="C117">
        <v>0.01</v>
      </c>
      <c r="D117">
        <v>0</v>
      </c>
      <c r="E117">
        <v>0.01</v>
      </c>
      <c r="F117">
        <v>0</v>
      </c>
      <c r="G117">
        <v>0</v>
      </c>
      <c r="H117">
        <v>0</v>
      </c>
      <c r="I117">
        <v>0.01</v>
      </c>
      <c r="J117">
        <v>0.01</v>
      </c>
    </row>
    <row r="118" spans="1:10" x14ac:dyDescent="0.2">
      <c r="A118">
        <v>230.74</v>
      </c>
      <c r="B118">
        <v>224.13</v>
      </c>
      <c r="C118">
        <v>211.73</v>
      </c>
      <c r="D118">
        <v>236.42</v>
      </c>
      <c r="E118">
        <v>277.36</v>
      </c>
      <c r="F118">
        <v>245.77</v>
      </c>
      <c r="G118">
        <v>234.19</v>
      </c>
      <c r="H118">
        <v>244.46</v>
      </c>
      <c r="I118">
        <v>264.77</v>
      </c>
      <c r="J118">
        <v>270.61</v>
      </c>
    </row>
    <row r="119" spans="1:10" x14ac:dyDescent="0.2">
      <c r="A119">
        <v>29.84</v>
      </c>
      <c r="B119">
        <v>32.659999999999997</v>
      </c>
      <c r="C119">
        <v>25.12</v>
      </c>
      <c r="D119">
        <v>21.57</v>
      </c>
      <c r="E119">
        <v>27.23</v>
      </c>
      <c r="F119">
        <v>22.92</v>
      </c>
      <c r="G119">
        <v>24.02</v>
      </c>
      <c r="H119">
        <v>32.56</v>
      </c>
      <c r="I119">
        <v>24.49</v>
      </c>
      <c r="J119">
        <v>26.23</v>
      </c>
    </row>
    <row r="120" spans="1:10" x14ac:dyDescent="0.2">
      <c r="A120">
        <v>200.9</v>
      </c>
      <c r="B120">
        <v>191.48</v>
      </c>
      <c r="C120">
        <v>186.62</v>
      </c>
      <c r="D120">
        <v>214.85</v>
      </c>
      <c r="E120">
        <v>250.13</v>
      </c>
      <c r="F120">
        <v>222.85</v>
      </c>
      <c r="G120">
        <v>210.17</v>
      </c>
      <c r="H120">
        <v>211.89</v>
      </c>
      <c r="I120">
        <v>240.27</v>
      </c>
      <c r="J120">
        <v>244.38</v>
      </c>
    </row>
    <row r="121" spans="1:10" x14ac:dyDescent="0.2">
      <c r="A121">
        <v>109.48</v>
      </c>
      <c r="B121">
        <v>122.01</v>
      </c>
      <c r="C121">
        <v>113.63</v>
      </c>
      <c r="D121">
        <v>121.3</v>
      </c>
      <c r="E121">
        <v>115.58</v>
      </c>
      <c r="F121">
        <v>133.13999999999999</v>
      </c>
      <c r="G121">
        <v>128.25</v>
      </c>
      <c r="H121">
        <v>101.25</v>
      </c>
      <c r="I121">
        <v>139.56</v>
      </c>
      <c r="J121">
        <v>129.62</v>
      </c>
    </row>
    <row r="122" spans="1:10" x14ac:dyDescent="0.2">
      <c r="A122">
        <v>63.12</v>
      </c>
      <c r="B122">
        <v>59.92</v>
      </c>
      <c r="C122">
        <v>60.36</v>
      </c>
      <c r="D122">
        <v>61.45</v>
      </c>
      <c r="E122">
        <v>59.03</v>
      </c>
      <c r="F122">
        <v>55.77</v>
      </c>
      <c r="G122">
        <v>59.01</v>
      </c>
      <c r="H122">
        <v>62.22</v>
      </c>
      <c r="I122">
        <v>58.98</v>
      </c>
      <c r="J122">
        <v>58.89</v>
      </c>
    </row>
    <row r="123" spans="1:10" x14ac:dyDescent="0.2">
      <c r="A123">
        <v>0.28000000000000003</v>
      </c>
      <c r="B123">
        <v>0.25</v>
      </c>
      <c r="C123">
        <v>0.13</v>
      </c>
      <c r="D123">
        <v>0.12</v>
      </c>
      <c r="E123">
        <v>0.13</v>
      </c>
      <c r="F123">
        <v>0.11</v>
      </c>
      <c r="G123">
        <v>0.11</v>
      </c>
      <c r="H123">
        <v>0.12</v>
      </c>
      <c r="I123">
        <v>0.13</v>
      </c>
      <c r="J123">
        <v>0.14000000000000001</v>
      </c>
    </row>
    <row r="124" spans="1:10" x14ac:dyDescent="0.2">
      <c r="A124">
        <v>62.84</v>
      </c>
      <c r="B124">
        <v>59.67</v>
      </c>
      <c r="C124">
        <v>60.23</v>
      </c>
      <c r="D124">
        <v>61.33</v>
      </c>
      <c r="E124">
        <v>58.9</v>
      </c>
      <c r="F124">
        <v>55.66</v>
      </c>
      <c r="G124">
        <v>58.91</v>
      </c>
      <c r="H124">
        <v>62.1</v>
      </c>
      <c r="I124">
        <v>58.85</v>
      </c>
      <c r="J124">
        <v>58.75</v>
      </c>
    </row>
    <row r="125" spans="1:10" x14ac:dyDescent="0.2">
      <c r="A125">
        <v>0</v>
      </c>
      <c r="B125">
        <v>0</v>
      </c>
      <c r="C125">
        <v>0</v>
      </c>
      <c r="D125">
        <v>0</v>
      </c>
      <c r="E125">
        <v>0</v>
      </c>
      <c r="F125">
        <v>0</v>
      </c>
      <c r="G125">
        <v>0</v>
      </c>
      <c r="H125">
        <v>0</v>
      </c>
      <c r="I125">
        <v>0</v>
      </c>
      <c r="J125">
        <v>0</v>
      </c>
    </row>
    <row r="126" spans="1:10" x14ac:dyDescent="0.2">
      <c r="A126">
        <v>146.1</v>
      </c>
      <c r="B126">
        <v>154.13999999999999</v>
      </c>
      <c r="C126">
        <v>148.99</v>
      </c>
      <c r="D126">
        <v>158.84</v>
      </c>
      <c r="E126">
        <v>154.91999999999999</v>
      </c>
      <c r="F126">
        <v>151.57</v>
      </c>
      <c r="G126">
        <v>145.86000000000001</v>
      </c>
      <c r="H126">
        <v>140.78</v>
      </c>
      <c r="I126">
        <v>165.22</v>
      </c>
      <c r="J126">
        <v>193.93</v>
      </c>
    </row>
    <row r="127" spans="1:10" x14ac:dyDescent="0.2">
      <c r="A127">
        <v>20.53</v>
      </c>
      <c r="B127">
        <v>21.8</v>
      </c>
      <c r="C127">
        <v>14.31</v>
      </c>
      <c r="D127">
        <v>11.7</v>
      </c>
      <c r="E127">
        <v>8.1999999999999993</v>
      </c>
      <c r="F127">
        <v>8.94</v>
      </c>
      <c r="G127">
        <v>13.06</v>
      </c>
      <c r="H127">
        <v>17.05</v>
      </c>
      <c r="I127">
        <v>10.210000000000001</v>
      </c>
      <c r="J127">
        <v>11.92</v>
      </c>
    </row>
    <row r="128" spans="1:10" x14ac:dyDescent="0.2">
      <c r="A128">
        <v>125.57</v>
      </c>
      <c r="B128">
        <v>132.34</v>
      </c>
      <c r="C128">
        <v>134.68</v>
      </c>
      <c r="D128">
        <v>147.13999999999999</v>
      </c>
      <c r="E128">
        <v>146.72</v>
      </c>
      <c r="F128">
        <v>142.63</v>
      </c>
      <c r="G128">
        <v>132.80000000000001</v>
      </c>
      <c r="H128">
        <v>123.73</v>
      </c>
      <c r="I128">
        <v>155.01</v>
      </c>
      <c r="J128">
        <v>182.01</v>
      </c>
    </row>
    <row r="129" spans="1:10" x14ac:dyDescent="0.2">
      <c r="A129">
        <v>114.75</v>
      </c>
      <c r="B129">
        <v>123.31</v>
      </c>
      <c r="C129">
        <v>121.39</v>
      </c>
      <c r="D129">
        <v>123.12</v>
      </c>
      <c r="E129">
        <v>111.92</v>
      </c>
      <c r="F129">
        <v>125.45</v>
      </c>
      <c r="G129">
        <v>120.98</v>
      </c>
      <c r="H129">
        <v>100.91</v>
      </c>
      <c r="I129">
        <v>132.59</v>
      </c>
      <c r="J129">
        <v>131.68</v>
      </c>
    </row>
    <row r="130" spans="1:10" x14ac:dyDescent="0.2">
      <c r="A130">
        <v>0.28000000000000003</v>
      </c>
      <c r="B130">
        <v>0.25</v>
      </c>
      <c r="C130">
        <v>0.13</v>
      </c>
      <c r="D130">
        <v>0.12</v>
      </c>
      <c r="E130">
        <v>0.13</v>
      </c>
      <c r="F130">
        <v>0.11</v>
      </c>
      <c r="G130">
        <v>0.11</v>
      </c>
      <c r="H130">
        <v>0.12</v>
      </c>
      <c r="I130">
        <v>0.13</v>
      </c>
      <c r="J130">
        <v>0.14000000000000001</v>
      </c>
    </row>
    <row r="131" spans="1:10" x14ac:dyDescent="0.2">
      <c r="A131">
        <v>0.28000000000000003</v>
      </c>
      <c r="B131">
        <v>0.25</v>
      </c>
      <c r="C131">
        <v>0.13</v>
      </c>
      <c r="D131">
        <v>0.12</v>
      </c>
      <c r="E131">
        <v>0.13</v>
      </c>
      <c r="F131">
        <v>0.11</v>
      </c>
      <c r="G131">
        <v>0.11</v>
      </c>
      <c r="H131">
        <v>0.12</v>
      </c>
      <c r="I131">
        <v>0.13</v>
      </c>
      <c r="J131">
        <v>0.14000000000000001</v>
      </c>
    </row>
    <row r="132" spans="1:10" x14ac:dyDescent="0.2">
      <c r="A132">
        <v>0.01</v>
      </c>
      <c r="B132">
        <v>0.01</v>
      </c>
      <c r="C132">
        <v>0.01</v>
      </c>
      <c r="D132">
        <v>0.01</v>
      </c>
      <c r="E132">
        <v>0.01</v>
      </c>
      <c r="F132">
        <v>0.01</v>
      </c>
      <c r="G132">
        <v>0.01</v>
      </c>
      <c r="H132">
        <v>0.01</v>
      </c>
      <c r="I132">
        <v>0.01</v>
      </c>
      <c r="J132">
        <v>0.01</v>
      </c>
    </row>
    <row r="133" spans="1:10" x14ac:dyDescent="0.2">
      <c r="A133">
        <v>138.05000000000001</v>
      </c>
      <c r="B133">
        <v>144.05000000000001</v>
      </c>
      <c r="C133">
        <v>142.07</v>
      </c>
      <c r="D133">
        <v>141.32</v>
      </c>
      <c r="E133">
        <v>138.13999999999999</v>
      </c>
      <c r="F133">
        <v>140.83000000000001</v>
      </c>
      <c r="G133">
        <v>134.47</v>
      </c>
      <c r="H133">
        <v>133.22999999999999</v>
      </c>
      <c r="I133">
        <v>157.69999999999999</v>
      </c>
      <c r="J133">
        <v>161.88999999999999</v>
      </c>
    </row>
    <row r="134" spans="1:10" x14ac:dyDescent="0.2">
      <c r="A134">
        <v>18.760000000000002</v>
      </c>
      <c r="B134">
        <v>19.14</v>
      </c>
      <c r="C134">
        <v>11.79</v>
      </c>
      <c r="D134">
        <v>7.57</v>
      </c>
      <c r="E134">
        <v>4.22</v>
      </c>
      <c r="F134">
        <v>5.28</v>
      </c>
      <c r="G134">
        <v>6.43</v>
      </c>
      <c r="H134">
        <v>13.06</v>
      </c>
      <c r="I134">
        <v>7.08</v>
      </c>
      <c r="J134">
        <v>6.31</v>
      </c>
    </row>
    <row r="135" spans="1:10" x14ac:dyDescent="0.2">
      <c r="A135">
        <v>119.29</v>
      </c>
      <c r="B135">
        <v>124.91</v>
      </c>
      <c r="C135">
        <v>130.28</v>
      </c>
      <c r="D135">
        <v>133.76</v>
      </c>
      <c r="E135">
        <v>133.91999999999999</v>
      </c>
      <c r="F135">
        <v>135.55000000000001</v>
      </c>
      <c r="G135">
        <v>128.04</v>
      </c>
      <c r="H135">
        <v>120.17</v>
      </c>
      <c r="I135">
        <v>150.62</v>
      </c>
      <c r="J135">
        <v>155.59</v>
      </c>
    </row>
    <row r="136" spans="1:10" x14ac:dyDescent="0.2">
      <c r="A136">
        <v>131.28</v>
      </c>
      <c r="B136">
        <v>130.69</v>
      </c>
      <c r="C136">
        <v>133.63999999999999</v>
      </c>
      <c r="D136">
        <v>130.19</v>
      </c>
      <c r="E136">
        <v>130.88999999999999</v>
      </c>
      <c r="F136">
        <v>133.63999999999999</v>
      </c>
      <c r="G136">
        <v>126.27</v>
      </c>
      <c r="H136">
        <v>119.86</v>
      </c>
      <c r="I136">
        <v>142.96</v>
      </c>
      <c r="J136">
        <v>131.91999999999999</v>
      </c>
    </row>
    <row r="137" spans="1:10" x14ac:dyDescent="0.2">
      <c r="A137">
        <v>62.84</v>
      </c>
      <c r="B137">
        <v>59.67</v>
      </c>
      <c r="C137">
        <v>60.23</v>
      </c>
      <c r="D137">
        <v>61.33</v>
      </c>
      <c r="E137">
        <v>58.9</v>
      </c>
      <c r="F137">
        <v>55.66</v>
      </c>
      <c r="G137">
        <v>58.91</v>
      </c>
      <c r="H137">
        <v>62.1</v>
      </c>
      <c r="I137">
        <v>58.85</v>
      </c>
      <c r="J137">
        <v>58.75</v>
      </c>
    </row>
    <row r="138" spans="1:10" x14ac:dyDescent="0.2">
      <c r="A138">
        <v>62.84</v>
      </c>
      <c r="B138">
        <v>59.67</v>
      </c>
      <c r="C138">
        <v>60.23</v>
      </c>
      <c r="D138">
        <v>61.33</v>
      </c>
      <c r="E138">
        <v>58.9</v>
      </c>
      <c r="F138">
        <v>55.66</v>
      </c>
      <c r="G138">
        <v>58.91</v>
      </c>
      <c r="H138">
        <v>62.1</v>
      </c>
      <c r="I138">
        <v>58.85</v>
      </c>
      <c r="J138">
        <v>58.75</v>
      </c>
    </row>
    <row r="139" spans="1:10" x14ac:dyDescent="0.2">
      <c r="A139">
        <v>-0.01</v>
      </c>
      <c r="B139">
        <v>0</v>
      </c>
      <c r="C139">
        <v>-0.01</v>
      </c>
      <c r="D139">
        <v>-0.01</v>
      </c>
      <c r="E139">
        <v>-0.01</v>
      </c>
      <c r="F139">
        <v>-0.01</v>
      </c>
      <c r="G139">
        <v>-0.01</v>
      </c>
      <c r="H139">
        <v>-0.01</v>
      </c>
      <c r="I139">
        <v>-0.01</v>
      </c>
      <c r="J139">
        <v>-0.01</v>
      </c>
    </row>
    <row r="140" spans="1:10" x14ac:dyDescent="0.2">
      <c r="A140">
        <v>8.06</v>
      </c>
      <c r="B140">
        <v>10.09</v>
      </c>
      <c r="C140">
        <v>6.92</v>
      </c>
      <c r="D140">
        <v>17.52</v>
      </c>
      <c r="E140">
        <v>16.77</v>
      </c>
      <c r="F140">
        <v>10.74</v>
      </c>
      <c r="G140">
        <v>11.39</v>
      </c>
      <c r="H140">
        <v>7.55</v>
      </c>
      <c r="I140">
        <v>7.52</v>
      </c>
      <c r="J140">
        <v>32.04</v>
      </c>
    </row>
    <row r="141" spans="1:10" x14ac:dyDescent="0.2">
      <c r="A141">
        <v>1.77</v>
      </c>
      <c r="B141">
        <v>2.66</v>
      </c>
      <c r="C141">
        <v>2.52</v>
      </c>
      <c r="D141">
        <v>4.13</v>
      </c>
      <c r="E141">
        <v>3.97</v>
      </c>
      <c r="F141">
        <v>3.65</v>
      </c>
      <c r="G141">
        <v>6.63</v>
      </c>
      <c r="H141">
        <v>3.99</v>
      </c>
      <c r="I141">
        <v>3.13</v>
      </c>
      <c r="J141">
        <v>5.61</v>
      </c>
    </row>
    <row r="142" spans="1:10" x14ac:dyDescent="0.2">
      <c r="A142">
        <v>6.28</v>
      </c>
      <c r="B142">
        <v>7.43</v>
      </c>
      <c r="C142">
        <v>4.4000000000000004</v>
      </c>
      <c r="D142">
        <v>13.39</v>
      </c>
      <c r="E142">
        <v>12.8</v>
      </c>
      <c r="F142">
        <v>7.09</v>
      </c>
      <c r="G142">
        <v>4.76</v>
      </c>
      <c r="H142">
        <v>3.56</v>
      </c>
      <c r="I142">
        <v>4.3899999999999997</v>
      </c>
      <c r="J142">
        <v>26.43</v>
      </c>
    </row>
    <row r="143" spans="1:10" x14ac:dyDescent="0.2">
      <c r="A143">
        <v>-16.53</v>
      </c>
      <c r="B143">
        <v>-7.39</v>
      </c>
      <c r="C143">
        <v>-12.25</v>
      </c>
      <c r="D143">
        <v>-7.06</v>
      </c>
      <c r="E143">
        <v>-18.97</v>
      </c>
      <c r="F143">
        <v>-8.19</v>
      </c>
      <c r="G143">
        <v>-5.3</v>
      </c>
      <c r="H143">
        <v>-18.95</v>
      </c>
      <c r="I143">
        <v>-10.37</v>
      </c>
      <c r="J143">
        <v>-0.24</v>
      </c>
    </row>
    <row r="144" spans="1:10" x14ac:dyDescent="0.2">
      <c r="A144">
        <v>110.75</v>
      </c>
      <c r="B144">
        <v>105.13</v>
      </c>
      <c r="C144">
        <v>106.22</v>
      </c>
      <c r="D144">
        <v>108.06</v>
      </c>
      <c r="E144">
        <v>103.87</v>
      </c>
      <c r="F144">
        <v>98.14</v>
      </c>
      <c r="G144">
        <v>103.77</v>
      </c>
      <c r="H144">
        <v>109.45</v>
      </c>
      <c r="I144">
        <v>103.81</v>
      </c>
      <c r="J144">
        <v>103.69</v>
      </c>
    </row>
    <row r="145" spans="1:10" x14ac:dyDescent="0.2">
      <c r="A145">
        <v>0.78</v>
      </c>
      <c r="B145">
        <v>0.75</v>
      </c>
      <c r="C145">
        <v>0.82</v>
      </c>
      <c r="D145">
        <v>0.73</v>
      </c>
      <c r="E145">
        <v>0.8</v>
      </c>
      <c r="F145">
        <v>0.73</v>
      </c>
      <c r="G145">
        <v>0.69</v>
      </c>
      <c r="H145">
        <v>0.78</v>
      </c>
      <c r="I145">
        <v>0.82</v>
      </c>
      <c r="J145">
        <v>0.87</v>
      </c>
    </row>
    <row r="146" spans="1:10" x14ac:dyDescent="0.2">
      <c r="A146">
        <v>109.97</v>
      </c>
      <c r="B146">
        <v>104.38</v>
      </c>
      <c r="C146">
        <v>105.4</v>
      </c>
      <c r="D146">
        <v>107.34</v>
      </c>
      <c r="E146">
        <v>103.07</v>
      </c>
      <c r="F146">
        <v>97.41</v>
      </c>
      <c r="G146">
        <v>103.09</v>
      </c>
      <c r="H146">
        <v>108.68</v>
      </c>
      <c r="I146">
        <v>102.99</v>
      </c>
      <c r="J146">
        <v>102.82</v>
      </c>
    </row>
    <row r="147" spans="1:10" x14ac:dyDescent="0.2">
      <c r="A147">
        <v>0</v>
      </c>
      <c r="B147">
        <v>0</v>
      </c>
      <c r="C147">
        <v>0</v>
      </c>
      <c r="D147">
        <v>0</v>
      </c>
      <c r="E147">
        <v>0</v>
      </c>
      <c r="F147">
        <v>0</v>
      </c>
      <c r="G147">
        <v>0</v>
      </c>
      <c r="H147">
        <v>0</v>
      </c>
      <c r="I147">
        <v>0</v>
      </c>
      <c r="J147">
        <v>0</v>
      </c>
    </row>
    <row r="148" spans="1:10" x14ac:dyDescent="0.2">
      <c r="A148">
        <v>84.63</v>
      </c>
      <c r="B148">
        <v>69.989999999999995</v>
      </c>
      <c r="C148">
        <v>62.74</v>
      </c>
      <c r="D148">
        <v>77.58</v>
      </c>
      <c r="E148">
        <v>122.44</v>
      </c>
      <c r="F148">
        <v>94.19</v>
      </c>
      <c r="G148">
        <v>88.34</v>
      </c>
      <c r="H148">
        <v>103.68</v>
      </c>
      <c r="I148">
        <v>99.54</v>
      </c>
      <c r="J148">
        <v>76.680000000000007</v>
      </c>
    </row>
    <row r="149" spans="1:10" x14ac:dyDescent="0.2">
      <c r="A149">
        <v>9.31</v>
      </c>
      <c r="B149">
        <v>10.85</v>
      </c>
      <c r="C149">
        <v>10.8</v>
      </c>
      <c r="D149">
        <v>9.8699999999999992</v>
      </c>
      <c r="E149">
        <v>19.03</v>
      </c>
      <c r="F149">
        <v>13.98</v>
      </c>
      <c r="G149">
        <v>10.96</v>
      </c>
      <c r="H149">
        <v>15.51</v>
      </c>
      <c r="I149">
        <v>14.28</v>
      </c>
      <c r="J149">
        <v>14.31</v>
      </c>
    </row>
    <row r="150" spans="1:10" x14ac:dyDescent="0.2">
      <c r="A150">
        <v>75.319999999999993</v>
      </c>
      <c r="B150">
        <v>59.14</v>
      </c>
      <c r="C150">
        <v>51.94</v>
      </c>
      <c r="D150">
        <v>67.709999999999994</v>
      </c>
      <c r="E150">
        <v>103.41</v>
      </c>
      <c r="F150">
        <v>80.209999999999994</v>
      </c>
      <c r="G150">
        <v>77.37</v>
      </c>
      <c r="H150">
        <v>88.17</v>
      </c>
      <c r="I150">
        <v>85.26</v>
      </c>
      <c r="J150">
        <v>62.37</v>
      </c>
    </row>
    <row r="151" spans="1:10" x14ac:dyDescent="0.2">
      <c r="A151">
        <v>-5.27</v>
      </c>
      <c r="B151">
        <v>-1.3</v>
      </c>
      <c r="C151">
        <v>-7.77</v>
      </c>
      <c r="D151">
        <v>-1.83</v>
      </c>
      <c r="E151">
        <v>3.66</v>
      </c>
      <c r="F151">
        <v>7.68</v>
      </c>
      <c r="G151">
        <v>7.27</v>
      </c>
      <c r="H151">
        <v>0.35</v>
      </c>
      <c r="I151">
        <v>6.96</v>
      </c>
      <c r="J151">
        <v>-2.06</v>
      </c>
    </row>
    <row r="152" spans="1:10" x14ac:dyDescent="0.2">
      <c r="A152">
        <v>0.78</v>
      </c>
      <c r="B152">
        <v>0.75</v>
      </c>
      <c r="C152">
        <v>0.82</v>
      </c>
      <c r="D152">
        <v>0.73</v>
      </c>
      <c r="E152">
        <v>0.8</v>
      </c>
      <c r="F152">
        <v>0.73</v>
      </c>
      <c r="G152">
        <v>0.69</v>
      </c>
      <c r="H152">
        <v>0.78</v>
      </c>
      <c r="I152">
        <v>0.82</v>
      </c>
      <c r="J152">
        <v>0.87</v>
      </c>
    </row>
    <row r="153" spans="1:10" x14ac:dyDescent="0.2">
      <c r="A153">
        <v>0.78</v>
      </c>
      <c r="B153">
        <v>0.75</v>
      </c>
      <c r="C153">
        <v>0.82</v>
      </c>
      <c r="D153">
        <v>0.73</v>
      </c>
      <c r="E153">
        <v>0.8</v>
      </c>
      <c r="F153">
        <v>0.73</v>
      </c>
      <c r="G153">
        <v>0.69</v>
      </c>
      <c r="H153">
        <v>0.78</v>
      </c>
      <c r="I153">
        <v>0.82</v>
      </c>
      <c r="J153">
        <v>0.87</v>
      </c>
    </row>
    <row r="154" spans="1:10" x14ac:dyDescent="0.2">
      <c r="A154">
        <v>0.01</v>
      </c>
      <c r="B154">
        <v>0.02</v>
      </c>
      <c r="C154">
        <v>0.01</v>
      </c>
      <c r="D154">
        <v>0.01</v>
      </c>
      <c r="E154">
        <v>0.01</v>
      </c>
      <c r="F154">
        <v>0.01</v>
      </c>
      <c r="G154">
        <v>0.01</v>
      </c>
      <c r="H154">
        <v>0.01</v>
      </c>
      <c r="I154">
        <v>0.01</v>
      </c>
      <c r="J154">
        <v>0.01</v>
      </c>
    </row>
    <row r="155" spans="1:10" x14ac:dyDescent="0.2">
      <c r="A155">
        <v>41.11</v>
      </c>
      <c r="B155">
        <v>33.590000000000003</v>
      </c>
      <c r="C155">
        <v>36.26</v>
      </c>
      <c r="D155">
        <v>38.450000000000003</v>
      </c>
      <c r="E155">
        <v>55.31</v>
      </c>
      <c r="F155">
        <v>43.39</v>
      </c>
      <c r="G155">
        <v>39.29</v>
      </c>
      <c r="H155">
        <v>44.18</v>
      </c>
      <c r="I155">
        <v>45.08</v>
      </c>
      <c r="J155">
        <v>40.619999999999997</v>
      </c>
    </row>
    <row r="156" spans="1:10" x14ac:dyDescent="0.2">
      <c r="A156">
        <v>2.86</v>
      </c>
      <c r="B156">
        <v>7.75</v>
      </c>
      <c r="C156">
        <v>6.08</v>
      </c>
      <c r="D156">
        <v>6.19</v>
      </c>
      <c r="E156">
        <v>12.45</v>
      </c>
      <c r="F156">
        <v>6.13</v>
      </c>
      <c r="G156">
        <v>6.3</v>
      </c>
      <c r="H156">
        <v>8.58</v>
      </c>
      <c r="I156">
        <v>8.36</v>
      </c>
      <c r="J156">
        <v>9.8699999999999992</v>
      </c>
    </row>
    <row r="157" spans="1:10" x14ac:dyDescent="0.2">
      <c r="A157">
        <v>38.26</v>
      </c>
      <c r="B157">
        <v>25.84</v>
      </c>
      <c r="C157">
        <v>30.18</v>
      </c>
      <c r="D157">
        <v>32.270000000000003</v>
      </c>
      <c r="E157">
        <v>42.86</v>
      </c>
      <c r="F157">
        <v>37.26</v>
      </c>
      <c r="G157">
        <v>32.99</v>
      </c>
      <c r="H157">
        <v>35.6</v>
      </c>
      <c r="I157">
        <v>36.72</v>
      </c>
      <c r="J157">
        <v>30.76</v>
      </c>
    </row>
    <row r="158" spans="1:10" x14ac:dyDescent="0.2">
      <c r="A158">
        <v>16.670000000000002</v>
      </c>
      <c r="B158">
        <v>14.56</v>
      </c>
      <c r="C158">
        <v>15.33</v>
      </c>
      <c r="D158">
        <v>15.55</v>
      </c>
      <c r="E158">
        <v>15.21</v>
      </c>
      <c r="F158">
        <v>15.56</v>
      </c>
      <c r="G158">
        <v>14.8</v>
      </c>
      <c r="H158">
        <v>14.7</v>
      </c>
      <c r="I158">
        <v>15.64</v>
      </c>
      <c r="J158">
        <v>16.04</v>
      </c>
    </row>
    <row r="159" spans="1:10" x14ac:dyDescent="0.2">
      <c r="A159">
        <v>109.97</v>
      </c>
      <c r="B159">
        <v>104.38</v>
      </c>
      <c r="C159">
        <v>105.4</v>
      </c>
      <c r="D159">
        <v>107.34</v>
      </c>
      <c r="E159">
        <v>103.07</v>
      </c>
      <c r="F159">
        <v>97.41</v>
      </c>
      <c r="G159">
        <v>103.09</v>
      </c>
      <c r="H159">
        <v>108.68</v>
      </c>
      <c r="I159">
        <v>102.99</v>
      </c>
      <c r="J159">
        <v>102.82</v>
      </c>
    </row>
    <row r="160" spans="1:10" x14ac:dyDescent="0.2">
      <c r="A160">
        <v>109.97</v>
      </c>
      <c r="B160">
        <v>104.38</v>
      </c>
      <c r="C160">
        <v>105.4</v>
      </c>
      <c r="D160">
        <v>107.34</v>
      </c>
      <c r="E160">
        <v>103.07</v>
      </c>
      <c r="F160">
        <v>97.41</v>
      </c>
      <c r="G160">
        <v>103.09</v>
      </c>
      <c r="H160">
        <v>108.68</v>
      </c>
      <c r="I160">
        <v>102.99</v>
      </c>
      <c r="J160">
        <v>102.82</v>
      </c>
    </row>
    <row r="161" spans="1:10" x14ac:dyDescent="0.2">
      <c r="A161">
        <v>0</v>
      </c>
      <c r="B161">
        <v>-0.01</v>
      </c>
      <c r="C161">
        <v>-0.01</v>
      </c>
      <c r="D161">
        <v>-0.01</v>
      </c>
      <c r="E161">
        <v>-0.01</v>
      </c>
      <c r="F161">
        <v>-0.01</v>
      </c>
      <c r="G161">
        <v>-0.01</v>
      </c>
      <c r="H161">
        <v>-0.01</v>
      </c>
      <c r="I161">
        <v>-0.01</v>
      </c>
      <c r="J161">
        <v>-0.01</v>
      </c>
    </row>
    <row r="162" spans="1:10" x14ac:dyDescent="0.2">
      <c r="A162">
        <v>43.52</v>
      </c>
      <c r="B162">
        <v>36.39</v>
      </c>
      <c r="C162">
        <v>26.48</v>
      </c>
      <c r="D162">
        <v>39.119999999999997</v>
      </c>
      <c r="E162">
        <v>67.13</v>
      </c>
      <c r="F162">
        <v>50.8</v>
      </c>
      <c r="G162">
        <v>49.05</v>
      </c>
      <c r="H162">
        <v>59.5</v>
      </c>
      <c r="I162">
        <v>54.46</v>
      </c>
      <c r="J162">
        <v>36.049999999999997</v>
      </c>
    </row>
    <row r="163" spans="1:10" x14ac:dyDescent="0.2">
      <c r="A163">
        <v>6.45</v>
      </c>
      <c r="B163">
        <v>3.1</v>
      </c>
      <c r="C163">
        <v>4.72</v>
      </c>
      <c r="D163">
        <v>3.68</v>
      </c>
      <c r="E163">
        <v>6.58</v>
      </c>
      <c r="F163">
        <v>7.85</v>
      </c>
      <c r="G163">
        <v>4.66</v>
      </c>
      <c r="H163">
        <v>6.93</v>
      </c>
      <c r="I163">
        <v>5.92</v>
      </c>
      <c r="J163">
        <v>4.4400000000000004</v>
      </c>
    </row>
    <row r="164" spans="1:10" x14ac:dyDescent="0.2">
      <c r="A164">
        <v>37.07</v>
      </c>
      <c r="B164">
        <v>33.299999999999997</v>
      </c>
      <c r="C164">
        <v>21.76</v>
      </c>
      <c r="D164">
        <v>35.44</v>
      </c>
      <c r="E164">
        <v>60.55</v>
      </c>
      <c r="F164">
        <v>42.95</v>
      </c>
      <c r="G164">
        <v>44.39</v>
      </c>
      <c r="H164">
        <v>52.57</v>
      </c>
      <c r="I164">
        <v>48.54</v>
      </c>
      <c r="J164">
        <v>31.61</v>
      </c>
    </row>
    <row r="165" spans="1:10" x14ac:dyDescent="0.2">
      <c r="A165">
        <v>-21.94</v>
      </c>
      <c r="B165">
        <v>-15.86</v>
      </c>
      <c r="C165">
        <v>-23.09</v>
      </c>
      <c r="D165">
        <v>-17.38</v>
      </c>
      <c r="E165">
        <v>-11.56</v>
      </c>
      <c r="F165">
        <v>-7.88</v>
      </c>
      <c r="G165">
        <v>-7.53</v>
      </c>
      <c r="H165">
        <v>-14.35</v>
      </c>
      <c r="I165">
        <v>-8.68</v>
      </c>
      <c r="J165">
        <v>-18.100000000000001</v>
      </c>
    </row>
    <row r="166" spans="1:10" x14ac:dyDescent="0.2">
      <c r="A166">
        <v>73.78</v>
      </c>
      <c r="B166">
        <v>67.599999999999994</v>
      </c>
      <c r="C166">
        <v>65.08</v>
      </c>
      <c r="D166">
        <v>78.66</v>
      </c>
      <c r="E166">
        <v>88.19</v>
      </c>
      <c r="F166">
        <v>54.34</v>
      </c>
      <c r="G166">
        <v>65.52</v>
      </c>
      <c r="H166">
        <v>78.87</v>
      </c>
      <c r="I166">
        <v>32.89</v>
      </c>
      <c r="J166">
        <v>80.13</v>
      </c>
    </row>
    <row r="167" spans="1:10" x14ac:dyDescent="0.2">
      <c r="A167">
        <v>73.78</v>
      </c>
      <c r="B167">
        <v>67.599999999999994</v>
      </c>
      <c r="C167">
        <v>65.08</v>
      </c>
      <c r="D167">
        <v>78.66</v>
      </c>
      <c r="E167">
        <v>88.19</v>
      </c>
      <c r="F167">
        <v>54.34</v>
      </c>
      <c r="G167">
        <v>65.52</v>
      </c>
      <c r="H167">
        <v>78.87</v>
      </c>
      <c r="I167">
        <v>32.89</v>
      </c>
      <c r="J167">
        <v>80.13</v>
      </c>
    </row>
    <row r="168" spans="1:10" x14ac:dyDescent="0.2">
      <c r="A168">
        <v>128.05000000000001</v>
      </c>
      <c r="B168">
        <v>146.09</v>
      </c>
      <c r="C168">
        <v>155.03</v>
      </c>
      <c r="D168">
        <v>119.2</v>
      </c>
      <c r="E168">
        <v>108.85</v>
      </c>
      <c r="F168">
        <v>182.2</v>
      </c>
      <c r="G168">
        <v>155.79</v>
      </c>
      <c r="H168">
        <v>145.22</v>
      </c>
      <c r="I168">
        <v>176.29</v>
      </c>
      <c r="J168">
        <v>130</v>
      </c>
    </row>
    <row r="169" spans="1:10" x14ac:dyDescent="0.2">
      <c r="A169">
        <v>128.05000000000001</v>
      </c>
      <c r="B169">
        <v>146.09</v>
      </c>
      <c r="C169">
        <v>155.03</v>
      </c>
      <c r="D169">
        <v>119.2</v>
      </c>
      <c r="E169">
        <v>108.85</v>
      </c>
      <c r="F169">
        <v>182.2</v>
      </c>
      <c r="G169">
        <v>155.79</v>
      </c>
      <c r="H169">
        <v>145.22</v>
      </c>
      <c r="I169">
        <v>176.29</v>
      </c>
      <c r="J169">
        <v>130</v>
      </c>
    </row>
    <row r="170" spans="1:10" x14ac:dyDescent="0.2">
      <c r="A170">
        <v>112.87</v>
      </c>
      <c r="B170">
        <v>132.71</v>
      </c>
      <c r="C170">
        <v>145.66999999999999</v>
      </c>
      <c r="D170">
        <v>108.36</v>
      </c>
      <c r="E170">
        <v>99.33</v>
      </c>
      <c r="F170">
        <v>165.25</v>
      </c>
      <c r="G170">
        <v>141.08000000000001</v>
      </c>
      <c r="H170">
        <v>130.33000000000001</v>
      </c>
      <c r="I170">
        <v>162.55000000000001</v>
      </c>
      <c r="J170">
        <v>113.74</v>
      </c>
    </row>
    <row r="171" spans="1:10" x14ac:dyDescent="0.2">
      <c r="A171">
        <v>112.16</v>
      </c>
      <c r="B171">
        <v>111.6</v>
      </c>
      <c r="C171">
        <v>124.97</v>
      </c>
      <c r="D171">
        <v>102.91</v>
      </c>
      <c r="E171">
        <v>107.1</v>
      </c>
      <c r="F171">
        <v>109.5</v>
      </c>
      <c r="G171">
        <v>109.34</v>
      </c>
      <c r="H171">
        <v>110.21</v>
      </c>
      <c r="I171">
        <v>115.33</v>
      </c>
      <c r="J171">
        <v>110.37</v>
      </c>
    </row>
    <row r="172" spans="1:10" x14ac:dyDescent="0.2">
      <c r="A172">
        <v>112.16</v>
      </c>
      <c r="B172">
        <v>111.6</v>
      </c>
      <c r="C172">
        <v>124.97</v>
      </c>
      <c r="D172">
        <v>102.91</v>
      </c>
      <c r="E172">
        <v>107.1</v>
      </c>
      <c r="F172">
        <v>109.5</v>
      </c>
      <c r="G172">
        <v>109.34</v>
      </c>
      <c r="H172">
        <v>110.21</v>
      </c>
      <c r="I172">
        <v>115.33</v>
      </c>
      <c r="J172">
        <v>110.37</v>
      </c>
    </row>
    <row r="173" spans="1:10" x14ac:dyDescent="0.2">
      <c r="A173">
        <v>245.94</v>
      </c>
      <c r="B173">
        <v>233.5</v>
      </c>
      <c r="C173">
        <v>235.79</v>
      </c>
      <c r="D173">
        <v>239.99</v>
      </c>
      <c r="E173">
        <v>230.57</v>
      </c>
      <c r="F173">
        <v>217.88</v>
      </c>
      <c r="G173">
        <v>230.48</v>
      </c>
      <c r="H173">
        <v>243.03</v>
      </c>
      <c r="I173">
        <v>230.39</v>
      </c>
      <c r="J173">
        <v>230.09</v>
      </c>
    </row>
    <row r="174" spans="1:10" x14ac:dyDescent="0.2">
      <c r="A174">
        <v>0.88</v>
      </c>
      <c r="B174">
        <v>0.85</v>
      </c>
      <c r="C174">
        <v>0.89</v>
      </c>
      <c r="D174">
        <v>0.78</v>
      </c>
      <c r="E174">
        <v>0.86</v>
      </c>
      <c r="F174">
        <v>0.8</v>
      </c>
      <c r="G174">
        <v>0.75</v>
      </c>
      <c r="H174">
        <v>0.84</v>
      </c>
      <c r="I174">
        <v>0.87</v>
      </c>
      <c r="J174">
        <v>0.95</v>
      </c>
    </row>
    <row r="175" spans="1:10" x14ac:dyDescent="0.2">
      <c r="A175">
        <v>245.06</v>
      </c>
      <c r="B175">
        <v>232.65</v>
      </c>
      <c r="C175">
        <v>234.9</v>
      </c>
      <c r="D175">
        <v>239.21</v>
      </c>
      <c r="E175">
        <v>229.71</v>
      </c>
      <c r="F175">
        <v>217.08</v>
      </c>
      <c r="G175">
        <v>229.74</v>
      </c>
      <c r="H175">
        <v>242.19</v>
      </c>
      <c r="I175">
        <v>229.52</v>
      </c>
      <c r="J175">
        <v>229.14</v>
      </c>
    </row>
    <row r="176" spans="1:10" x14ac:dyDescent="0.2">
      <c r="A176">
        <v>21.04</v>
      </c>
      <c r="B176">
        <v>0.89</v>
      </c>
      <c r="C176">
        <v>0.74</v>
      </c>
      <c r="D176">
        <v>0.56000000000000005</v>
      </c>
      <c r="E176">
        <v>1.01</v>
      </c>
      <c r="F176">
        <v>1.1499999999999999</v>
      </c>
      <c r="G176">
        <v>0.79</v>
      </c>
      <c r="H176">
        <v>0.88</v>
      </c>
      <c r="I176">
        <v>1.1000000000000001</v>
      </c>
      <c r="J176">
        <v>0.81</v>
      </c>
    </row>
    <row r="177" spans="1:10" x14ac:dyDescent="0.2">
      <c r="A177">
        <v>163.13</v>
      </c>
      <c r="B177">
        <v>110.77</v>
      </c>
      <c r="C177">
        <v>156.59</v>
      </c>
      <c r="D177">
        <v>119.71</v>
      </c>
      <c r="E177">
        <v>144.16</v>
      </c>
      <c r="F177">
        <v>103.51</v>
      </c>
      <c r="G177">
        <v>127.83</v>
      </c>
      <c r="H177">
        <v>108.11</v>
      </c>
      <c r="I177">
        <v>107.55</v>
      </c>
      <c r="J177">
        <v>114.62</v>
      </c>
    </row>
    <row r="178" spans="1:10" x14ac:dyDescent="0.2">
      <c r="A178">
        <v>4.03</v>
      </c>
      <c r="B178">
        <v>3.86</v>
      </c>
      <c r="C178">
        <v>2.96</v>
      </c>
      <c r="D178">
        <v>3.77</v>
      </c>
      <c r="E178">
        <v>4.16</v>
      </c>
      <c r="F178">
        <v>4.16</v>
      </c>
      <c r="G178">
        <v>4.01</v>
      </c>
      <c r="H178">
        <v>4.71</v>
      </c>
      <c r="I178">
        <v>4.93</v>
      </c>
      <c r="J178">
        <v>3.42</v>
      </c>
    </row>
    <row r="179" spans="1:10" x14ac:dyDescent="0.2">
      <c r="A179">
        <v>159.1</v>
      </c>
      <c r="B179">
        <v>106.91</v>
      </c>
      <c r="C179">
        <v>153.63</v>
      </c>
      <c r="D179">
        <v>115.94</v>
      </c>
      <c r="E179">
        <v>139.99</v>
      </c>
      <c r="F179">
        <v>99.35</v>
      </c>
      <c r="G179">
        <v>123.82</v>
      </c>
      <c r="H179">
        <v>103.39</v>
      </c>
      <c r="I179">
        <v>102.62</v>
      </c>
      <c r="J179">
        <v>111.19</v>
      </c>
    </row>
    <row r="180" spans="1:10" x14ac:dyDescent="0.2">
      <c r="A180">
        <v>95.77</v>
      </c>
      <c r="B180">
        <v>38.159999999999997</v>
      </c>
      <c r="C180">
        <v>102.43</v>
      </c>
      <c r="D180">
        <v>39.96</v>
      </c>
      <c r="E180">
        <v>65.180000000000007</v>
      </c>
      <c r="F180">
        <v>51.62</v>
      </c>
      <c r="G180">
        <v>52.82</v>
      </c>
      <c r="H180">
        <v>53.73</v>
      </c>
      <c r="I180">
        <v>51.16</v>
      </c>
      <c r="J180">
        <v>50.51</v>
      </c>
    </row>
    <row r="181" spans="1:10" x14ac:dyDescent="0.2">
      <c r="A181">
        <v>245.61</v>
      </c>
      <c r="B181">
        <v>233.36</v>
      </c>
      <c r="C181">
        <v>235.66</v>
      </c>
      <c r="D181">
        <v>239.85</v>
      </c>
      <c r="E181">
        <v>230.34</v>
      </c>
      <c r="F181">
        <v>217.76</v>
      </c>
      <c r="G181">
        <v>230.3</v>
      </c>
      <c r="H181">
        <v>242.82</v>
      </c>
      <c r="I181">
        <v>230.12</v>
      </c>
      <c r="J181">
        <v>229.89</v>
      </c>
    </row>
    <row r="182" spans="1:10" x14ac:dyDescent="0.2">
      <c r="A182">
        <v>0.55000000000000004</v>
      </c>
      <c r="B182">
        <v>0.71</v>
      </c>
      <c r="C182">
        <v>0.76</v>
      </c>
      <c r="D182">
        <v>0.64</v>
      </c>
      <c r="E182">
        <v>0.63</v>
      </c>
      <c r="F182">
        <v>0.68</v>
      </c>
      <c r="G182">
        <v>0.56999999999999995</v>
      </c>
      <c r="H182">
        <v>0.63</v>
      </c>
      <c r="I182">
        <v>0.6</v>
      </c>
      <c r="J182">
        <v>0.75</v>
      </c>
    </row>
    <row r="183" spans="1:10" x14ac:dyDescent="0.2">
      <c r="A183">
        <v>245.06</v>
      </c>
      <c r="B183">
        <v>232.65</v>
      </c>
      <c r="C183">
        <v>234.9</v>
      </c>
      <c r="D183">
        <v>239.21</v>
      </c>
      <c r="E183">
        <v>229.71</v>
      </c>
      <c r="F183">
        <v>217.08</v>
      </c>
      <c r="G183">
        <v>229.74</v>
      </c>
      <c r="H183">
        <v>242.19</v>
      </c>
      <c r="I183">
        <v>229.52</v>
      </c>
      <c r="J183">
        <v>229.14</v>
      </c>
    </row>
    <row r="184" spans="1:10" x14ac:dyDescent="0.2">
      <c r="A184">
        <v>145.31</v>
      </c>
      <c r="B184">
        <v>110.42</v>
      </c>
      <c r="C184">
        <v>156.36000000000001</v>
      </c>
      <c r="D184">
        <v>119.35</v>
      </c>
      <c r="E184">
        <v>143.94999999999999</v>
      </c>
      <c r="F184">
        <v>103.28</v>
      </c>
      <c r="G184">
        <v>127.5</v>
      </c>
      <c r="H184">
        <v>107.84</v>
      </c>
      <c r="I184">
        <v>107.35</v>
      </c>
      <c r="J184">
        <v>114.34</v>
      </c>
    </row>
    <row r="185" spans="1:10" x14ac:dyDescent="0.2">
      <c r="A185">
        <v>0.66</v>
      </c>
      <c r="B185">
        <v>3.72</v>
      </c>
      <c r="C185">
        <v>2.85</v>
      </c>
      <c r="D185">
        <v>3.59</v>
      </c>
      <c r="E185">
        <v>4.0599999999999996</v>
      </c>
      <c r="F185">
        <v>4.05</v>
      </c>
      <c r="G185">
        <v>3.85</v>
      </c>
      <c r="H185">
        <v>4.58</v>
      </c>
      <c r="I185">
        <v>4.83</v>
      </c>
      <c r="J185">
        <v>3.28</v>
      </c>
    </row>
    <row r="186" spans="1:10" x14ac:dyDescent="0.2">
      <c r="A186">
        <v>144.66</v>
      </c>
      <c r="B186">
        <v>106.71</v>
      </c>
      <c r="C186">
        <v>153.51</v>
      </c>
      <c r="D186">
        <v>115.76</v>
      </c>
      <c r="E186">
        <v>139.88999999999999</v>
      </c>
      <c r="F186">
        <v>99.23</v>
      </c>
      <c r="G186">
        <v>123.65</v>
      </c>
      <c r="H186">
        <v>103.26</v>
      </c>
      <c r="I186">
        <v>102.52</v>
      </c>
      <c r="J186">
        <v>111.05</v>
      </c>
    </row>
    <row r="187" spans="1:10" x14ac:dyDescent="0.2">
      <c r="A187">
        <v>77.930000000000007</v>
      </c>
      <c r="B187">
        <v>38.72</v>
      </c>
      <c r="C187">
        <v>102.89</v>
      </c>
      <c r="D187">
        <v>40.200000000000003</v>
      </c>
      <c r="E187">
        <v>64.989999999999995</v>
      </c>
      <c r="F187">
        <v>51.34</v>
      </c>
      <c r="G187">
        <v>52.43</v>
      </c>
      <c r="H187">
        <v>53.42</v>
      </c>
      <c r="I187">
        <v>52.01</v>
      </c>
      <c r="J187">
        <v>50.22</v>
      </c>
    </row>
    <row r="188" spans="1:10" x14ac:dyDescent="0.2">
      <c r="A188">
        <v>0.55000000000000004</v>
      </c>
      <c r="B188">
        <v>0.71</v>
      </c>
      <c r="C188">
        <v>0.76</v>
      </c>
      <c r="D188">
        <v>0.64</v>
      </c>
      <c r="E188">
        <v>0.63</v>
      </c>
      <c r="F188">
        <v>0.68</v>
      </c>
      <c r="G188">
        <v>0.56999999999999995</v>
      </c>
      <c r="H188">
        <v>0.63</v>
      </c>
      <c r="I188">
        <v>0.6</v>
      </c>
      <c r="J188">
        <v>0.75</v>
      </c>
    </row>
    <row r="189" spans="1:10" x14ac:dyDescent="0.2">
      <c r="A189">
        <v>0.55000000000000004</v>
      </c>
      <c r="B189">
        <v>0.71</v>
      </c>
      <c r="C189">
        <v>0.76</v>
      </c>
      <c r="D189">
        <v>0.64</v>
      </c>
      <c r="E189">
        <v>0.63</v>
      </c>
      <c r="F189">
        <v>0.68</v>
      </c>
      <c r="G189">
        <v>0.56999999999999995</v>
      </c>
      <c r="H189">
        <v>0.63</v>
      </c>
      <c r="I189">
        <v>0.6</v>
      </c>
      <c r="J189">
        <v>0.75</v>
      </c>
    </row>
    <row r="190" spans="1:10" x14ac:dyDescent="0.2">
      <c r="A190">
        <v>20.54</v>
      </c>
      <c r="B190">
        <v>0.33</v>
      </c>
      <c r="C190">
        <v>0.08</v>
      </c>
      <c r="D190">
        <v>0.42</v>
      </c>
      <c r="E190">
        <v>0.44</v>
      </c>
      <c r="F190">
        <v>0.3</v>
      </c>
      <c r="G190">
        <v>0.27</v>
      </c>
      <c r="H190">
        <v>0.01</v>
      </c>
      <c r="I190">
        <v>0.49</v>
      </c>
      <c r="J190">
        <v>-0.01</v>
      </c>
    </row>
    <row r="191" spans="1:10" x14ac:dyDescent="0.2">
      <c r="A191">
        <v>0.17</v>
      </c>
      <c r="B191">
        <v>0.12</v>
      </c>
      <c r="C191">
        <v>0.04</v>
      </c>
      <c r="D191">
        <v>0.1</v>
      </c>
      <c r="E191">
        <v>0.15</v>
      </c>
      <c r="F191">
        <v>0.2</v>
      </c>
      <c r="G191">
        <v>0.11</v>
      </c>
      <c r="H191">
        <v>0</v>
      </c>
      <c r="I191">
        <v>0.09</v>
      </c>
      <c r="J191">
        <v>0</v>
      </c>
    </row>
    <row r="192" spans="1:10" x14ac:dyDescent="0.2">
      <c r="A192">
        <v>20.36</v>
      </c>
      <c r="B192">
        <v>0.21</v>
      </c>
      <c r="C192">
        <v>0.04</v>
      </c>
      <c r="D192">
        <v>0.32</v>
      </c>
      <c r="E192">
        <v>0.28999999999999998</v>
      </c>
      <c r="F192">
        <v>0.1</v>
      </c>
      <c r="G192">
        <v>0.16</v>
      </c>
      <c r="H192">
        <v>0</v>
      </c>
      <c r="I192">
        <v>0.4</v>
      </c>
      <c r="J192">
        <v>0</v>
      </c>
    </row>
    <row r="193" spans="1:10" x14ac:dyDescent="0.2">
      <c r="A193">
        <v>20.45</v>
      </c>
      <c r="B193">
        <v>0.25</v>
      </c>
      <c r="C193">
        <v>0.01</v>
      </c>
      <c r="D193">
        <v>0.34</v>
      </c>
      <c r="E193">
        <v>0.36</v>
      </c>
      <c r="F193">
        <v>0.22</v>
      </c>
      <c r="G193">
        <v>0.19</v>
      </c>
      <c r="H193">
        <v>-7.0000000000000007E-2</v>
      </c>
      <c r="I193">
        <v>0.41</v>
      </c>
      <c r="J193">
        <v>-0.09</v>
      </c>
    </row>
    <row r="194" spans="1:10" x14ac:dyDescent="0.2">
      <c r="A194">
        <v>245.06</v>
      </c>
      <c r="B194">
        <v>232.65</v>
      </c>
      <c r="C194">
        <v>234.9</v>
      </c>
      <c r="D194">
        <v>239.21</v>
      </c>
      <c r="E194">
        <v>229.71</v>
      </c>
      <c r="F194">
        <v>217.08</v>
      </c>
      <c r="G194">
        <v>229.74</v>
      </c>
      <c r="H194">
        <v>242.19</v>
      </c>
      <c r="I194">
        <v>229.52</v>
      </c>
      <c r="J194">
        <v>229.14</v>
      </c>
    </row>
    <row r="195" spans="1:10" x14ac:dyDescent="0.2">
      <c r="A195">
        <v>245.06</v>
      </c>
      <c r="B195">
        <v>232.65</v>
      </c>
      <c r="C195">
        <v>234.9</v>
      </c>
      <c r="D195">
        <v>239.21</v>
      </c>
      <c r="E195">
        <v>229.71</v>
      </c>
      <c r="F195">
        <v>217.08</v>
      </c>
      <c r="G195">
        <v>229.74</v>
      </c>
      <c r="H195">
        <v>242.19</v>
      </c>
      <c r="I195">
        <v>229.52</v>
      </c>
      <c r="J195">
        <v>229.14</v>
      </c>
    </row>
    <row r="196" spans="1:10" x14ac:dyDescent="0.2">
      <c r="A196">
        <v>124.78</v>
      </c>
      <c r="B196">
        <v>110.09</v>
      </c>
      <c r="C196">
        <v>156.29</v>
      </c>
      <c r="D196">
        <v>118.93</v>
      </c>
      <c r="E196">
        <v>143.51</v>
      </c>
      <c r="F196">
        <v>102.98</v>
      </c>
      <c r="G196">
        <v>127.23</v>
      </c>
      <c r="H196">
        <v>107.83</v>
      </c>
      <c r="I196">
        <v>106.86</v>
      </c>
      <c r="J196">
        <v>114.34</v>
      </c>
    </row>
    <row r="197" spans="1:10" x14ac:dyDescent="0.2">
      <c r="A197">
        <v>0.48</v>
      </c>
      <c r="B197">
        <v>3.6</v>
      </c>
      <c r="C197">
        <v>2.81</v>
      </c>
      <c r="D197">
        <v>3.49</v>
      </c>
      <c r="E197">
        <v>3.91</v>
      </c>
      <c r="F197">
        <v>3.85</v>
      </c>
      <c r="G197">
        <v>3.74</v>
      </c>
      <c r="H197">
        <v>4.58</v>
      </c>
      <c r="I197">
        <v>4.74</v>
      </c>
      <c r="J197">
        <v>3.29</v>
      </c>
    </row>
    <row r="198" spans="1:10" x14ac:dyDescent="0.2">
      <c r="A198">
        <v>124.29</v>
      </c>
      <c r="B198">
        <v>106.49</v>
      </c>
      <c r="C198">
        <v>153.47999999999999</v>
      </c>
      <c r="D198">
        <v>115.45</v>
      </c>
      <c r="E198">
        <v>139.6</v>
      </c>
      <c r="F198">
        <v>99.13</v>
      </c>
      <c r="G198">
        <v>123.49</v>
      </c>
      <c r="H198">
        <v>103.26</v>
      </c>
      <c r="I198">
        <v>102.12</v>
      </c>
      <c r="J198">
        <v>111.06</v>
      </c>
    </row>
    <row r="199" spans="1:10" x14ac:dyDescent="0.2">
      <c r="A199">
        <v>57.48</v>
      </c>
      <c r="B199">
        <v>38.47</v>
      </c>
      <c r="C199">
        <v>102.88</v>
      </c>
      <c r="D199">
        <v>39.86</v>
      </c>
      <c r="E199">
        <v>64.63</v>
      </c>
      <c r="F199">
        <v>51.12</v>
      </c>
      <c r="G199">
        <v>52.24</v>
      </c>
      <c r="H199">
        <v>53.5</v>
      </c>
      <c r="I199">
        <v>51.6</v>
      </c>
      <c r="J199">
        <v>50.32</v>
      </c>
    </row>
    <row r="200" spans="1:10" x14ac:dyDescent="0.2">
      <c r="A200">
        <v>0.22</v>
      </c>
      <c r="B200">
        <v>0.11</v>
      </c>
      <c r="C200">
        <v>0.12</v>
      </c>
      <c r="D200">
        <v>7.0000000000000007E-2</v>
      </c>
      <c r="E200">
        <v>0.17</v>
      </c>
      <c r="F200">
        <v>0.12</v>
      </c>
      <c r="G200">
        <v>0.18</v>
      </c>
      <c r="H200">
        <v>0.17</v>
      </c>
      <c r="I200">
        <v>0.19</v>
      </c>
      <c r="J200">
        <v>0.17</v>
      </c>
    </row>
    <row r="201" spans="1:10" x14ac:dyDescent="0.2">
      <c r="A201">
        <v>0.22</v>
      </c>
      <c r="B201">
        <v>0.11</v>
      </c>
      <c r="C201">
        <v>0.12</v>
      </c>
      <c r="D201">
        <v>7.0000000000000007E-2</v>
      </c>
      <c r="E201">
        <v>0.17</v>
      </c>
      <c r="F201">
        <v>0.12</v>
      </c>
      <c r="G201">
        <v>0.18</v>
      </c>
      <c r="H201">
        <v>0.17</v>
      </c>
      <c r="I201">
        <v>0.19</v>
      </c>
      <c r="J201">
        <v>0.17</v>
      </c>
    </row>
    <row r="202" spans="1:10" x14ac:dyDescent="0.2">
      <c r="A202">
        <v>0.24</v>
      </c>
      <c r="B202">
        <v>0.35</v>
      </c>
      <c r="C202">
        <v>0.23</v>
      </c>
      <c r="D202">
        <v>0.35</v>
      </c>
      <c r="E202">
        <v>0.2</v>
      </c>
      <c r="F202">
        <v>0.24</v>
      </c>
      <c r="G202">
        <v>0.33</v>
      </c>
      <c r="H202">
        <v>0.27</v>
      </c>
      <c r="I202">
        <v>0.2</v>
      </c>
      <c r="J202">
        <v>0.28000000000000003</v>
      </c>
    </row>
    <row r="203" spans="1:10" x14ac:dyDescent="0.2">
      <c r="A203">
        <v>0.12</v>
      </c>
      <c r="B203">
        <v>0.15</v>
      </c>
      <c r="C203">
        <v>0.11</v>
      </c>
      <c r="D203">
        <v>0.18</v>
      </c>
      <c r="E203">
        <v>0.1</v>
      </c>
      <c r="F203">
        <v>0.12</v>
      </c>
      <c r="G203">
        <v>0.16</v>
      </c>
      <c r="H203">
        <v>0.13</v>
      </c>
      <c r="I203">
        <v>0.1</v>
      </c>
      <c r="J203">
        <v>0.14000000000000001</v>
      </c>
    </row>
    <row r="204" spans="1:10" x14ac:dyDescent="0.2">
      <c r="A204">
        <v>0.12</v>
      </c>
      <c r="B204">
        <v>0.2</v>
      </c>
      <c r="C204">
        <v>0.11</v>
      </c>
      <c r="D204">
        <v>0.17</v>
      </c>
      <c r="E204">
        <v>0.1</v>
      </c>
      <c r="F204">
        <v>0.12</v>
      </c>
      <c r="G204">
        <v>0.16</v>
      </c>
      <c r="H204">
        <v>0.13</v>
      </c>
      <c r="I204">
        <v>0.1</v>
      </c>
      <c r="J204">
        <v>0.14000000000000001</v>
      </c>
    </row>
    <row r="205" spans="1:10" x14ac:dyDescent="0.2">
      <c r="A205">
        <v>0.3</v>
      </c>
      <c r="B205">
        <v>0.33</v>
      </c>
      <c r="C205">
        <v>0.28000000000000003</v>
      </c>
      <c r="D205">
        <v>0.32</v>
      </c>
      <c r="E205">
        <v>0.25</v>
      </c>
      <c r="F205">
        <v>0.3</v>
      </c>
      <c r="G205">
        <v>0.41</v>
      </c>
      <c r="H205">
        <v>0.33</v>
      </c>
      <c r="I205">
        <v>0.25</v>
      </c>
      <c r="J205">
        <v>0.35</v>
      </c>
    </row>
    <row r="206" spans="1:10" x14ac:dyDescent="0.2">
      <c r="A206">
        <v>0.1</v>
      </c>
      <c r="B206">
        <v>0.03</v>
      </c>
      <c r="C206">
        <v>0.01</v>
      </c>
      <c r="D206">
        <v>7.0000000000000007E-2</v>
      </c>
      <c r="E206">
        <v>0.06</v>
      </c>
      <c r="F206">
        <v>0</v>
      </c>
      <c r="G206">
        <v>0.01</v>
      </c>
      <c r="H206">
        <v>0.04</v>
      </c>
      <c r="I206">
        <v>0.08</v>
      </c>
      <c r="J206">
        <v>0.03</v>
      </c>
    </row>
    <row r="207" spans="1:10" x14ac:dyDescent="0.2">
      <c r="A207">
        <v>0.1</v>
      </c>
      <c r="B207">
        <v>0.03</v>
      </c>
      <c r="C207">
        <v>0.01</v>
      </c>
      <c r="D207">
        <v>7.0000000000000007E-2</v>
      </c>
      <c r="E207">
        <v>0.06</v>
      </c>
      <c r="F207">
        <v>0</v>
      </c>
      <c r="G207">
        <v>0.01</v>
      </c>
      <c r="H207">
        <v>0.04</v>
      </c>
      <c r="I207">
        <v>0.08</v>
      </c>
      <c r="J207">
        <v>0.03</v>
      </c>
    </row>
    <row r="208" spans="1:10" x14ac:dyDescent="0.2">
      <c r="A208">
        <v>21.04</v>
      </c>
      <c r="B208">
        <v>0.89</v>
      </c>
      <c r="C208">
        <v>0.74</v>
      </c>
      <c r="D208">
        <v>0.56000000000000005</v>
      </c>
      <c r="E208">
        <v>1.01</v>
      </c>
      <c r="F208">
        <v>1.1499999999999999</v>
      </c>
      <c r="G208">
        <v>0.79</v>
      </c>
      <c r="H208">
        <v>0.88</v>
      </c>
      <c r="I208">
        <v>1.1000000000000001</v>
      </c>
      <c r="J208">
        <v>0.81</v>
      </c>
    </row>
    <row r="209" spans="1:10" x14ac:dyDescent="0.2">
      <c r="A209">
        <v>17.579999999999998</v>
      </c>
      <c r="B209">
        <v>0</v>
      </c>
      <c r="C209">
        <v>0</v>
      </c>
      <c r="D209">
        <v>0</v>
      </c>
      <c r="E209">
        <v>0</v>
      </c>
      <c r="F209">
        <v>0</v>
      </c>
      <c r="G209">
        <v>0</v>
      </c>
      <c r="H209">
        <v>0</v>
      </c>
      <c r="I209">
        <v>0</v>
      </c>
      <c r="J209">
        <v>0</v>
      </c>
    </row>
    <row r="210" spans="1:10" x14ac:dyDescent="0.2">
      <c r="A210">
        <v>3.25</v>
      </c>
      <c r="B210">
        <v>0</v>
      </c>
      <c r="C210">
        <v>0</v>
      </c>
      <c r="D210">
        <v>0</v>
      </c>
      <c r="E210">
        <v>0</v>
      </c>
      <c r="F210">
        <v>0</v>
      </c>
      <c r="G210">
        <v>0</v>
      </c>
      <c r="H210">
        <v>0</v>
      </c>
      <c r="I210">
        <v>0</v>
      </c>
      <c r="J210">
        <v>0</v>
      </c>
    </row>
    <row r="211" spans="1:10" x14ac:dyDescent="0.2">
      <c r="A211">
        <v>14.32</v>
      </c>
      <c r="B211">
        <v>0</v>
      </c>
      <c r="C211">
        <v>0</v>
      </c>
      <c r="D211">
        <v>0</v>
      </c>
      <c r="E211">
        <v>0</v>
      </c>
      <c r="F211">
        <v>0</v>
      </c>
      <c r="G211">
        <v>0</v>
      </c>
      <c r="H211">
        <v>0</v>
      </c>
      <c r="I211">
        <v>0</v>
      </c>
      <c r="J211">
        <v>0</v>
      </c>
    </row>
    <row r="212" spans="1:10" x14ac:dyDescent="0.2">
      <c r="A212">
        <v>17.55</v>
      </c>
      <c r="B212">
        <v>-0.89</v>
      </c>
      <c r="C212">
        <v>-0.74</v>
      </c>
      <c r="D212">
        <v>-0.56000000000000005</v>
      </c>
      <c r="E212">
        <v>-0.06</v>
      </c>
      <c r="F212">
        <v>-0.02</v>
      </c>
      <c r="G212">
        <v>-0.03</v>
      </c>
      <c r="H212">
        <v>-0.03</v>
      </c>
      <c r="I212">
        <v>-1.1000000000000001</v>
      </c>
      <c r="J212">
        <v>-0.06</v>
      </c>
    </row>
    <row r="213" spans="1:10" x14ac:dyDescent="0.2">
      <c r="A213">
        <v>131.57</v>
      </c>
      <c r="B213">
        <v>130.96</v>
      </c>
      <c r="C213">
        <v>133.78</v>
      </c>
      <c r="D213">
        <v>130.29</v>
      </c>
      <c r="E213">
        <v>131.03</v>
      </c>
      <c r="F213">
        <v>133.75</v>
      </c>
      <c r="G213">
        <v>126.39</v>
      </c>
      <c r="H213">
        <v>119.98</v>
      </c>
      <c r="I213">
        <v>143.09</v>
      </c>
      <c r="J213">
        <v>132.05000000000001</v>
      </c>
    </row>
    <row r="214" spans="1:10" x14ac:dyDescent="0.2">
      <c r="A214">
        <v>24.77</v>
      </c>
      <c r="B214">
        <v>24.3</v>
      </c>
      <c r="C214">
        <v>23.87</v>
      </c>
      <c r="D214">
        <v>23.98</v>
      </c>
      <c r="E214">
        <v>25.2</v>
      </c>
      <c r="F214">
        <v>22.31</v>
      </c>
      <c r="G214">
        <v>23.68</v>
      </c>
      <c r="H214">
        <v>26.31</v>
      </c>
      <c r="I214">
        <v>22.44</v>
      </c>
      <c r="J214">
        <v>23.46</v>
      </c>
    </row>
    <row r="215" spans="1:10" x14ac:dyDescent="0.2">
      <c r="A215">
        <v>12.39</v>
      </c>
      <c r="B215">
        <v>12.15</v>
      </c>
      <c r="C215">
        <v>11.94</v>
      </c>
      <c r="D215">
        <v>11.99</v>
      </c>
      <c r="E215">
        <v>12.6</v>
      </c>
      <c r="F215">
        <v>11.16</v>
      </c>
      <c r="G215">
        <v>11.84</v>
      </c>
      <c r="H215">
        <v>13.15</v>
      </c>
      <c r="I215">
        <v>11.22</v>
      </c>
      <c r="J215">
        <v>11.73</v>
      </c>
    </row>
    <row r="216" spans="1:10" x14ac:dyDescent="0.2">
      <c r="A216">
        <v>12.39</v>
      </c>
      <c r="B216">
        <v>12.15</v>
      </c>
      <c r="C216">
        <v>11.94</v>
      </c>
      <c r="D216">
        <v>11.99</v>
      </c>
      <c r="E216">
        <v>12.6</v>
      </c>
      <c r="F216">
        <v>11.16</v>
      </c>
      <c r="G216">
        <v>11.84</v>
      </c>
      <c r="H216">
        <v>13.15</v>
      </c>
      <c r="I216">
        <v>11.22</v>
      </c>
      <c r="J216">
        <v>11.73</v>
      </c>
    </row>
    <row r="217" spans="1:10" x14ac:dyDescent="0.2">
      <c r="A217">
        <v>-51.96</v>
      </c>
      <c r="B217">
        <v>-44.07</v>
      </c>
      <c r="C217">
        <v>-51.71</v>
      </c>
      <c r="D217">
        <v>-49.86</v>
      </c>
      <c r="E217">
        <v>-49.44</v>
      </c>
      <c r="F217">
        <v>-50.08</v>
      </c>
      <c r="G217">
        <v>-42.5</v>
      </c>
      <c r="H217">
        <v>-40.69</v>
      </c>
      <c r="I217">
        <v>-51.43</v>
      </c>
      <c r="J217">
        <v>-48.26</v>
      </c>
    </row>
    <row r="218" spans="1:10" x14ac:dyDescent="0.2">
      <c r="A218">
        <v>53.96</v>
      </c>
      <c r="B218">
        <v>48.37</v>
      </c>
      <c r="C218">
        <v>49.21</v>
      </c>
      <c r="D218">
        <v>48.03</v>
      </c>
      <c r="E218">
        <v>46.44</v>
      </c>
      <c r="F218">
        <v>42.98</v>
      </c>
      <c r="G218">
        <v>46.28</v>
      </c>
      <c r="H218">
        <v>42.4</v>
      </c>
      <c r="I218">
        <v>39.520000000000003</v>
      </c>
      <c r="J218">
        <v>39.97</v>
      </c>
    </row>
    <row r="219" spans="1:10" x14ac:dyDescent="0.2">
      <c r="A219">
        <v>230.65</v>
      </c>
      <c r="B219">
        <v>238.72</v>
      </c>
      <c r="C219">
        <v>235.22</v>
      </c>
      <c r="D219">
        <v>325.62</v>
      </c>
      <c r="E219">
        <v>185.34</v>
      </c>
      <c r="F219">
        <v>227.68</v>
      </c>
      <c r="G219">
        <v>213.15</v>
      </c>
      <c r="H219">
        <v>168.35</v>
      </c>
      <c r="I219">
        <v>76.06</v>
      </c>
      <c r="J219">
        <v>185.84</v>
      </c>
    </row>
    <row r="220" spans="1:10" x14ac:dyDescent="0.2">
      <c r="A220">
        <v>0</v>
      </c>
      <c r="B220">
        <v>0</v>
      </c>
      <c r="C220">
        <v>0</v>
      </c>
      <c r="D220">
        <v>0</v>
      </c>
      <c r="E220">
        <v>0</v>
      </c>
      <c r="F220">
        <v>0</v>
      </c>
      <c r="G220">
        <v>0</v>
      </c>
      <c r="H220">
        <v>0</v>
      </c>
      <c r="I220">
        <v>0</v>
      </c>
      <c r="J220">
        <v>0</v>
      </c>
    </row>
    <row r="221" spans="1:10" x14ac:dyDescent="0.2">
      <c r="A221">
        <v>230.65</v>
      </c>
      <c r="B221">
        <v>238.72</v>
      </c>
      <c r="C221">
        <v>235.22</v>
      </c>
      <c r="D221">
        <v>325.62</v>
      </c>
      <c r="E221">
        <v>185.34</v>
      </c>
      <c r="F221">
        <v>227.68</v>
      </c>
      <c r="G221">
        <v>213.15</v>
      </c>
      <c r="H221">
        <v>168.35</v>
      </c>
      <c r="I221">
        <v>76.06</v>
      </c>
      <c r="J221">
        <v>185.84</v>
      </c>
    </row>
    <row r="222" spans="1:10" x14ac:dyDescent="0.2">
      <c r="A222">
        <v>147.19</v>
      </c>
      <c r="B222">
        <v>206.3</v>
      </c>
      <c r="C222">
        <v>154.74</v>
      </c>
      <c r="D222">
        <v>264.55</v>
      </c>
      <c r="E222">
        <v>114.89</v>
      </c>
      <c r="F222">
        <v>149.25</v>
      </c>
      <c r="G222">
        <v>137.28</v>
      </c>
      <c r="H222">
        <v>51.04</v>
      </c>
      <c r="I222">
        <v>-8.2899999999999991</v>
      </c>
      <c r="J222">
        <v>129.35</v>
      </c>
    </row>
    <row r="223" spans="1:10" x14ac:dyDescent="0.2">
      <c r="A223">
        <v>-0.1</v>
      </c>
      <c r="B223">
        <v>0</v>
      </c>
      <c r="C223">
        <v>-0.08</v>
      </c>
      <c r="D223">
        <v>-0.18</v>
      </c>
      <c r="E223">
        <v>-0.08</v>
      </c>
      <c r="F223">
        <v>-0.14000000000000001</v>
      </c>
      <c r="G223">
        <v>-0.08</v>
      </c>
      <c r="H223">
        <v>-0.11</v>
      </c>
      <c r="I223">
        <v>-0.14000000000000001</v>
      </c>
      <c r="J223">
        <v>-0.15</v>
      </c>
    </row>
    <row r="224" spans="1:10" x14ac:dyDescent="0.2">
      <c r="A224">
        <v>0.01</v>
      </c>
      <c r="B224">
        <v>0.01</v>
      </c>
      <c r="C224">
        <v>0</v>
      </c>
      <c r="D224">
        <v>0.01</v>
      </c>
      <c r="E224">
        <v>0.01</v>
      </c>
      <c r="F224">
        <v>0.01</v>
      </c>
      <c r="G224">
        <v>0</v>
      </c>
      <c r="H224">
        <v>0</v>
      </c>
      <c r="I224">
        <v>0</v>
      </c>
      <c r="J224">
        <v>0.01</v>
      </c>
    </row>
    <row r="225" spans="1:10" x14ac:dyDescent="0.2">
      <c r="A225">
        <v>0.43</v>
      </c>
      <c r="B225">
        <v>0.44</v>
      </c>
      <c r="C225">
        <v>0.44</v>
      </c>
      <c r="D225">
        <v>0.44</v>
      </c>
      <c r="E225">
        <v>0.46</v>
      </c>
      <c r="F225">
        <v>0.43</v>
      </c>
      <c r="G225">
        <v>0.44</v>
      </c>
      <c r="H225">
        <v>0.45</v>
      </c>
      <c r="I225">
        <v>0.39</v>
      </c>
      <c r="J225">
        <v>0.47</v>
      </c>
    </row>
    <row r="226" spans="1:10" x14ac:dyDescent="0.2">
      <c r="A226">
        <v>90</v>
      </c>
      <c r="B226">
        <v>98.36</v>
      </c>
      <c r="C226">
        <v>72.680000000000007</v>
      </c>
      <c r="D226">
        <v>143.22999999999999</v>
      </c>
      <c r="E226">
        <v>102.71</v>
      </c>
      <c r="F226">
        <v>112.79</v>
      </c>
      <c r="G226">
        <v>148.47999999999999</v>
      </c>
      <c r="H226">
        <v>32.93</v>
      </c>
      <c r="I226">
        <v>100.49</v>
      </c>
      <c r="J226">
        <v>99.97</v>
      </c>
    </row>
    <row r="227" spans="1:10" x14ac:dyDescent="0.2">
      <c r="A227">
        <v>29.71</v>
      </c>
      <c r="B227">
        <v>27.67</v>
      </c>
      <c r="C227">
        <v>27.01</v>
      </c>
      <c r="D227">
        <v>36.1</v>
      </c>
      <c r="E227">
        <v>26.25</v>
      </c>
      <c r="F227">
        <v>30.75</v>
      </c>
      <c r="G227">
        <v>37.92</v>
      </c>
      <c r="H227">
        <v>28.52</v>
      </c>
      <c r="I227">
        <v>37.409999999999997</v>
      </c>
      <c r="J227">
        <v>34.159999999999997</v>
      </c>
    </row>
    <row r="228" spans="1:10" x14ac:dyDescent="0.2">
      <c r="A228">
        <v>60.3</v>
      </c>
      <c r="B228">
        <v>70.69</v>
      </c>
      <c r="C228">
        <v>45.67</v>
      </c>
      <c r="D228">
        <v>107.13</v>
      </c>
      <c r="E228">
        <v>76.459999999999994</v>
      </c>
      <c r="F228">
        <v>82.04</v>
      </c>
      <c r="G228">
        <v>110.56</v>
      </c>
      <c r="H228">
        <v>4.41</v>
      </c>
      <c r="I228">
        <v>63.07</v>
      </c>
      <c r="J228">
        <v>65.81</v>
      </c>
    </row>
    <row r="229" spans="1:10" x14ac:dyDescent="0.2">
      <c r="A229">
        <v>81.16</v>
      </c>
      <c r="B229">
        <v>85.66</v>
      </c>
      <c r="C229">
        <v>64.16</v>
      </c>
      <c r="D229">
        <v>128.71</v>
      </c>
      <c r="E229">
        <v>90.69</v>
      </c>
      <c r="F229">
        <v>108.93</v>
      </c>
      <c r="G229">
        <v>139.19</v>
      </c>
      <c r="H229">
        <v>23.02</v>
      </c>
      <c r="I229">
        <v>93.12</v>
      </c>
      <c r="J229">
        <v>97.4</v>
      </c>
    </row>
    <row r="230" spans="1:10" x14ac:dyDescent="0.2">
      <c r="A230">
        <v>0.01</v>
      </c>
      <c r="B230">
        <v>0.01</v>
      </c>
      <c r="C230">
        <v>0</v>
      </c>
      <c r="D230">
        <v>0.01</v>
      </c>
      <c r="E230">
        <v>0.01</v>
      </c>
      <c r="F230">
        <v>0.01</v>
      </c>
      <c r="G230">
        <v>0</v>
      </c>
      <c r="H230">
        <v>0</v>
      </c>
      <c r="I230">
        <v>0</v>
      </c>
      <c r="J230">
        <v>0.01</v>
      </c>
    </row>
    <row r="231" spans="1:10" x14ac:dyDescent="0.2">
      <c r="A231">
        <v>0.13</v>
      </c>
      <c r="B231">
        <v>0.12</v>
      </c>
      <c r="C231">
        <v>0.14000000000000001</v>
      </c>
      <c r="D231">
        <v>0.13</v>
      </c>
      <c r="E231">
        <v>0.13</v>
      </c>
      <c r="F231">
        <v>0.13</v>
      </c>
      <c r="G231">
        <v>0.13</v>
      </c>
      <c r="H231">
        <v>0.16</v>
      </c>
      <c r="I231">
        <v>0.12</v>
      </c>
      <c r="J231">
        <v>0.13</v>
      </c>
    </row>
    <row r="232" spans="1:10" x14ac:dyDescent="0.2">
      <c r="A232">
        <v>7.0000000000000007E-2</v>
      </c>
      <c r="B232">
        <v>0.05</v>
      </c>
      <c r="C232">
        <v>0.08</v>
      </c>
      <c r="D232">
        <v>0.03</v>
      </c>
      <c r="E232">
        <v>0.09</v>
      </c>
      <c r="F232">
        <v>0.1</v>
      </c>
      <c r="G232">
        <v>0</v>
      </c>
      <c r="H232">
        <v>0.16</v>
      </c>
      <c r="I232">
        <v>0.05</v>
      </c>
      <c r="J232">
        <v>0.06</v>
      </c>
    </row>
    <row r="233" spans="1:10" x14ac:dyDescent="0.2">
      <c r="A233">
        <v>0.05</v>
      </c>
      <c r="B233">
        <v>0.08</v>
      </c>
      <c r="C233">
        <v>0.06</v>
      </c>
      <c r="D233">
        <v>0.1</v>
      </c>
      <c r="E233">
        <v>0.04</v>
      </c>
      <c r="F233">
        <v>0.03</v>
      </c>
      <c r="G233">
        <v>0.13</v>
      </c>
      <c r="H233">
        <v>0</v>
      </c>
      <c r="I233">
        <v>7.0000000000000007E-2</v>
      </c>
      <c r="J233">
        <v>0.08</v>
      </c>
    </row>
    <row r="234" spans="1:10" x14ac:dyDescent="0.2">
      <c r="A234">
        <v>0.17</v>
      </c>
      <c r="B234">
        <v>0.17</v>
      </c>
      <c r="C234">
        <v>0.17</v>
      </c>
      <c r="D234">
        <v>0.17</v>
      </c>
      <c r="E234">
        <v>0.18</v>
      </c>
      <c r="F234">
        <v>0.17</v>
      </c>
      <c r="G234">
        <v>0.17</v>
      </c>
      <c r="H234">
        <v>0.19</v>
      </c>
      <c r="I234">
        <v>0.15</v>
      </c>
      <c r="J234">
        <v>0.18</v>
      </c>
    </row>
    <row r="235" spans="1:10" x14ac:dyDescent="0.2">
      <c r="A235">
        <v>0.43</v>
      </c>
      <c r="B235">
        <v>0.44</v>
      </c>
      <c r="C235">
        <v>0.44</v>
      </c>
      <c r="D235">
        <v>0.44</v>
      </c>
      <c r="E235">
        <v>0.46</v>
      </c>
      <c r="F235">
        <v>0.43</v>
      </c>
      <c r="G235">
        <v>0.44</v>
      </c>
      <c r="H235">
        <v>0.45</v>
      </c>
      <c r="I235">
        <v>0.39</v>
      </c>
      <c r="J235">
        <v>0.47</v>
      </c>
    </row>
    <row r="236" spans="1:10" x14ac:dyDescent="0.2">
      <c r="A236">
        <v>31.77</v>
      </c>
      <c r="B236">
        <v>35.42</v>
      </c>
      <c r="C236">
        <v>25.83</v>
      </c>
      <c r="D236">
        <v>51.8</v>
      </c>
      <c r="E236">
        <v>36.700000000000003</v>
      </c>
      <c r="F236">
        <v>39.200000000000003</v>
      </c>
      <c r="G236">
        <v>52.44</v>
      </c>
      <c r="H236">
        <v>11.84</v>
      </c>
      <c r="I236">
        <v>35.590000000000003</v>
      </c>
      <c r="J236">
        <v>34.869999999999997</v>
      </c>
    </row>
    <row r="237" spans="1:10" x14ac:dyDescent="0.2">
      <c r="A237">
        <v>6.41</v>
      </c>
      <c r="B237">
        <v>5.3</v>
      </c>
      <c r="C237">
        <v>6.99</v>
      </c>
      <c r="D237">
        <v>5.09</v>
      </c>
      <c r="E237">
        <v>4.1100000000000003</v>
      </c>
      <c r="F237">
        <v>4.12</v>
      </c>
      <c r="G237">
        <v>4.4800000000000004</v>
      </c>
      <c r="H237">
        <v>11.81</v>
      </c>
      <c r="I237">
        <v>8.74</v>
      </c>
      <c r="J237">
        <v>6.96</v>
      </c>
    </row>
    <row r="238" spans="1:10" x14ac:dyDescent="0.2">
      <c r="A238">
        <v>25.36</v>
      </c>
      <c r="B238">
        <v>30.12</v>
      </c>
      <c r="C238">
        <v>18.84</v>
      </c>
      <c r="D238">
        <v>46.71</v>
      </c>
      <c r="E238">
        <v>32.6</v>
      </c>
      <c r="F238">
        <v>35.08</v>
      </c>
      <c r="G238">
        <v>47.96</v>
      </c>
      <c r="H238">
        <v>0.04</v>
      </c>
      <c r="I238">
        <v>26.84</v>
      </c>
      <c r="J238">
        <v>27.91</v>
      </c>
    </row>
    <row r="239" spans="1:10" x14ac:dyDescent="0.2">
      <c r="A239">
        <v>27.5</v>
      </c>
      <c r="B239">
        <v>28.6</v>
      </c>
      <c r="C239">
        <v>21.5</v>
      </c>
      <c r="D239">
        <v>43.36</v>
      </c>
      <c r="E239">
        <v>30.29</v>
      </c>
      <c r="F239">
        <v>37.270000000000003</v>
      </c>
      <c r="G239">
        <v>47.61</v>
      </c>
      <c r="H239">
        <v>7.53</v>
      </c>
      <c r="I239">
        <v>31.97</v>
      </c>
      <c r="J239">
        <v>33.450000000000003</v>
      </c>
    </row>
    <row r="240" spans="1:10" x14ac:dyDescent="0.2">
      <c r="A240">
        <v>-0.1</v>
      </c>
      <c r="B240">
        <v>0</v>
      </c>
      <c r="C240">
        <v>-0.08</v>
      </c>
      <c r="D240">
        <v>-0.18</v>
      </c>
      <c r="E240">
        <v>-0.08</v>
      </c>
      <c r="F240">
        <v>-0.14000000000000001</v>
      </c>
      <c r="G240">
        <v>-0.08</v>
      </c>
      <c r="H240">
        <v>-0.11</v>
      </c>
      <c r="I240">
        <v>-0.14000000000000001</v>
      </c>
      <c r="J240">
        <v>-0.15</v>
      </c>
    </row>
    <row r="241" spans="1:10" x14ac:dyDescent="0.2">
      <c r="A241">
        <v>58.11</v>
      </c>
      <c r="B241">
        <v>62.82</v>
      </c>
      <c r="C241">
        <v>46.72</v>
      </c>
      <c r="D241">
        <v>91.3</v>
      </c>
      <c r="E241">
        <v>65.88</v>
      </c>
      <c r="F241">
        <v>73.459999999999994</v>
      </c>
      <c r="G241">
        <v>95.91</v>
      </c>
      <c r="H241">
        <v>20.93</v>
      </c>
      <c r="I241">
        <v>64.77</v>
      </c>
      <c r="J241">
        <v>64.97</v>
      </c>
    </row>
    <row r="242" spans="1:10" x14ac:dyDescent="0.2">
      <c r="A242">
        <v>23.22</v>
      </c>
      <c r="B242">
        <v>22.32</v>
      </c>
      <c r="C242">
        <v>19.95</v>
      </c>
      <c r="D242">
        <v>30.98</v>
      </c>
      <c r="E242">
        <v>22.05</v>
      </c>
      <c r="F242">
        <v>26.53</v>
      </c>
      <c r="G242">
        <v>33.43</v>
      </c>
      <c r="H242">
        <v>16.55</v>
      </c>
      <c r="I242">
        <v>28.62</v>
      </c>
      <c r="J242">
        <v>27.14</v>
      </c>
    </row>
    <row r="243" spans="1:10" x14ac:dyDescent="0.2">
      <c r="A243">
        <v>34.89</v>
      </c>
      <c r="B243">
        <v>40.49</v>
      </c>
      <c r="C243">
        <v>26.77</v>
      </c>
      <c r="D243">
        <v>60.32</v>
      </c>
      <c r="E243">
        <v>43.83</v>
      </c>
      <c r="F243">
        <v>46.93</v>
      </c>
      <c r="G243">
        <v>62.47</v>
      </c>
      <c r="H243">
        <v>4.37</v>
      </c>
      <c r="I243">
        <v>36.159999999999997</v>
      </c>
      <c r="J243">
        <v>37.82</v>
      </c>
    </row>
    <row r="244" spans="1:10" x14ac:dyDescent="0.2">
      <c r="A244">
        <v>53.49</v>
      </c>
      <c r="B244">
        <v>56.89</v>
      </c>
      <c r="C244">
        <v>42.48</v>
      </c>
      <c r="D244">
        <v>85.17</v>
      </c>
      <c r="E244">
        <v>60.22</v>
      </c>
      <c r="F244">
        <v>71.5</v>
      </c>
      <c r="G244">
        <v>91.41</v>
      </c>
      <c r="H244">
        <v>15.31</v>
      </c>
      <c r="I244">
        <v>60.99</v>
      </c>
      <c r="J244">
        <v>63.77</v>
      </c>
    </row>
    <row r="245" spans="1:10" x14ac:dyDescent="0.2">
      <c r="A245">
        <v>-0.03</v>
      </c>
      <c r="B245">
        <v>0</v>
      </c>
      <c r="C245">
        <v>-0.02</v>
      </c>
      <c r="D245">
        <v>-0.05</v>
      </c>
      <c r="E245">
        <v>-0.02</v>
      </c>
      <c r="F245">
        <v>-0.03</v>
      </c>
      <c r="G245">
        <v>-0.02</v>
      </c>
      <c r="H245">
        <v>-0.03</v>
      </c>
      <c r="I245">
        <v>-0.04</v>
      </c>
      <c r="J245">
        <v>-0.04</v>
      </c>
    </row>
    <row r="246" spans="1:10" x14ac:dyDescent="0.2">
      <c r="A246">
        <v>14.53</v>
      </c>
      <c r="B246">
        <v>15.7</v>
      </c>
      <c r="C246">
        <v>11.68</v>
      </c>
      <c r="D246">
        <v>22.82</v>
      </c>
      <c r="E246">
        <v>16.47</v>
      </c>
      <c r="F246">
        <v>18.37</v>
      </c>
      <c r="G246">
        <v>23.98</v>
      </c>
      <c r="H246">
        <v>5.23</v>
      </c>
      <c r="I246">
        <v>16.190000000000001</v>
      </c>
      <c r="J246">
        <v>16.239999999999998</v>
      </c>
    </row>
    <row r="247" spans="1:10" x14ac:dyDescent="0.2">
      <c r="A247">
        <v>5.81</v>
      </c>
      <c r="B247">
        <v>5.58</v>
      </c>
      <c r="C247">
        <v>4.99</v>
      </c>
      <c r="D247">
        <v>7.74</v>
      </c>
      <c r="E247">
        <v>5.51</v>
      </c>
      <c r="F247">
        <v>6.63</v>
      </c>
      <c r="G247">
        <v>8.36</v>
      </c>
      <c r="H247">
        <v>4.1399999999999997</v>
      </c>
      <c r="I247">
        <v>7.15</v>
      </c>
      <c r="J247">
        <v>6.79</v>
      </c>
    </row>
    <row r="248" spans="1:10" x14ac:dyDescent="0.2">
      <c r="A248">
        <v>8.7200000000000006</v>
      </c>
      <c r="B248">
        <v>10.119999999999999</v>
      </c>
      <c r="C248">
        <v>6.69</v>
      </c>
      <c r="D248">
        <v>15.08</v>
      </c>
      <c r="E248">
        <v>10.96</v>
      </c>
      <c r="F248">
        <v>11.73</v>
      </c>
      <c r="G248">
        <v>15.62</v>
      </c>
      <c r="H248">
        <v>1.0900000000000001</v>
      </c>
      <c r="I248">
        <v>9.0399999999999991</v>
      </c>
      <c r="J248">
        <v>9.4600000000000009</v>
      </c>
    </row>
    <row r="249" spans="1:10" x14ac:dyDescent="0.2">
      <c r="A249">
        <v>13.37</v>
      </c>
      <c r="B249">
        <v>14.22</v>
      </c>
      <c r="C249">
        <v>10.62</v>
      </c>
      <c r="D249">
        <v>21.29</v>
      </c>
      <c r="E249">
        <v>15.06</v>
      </c>
      <c r="F249">
        <v>17.87</v>
      </c>
      <c r="G249">
        <v>22.85</v>
      </c>
      <c r="H249">
        <v>3.83</v>
      </c>
      <c r="I249">
        <v>15.25</v>
      </c>
      <c r="J249">
        <v>15.94</v>
      </c>
    </row>
    <row r="250" spans="1:10" x14ac:dyDescent="0.2">
      <c r="A250">
        <v>-0.03</v>
      </c>
      <c r="B250">
        <v>0</v>
      </c>
      <c r="C250">
        <v>-0.02</v>
      </c>
      <c r="D250">
        <v>-0.05</v>
      </c>
      <c r="E250">
        <v>-0.02</v>
      </c>
      <c r="F250">
        <v>-0.03</v>
      </c>
      <c r="G250">
        <v>-0.02</v>
      </c>
      <c r="H250">
        <v>-0.03</v>
      </c>
      <c r="I250">
        <v>-0.04</v>
      </c>
      <c r="J250">
        <v>-0.04</v>
      </c>
    </row>
    <row r="251" spans="1:10" x14ac:dyDescent="0.2">
      <c r="A251">
        <v>14.53</v>
      </c>
      <c r="B251">
        <v>15.7</v>
      </c>
      <c r="C251">
        <v>11.68</v>
      </c>
      <c r="D251">
        <v>22.82</v>
      </c>
      <c r="E251">
        <v>16.47</v>
      </c>
      <c r="F251">
        <v>18.37</v>
      </c>
      <c r="G251">
        <v>23.98</v>
      </c>
      <c r="H251">
        <v>5.23</v>
      </c>
      <c r="I251">
        <v>16.190000000000001</v>
      </c>
      <c r="J251">
        <v>16.239999999999998</v>
      </c>
    </row>
    <row r="252" spans="1:10" x14ac:dyDescent="0.2">
      <c r="A252">
        <v>5.81</v>
      </c>
      <c r="B252">
        <v>5.58</v>
      </c>
      <c r="C252">
        <v>4.99</v>
      </c>
      <c r="D252">
        <v>7.74</v>
      </c>
      <c r="E252">
        <v>5.51</v>
      </c>
      <c r="F252">
        <v>6.63</v>
      </c>
      <c r="G252">
        <v>8.36</v>
      </c>
      <c r="H252">
        <v>4.1399999999999997</v>
      </c>
      <c r="I252">
        <v>7.15</v>
      </c>
      <c r="J252">
        <v>6.79</v>
      </c>
    </row>
    <row r="253" spans="1:10" x14ac:dyDescent="0.2">
      <c r="A253">
        <v>8.7200000000000006</v>
      </c>
      <c r="B253">
        <v>10.119999999999999</v>
      </c>
      <c r="C253">
        <v>6.69</v>
      </c>
      <c r="D253">
        <v>15.08</v>
      </c>
      <c r="E253">
        <v>10.96</v>
      </c>
      <c r="F253">
        <v>11.73</v>
      </c>
      <c r="G253">
        <v>15.62</v>
      </c>
      <c r="H253">
        <v>1.0900000000000001</v>
      </c>
      <c r="I253">
        <v>9.0399999999999991</v>
      </c>
      <c r="J253">
        <v>9.4600000000000009</v>
      </c>
    </row>
    <row r="254" spans="1:10" x14ac:dyDescent="0.2">
      <c r="A254">
        <v>13.37</v>
      </c>
      <c r="B254">
        <v>14.22</v>
      </c>
      <c r="C254">
        <v>10.62</v>
      </c>
      <c r="D254">
        <v>21.29</v>
      </c>
      <c r="E254">
        <v>15.06</v>
      </c>
      <c r="F254">
        <v>17.87</v>
      </c>
      <c r="G254">
        <v>22.85</v>
      </c>
      <c r="H254">
        <v>3.83</v>
      </c>
      <c r="I254">
        <v>15.25</v>
      </c>
      <c r="J254">
        <v>15.94</v>
      </c>
    </row>
    <row r="255" spans="1:10" x14ac:dyDescent="0.2">
      <c r="A255">
        <v>-0.03</v>
      </c>
      <c r="B255">
        <v>0</v>
      </c>
      <c r="C255">
        <v>-0.02</v>
      </c>
      <c r="D255">
        <v>-0.05</v>
      </c>
      <c r="E255">
        <v>-0.02</v>
      </c>
      <c r="F255">
        <v>-0.03</v>
      </c>
      <c r="G255">
        <v>-0.02</v>
      </c>
      <c r="H255">
        <v>-0.03</v>
      </c>
      <c r="I255">
        <v>-0.04</v>
      </c>
      <c r="J255">
        <v>-0.04</v>
      </c>
    </row>
    <row r="256" spans="1:10" x14ac:dyDescent="0.2">
      <c r="A256">
        <v>14.53</v>
      </c>
      <c r="B256">
        <v>15.7</v>
      </c>
      <c r="C256">
        <v>11.68</v>
      </c>
      <c r="D256">
        <v>22.82</v>
      </c>
      <c r="E256">
        <v>16.47</v>
      </c>
      <c r="F256">
        <v>18.37</v>
      </c>
      <c r="G256">
        <v>23.98</v>
      </c>
      <c r="H256">
        <v>5.23</v>
      </c>
      <c r="I256">
        <v>16.190000000000001</v>
      </c>
      <c r="J256">
        <v>16.239999999999998</v>
      </c>
    </row>
    <row r="257" spans="1:10" x14ac:dyDescent="0.2">
      <c r="A257">
        <v>5.81</v>
      </c>
      <c r="B257">
        <v>5.58</v>
      </c>
      <c r="C257">
        <v>4.99</v>
      </c>
      <c r="D257">
        <v>7.74</v>
      </c>
      <c r="E257">
        <v>5.51</v>
      </c>
      <c r="F257">
        <v>6.63</v>
      </c>
      <c r="G257">
        <v>8.36</v>
      </c>
      <c r="H257">
        <v>4.1399999999999997</v>
      </c>
      <c r="I257">
        <v>7.15</v>
      </c>
      <c r="J257">
        <v>6.79</v>
      </c>
    </row>
    <row r="258" spans="1:10" x14ac:dyDescent="0.2">
      <c r="A258">
        <v>8.7200000000000006</v>
      </c>
      <c r="B258">
        <v>10.119999999999999</v>
      </c>
      <c r="C258">
        <v>6.69</v>
      </c>
      <c r="D258">
        <v>15.08</v>
      </c>
      <c r="E258">
        <v>10.96</v>
      </c>
      <c r="F258">
        <v>11.73</v>
      </c>
      <c r="G258">
        <v>15.62</v>
      </c>
      <c r="H258">
        <v>1.0900000000000001</v>
      </c>
      <c r="I258">
        <v>9.0399999999999991</v>
      </c>
      <c r="J258">
        <v>9.4600000000000009</v>
      </c>
    </row>
    <row r="259" spans="1:10" x14ac:dyDescent="0.2">
      <c r="A259">
        <v>13.37</v>
      </c>
      <c r="B259">
        <v>14.22</v>
      </c>
      <c r="C259">
        <v>10.62</v>
      </c>
      <c r="D259">
        <v>21.29</v>
      </c>
      <c r="E259">
        <v>15.06</v>
      </c>
      <c r="F259">
        <v>17.87</v>
      </c>
      <c r="G259">
        <v>22.85</v>
      </c>
      <c r="H259">
        <v>3.83</v>
      </c>
      <c r="I259">
        <v>15.25</v>
      </c>
      <c r="J259">
        <v>15.94</v>
      </c>
    </row>
    <row r="260" spans="1:10" x14ac:dyDescent="0.2">
      <c r="A260">
        <v>-0.03</v>
      </c>
      <c r="B260">
        <v>0</v>
      </c>
      <c r="C260">
        <v>-0.02</v>
      </c>
      <c r="D260">
        <v>-0.05</v>
      </c>
      <c r="E260">
        <v>-0.02</v>
      </c>
      <c r="F260">
        <v>-0.03</v>
      </c>
      <c r="G260">
        <v>-0.02</v>
      </c>
      <c r="H260">
        <v>-0.03</v>
      </c>
      <c r="I260">
        <v>-0.04</v>
      </c>
      <c r="J260">
        <v>-0.04</v>
      </c>
    </row>
    <row r="261" spans="1:10" x14ac:dyDescent="0.2">
      <c r="A261">
        <v>14.53</v>
      </c>
      <c r="B261">
        <v>15.7</v>
      </c>
      <c r="C261">
        <v>11.68</v>
      </c>
      <c r="D261">
        <v>22.82</v>
      </c>
      <c r="E261">
        <v>16.47</v>
      </c>
      <c r="F261">
        <v>18.37</v>
      </c>
      <c r="G261">
        <v>23.98</v>
      </c>
      <c r="H261">
        <v>5.23</v>
      </c>
      <c r="I261">
        <v>16.190000000000001</v>
      </c>
      <c r="J261">
        <v>16.239999999999998</v>
      </c>
    </row>
    <row r="262" spans="1:10" x14ac:dyDescent="0.2">
      <c r="A262">
        <v>5.81</v>
      </c>
      <c r="B262">
        <v>5.58</v>
      </c>
      <c r="C262">
        <v>4.99</v>
      </c>
      <c r="D262">
        <v>7.74</v>
      </c>
      <c r="E262">
        <v>5.51</v>
      </c>
      <c r="F262">
        <v>6.63</v>
      </c>
      <c r="G262">
        <v>8.36</v>
      </c>
      <c r="H262">
        <v>4.1399999999999997</v>
      </c>
      <c r="I262">
        <v>7.15</v>
      </c>
      <c r="J262">
        <v>6.79</v>
      </c>
    </row>
    <row r="263" spans="1:10" x14ac:dyDescent="0.2">
      <c r="A263">
        <v>8.7200000000000006</v>
      </c>
      <c r="B263">
        <v>10.119999999999999</v>
      </c>
      <c r="C263">
        <v>6.69</v>
      </c>
      <c r="D263">
        <v>15.08</v>
      </c>
      <c r="E263">
        <v>10.96</v>
      </c>
      <c r="F263">
        <v>11.73</v>
      </c>
      <c r="G263">
        <v>15.62</v>
      </c>
      <c r="H263">
        <v>1.0900000000000001</v>
      </c>
      <c r="I263">
        <v>9.0399999999999991</v>
      </c>
      <c r="J263">
        <v>9.4600000000000009</v>
      </c>
    </row>
    <row r="264" spans="1:10" x14ac:dyDescent="0.2">
      <c r="A264">
        <v>13.37</v>
      </c>
      <c r="B264">
        <v>14.22</v>
      </c>
      <c r="C264">
        <v>10.62</v>
      </c>
      <c r="D264">
        <v>21.29</v>
      </c>
      <c r="E264">
        <v>15.06</v>
      </c>
      <c r="F264">
        <v>17.87</v>
      </c>
      <c r="G264">
        <v>22.85</v>
      </c>
      <c r="H264">
        <v>3.83</v>
      </c>
      <c r="I264">
        <v>15.25</v>
      </c>
      <c r="J264">
        <v>15.94</v>
      </c>
    </row>
    <row r="265" spans="1:10" x14ac:dyDescent="0.2">
      <c r="A265">
        <v>128.05000000000001</v>
      </c>
      <c r="B265">
        <v>134.32</v>
      </c>
      <c r="C265">
        <v>124.1</v>
      </c>
      <c r="D265">
        <v>137.4</v>
      </c>
      <c r="E265">
        <v>125.21</v>
      </c>
      <c r="F265">
        <v>130.57</v>
      </c>
      <c r="G265">
        <v>142.13</v>
      </c>
      <c r="H265">
        <v>130.86000000000001</v>
      </c>
      <c r="I265">
        <v>136.08000000000001</v>
      </c>
      <c r="J265">
        <v>136.49</v>
      </c>
    </row>
    <row r="266" spans="1:10" x14ac:dyDescent="0.2">
      <c r="A266">
        <v>128.07</v>
      </c>
      <c r="B266">
        <v>134.33000000000001</v>
      </c>
      <c r="C266">
        <v>124.15</v>
      </c>
      <c r="D266">
        <v>137.44999999999999</v>
      </c>
      <c r="E266">
        <v>125.26</v>
      </c>
      <c r="F266">
        <v>130.6</v>
      </c>
      <c r="G266">
        <v>142.16999999999999</v>
      </c>
      <c r="H266">
        <v>130.94</v>
      </c>
      <c r="I266">
        <v>136.12</v>
      </c>
      <c r="J266">
        <v>136.53</v>
      </c>
    </row>
    <row r="267" spans="1:10" x14ac:dyDescent="0.2">
      <c r="A267">
        <v>-0.03</v>
      </c>
      <c r="B267">
        <v>0</v>
      </c>
      <c r="C267">
        <v>-0.05</v>
      </c>
      <c r="D267">
        <v>-0.05</v>
      </c>
      <c r="E267">
        <v>-0.05</v>
      </c>
      <c r="F267">
        <v>-0.03</v>
      </c>
      <c r="G267">
        <v>-0.05</v>
      </c>
      <c r="H267">
        <v>-7.0000000000000007E-2</v>
      </c>
      <c r="I267">
        <v>-0.04</v>
      </c>
      <c r="J267">
        <v>-0.04</v>
      </c>
    </row>
    <row r="268" spans="1:10" x14ac:dyDescent="0.2">
      <c r="A268">
        <v>217.26</v>
      </c>
      <c r="B268">
        <v>210.19</v>
      </c>
      <c r="C268">
        <v>220.24</v>
      </c>
      <c r="D268">
        <v>214.65</v>
      </c>
      <c r="E268">
        <v>220.13</v>
      </c>
      <c r="F268">
        <v>202.87</v>
      </c>
      <c r="G268">
        <v>215.97</v>
      </c>
      <c r="H268">
        <v>213.7</v>
      </c>
      <c r="I268">
        <v>207.9</v>
      </c>
      <c r="J268">
        <v>212.45</v>
      </c>
    </row>
    <row r="269" spans="1:10" x14ac:dyDescent="0.2">
      <c r="A269">
        <v>108.63</v>
      </c>
      <c r="B269">
        <v>105.1</v>
      </c>
      <c r="C269">
        <v>110.12</v>
      </c>
      <c r="D269">
        <v>107.32</v>
      </c>
      <c r="E269">
        <v>110.07</v>
      </c>
      <c r="F269">
        <v>101.43</v>
      </c>
      <c r="G269">
        <v>107.98</v>
      </c>
      <c r="H269">
        <v>106.85</v>
      </c>
      <c r="I269">
        <v>103.95</v>
      </c>
      <c r="J269">
        <v>106.23</v>
      </c>
    </row>
    <row r="270" spans="1:10" x14ac:dyDescent="0.2">
      <c r="A270">
        <v>108.63</v>
      </c>
      <c r="B270">
        <v>105.1</v>
      </c>
      <c r="C270">
        <v>110.12</v>
      </c>
      <c r="D270">
        <v>107.32</v>
      </c>
      <c r="E270">
        <v>110.07</v>
      </c>
      <c r="F270">
        <v>101.43</v>
      </c>
      <c r="G270">
        <v>107.98</v>
      </c>
      <c r="H270">
        <v>106.85</v>
      </c>
      <c r="I270">
        <v>103.95</v>
      </c>
      <c r="J270">
        <v>106.23</v>
      </c>
    </row>
    <row r="271" spans="1:10" x14ac:dyDescent="0.2">
      <c r="A271">
        <v>217.26</v>
      </c>
      <c r="B271">
        <v>210.19</v>
      </c>
      <c r="C271">
        <v>220.24</v>
      </c>
      <c r="D271">
        <v>214.65</v>
      </c>
      <c r="E271">
        <v>220.13</v>
      </c>
      <c r="F271">
        <v>202.87</v>
      </c>
      <c r="G271">
        <v>215.97</v>
      </c>
      <c r="H271">
        <v>213.7</v>
      </c>
      <c r="I271">
        <v>207.89</v>
      </c>
      <c r="J271">
        <v>212.45</v>
      </c>
    </row>
    <row r="272" spans="1:10" x14ac:dyDescent="0.2">
      <c r="A272">
        <v>128.07</v>
      </c>
      <c r="B272">
        <v>134.33000000000001</v>
      </c>
      <c r="C272">
        <v>124.15</v>
      </c>
      <c r="D272">
        <v>137.44999999999999</v>
      </c>
      <c r="E272">
        <v>125.26</v>
      </c>
      <c r="F272">
        <v>130.6</v>
      </c>
      <c r="G272">
        <v>142.16999999999999</v>
      </c>
      <c r="H272">
        <v>130.94</v>
      </c>
      <c r="I272">
        <v>136.12</v>
      </c>
      <c r="J272">
        <v>136.53</v>
      </c>
    </row>
    <row r="273" spans="1:10" x14ac:dyDescent="0.2">
      <c r="A273">
        <v>128.07</v>
      </c>
      <c r="B273">
        <v>134.33000000000001</v>
      </c>
      <c r="C273">
        <v>124.15</v>
      </c>
      <c r="D273">
        <v>137.44999999999999</v>
      </c>
      <c r="E273">
        <v>125.26</v>
      </c>
      <c r="F273">
        <v>130.6</v>
      </c>
      <c r="G273">
        <v>142.16999999999999</v>
      </c>
      <c r="H273">
        <v>130.94</v>
      </c>
      <c r="I273">
        <v>136.12</v>
      </c>
      <c r="J273">
        <v>136.53</v>
      </c>
    </row>
    <row r="274" spans="1:10" x14ac:dyDescent="0.2">
      <c r="A274">
        <v>94.4</v>
      </c>
      <c r="B274">
        <v>90.17</v>
      </c>
      <c r="C274">
        <v>96.32</v>
      </c>
      <c r="D274">
        <v>92.05</v>
      </c>
      <c r="E274">
        <v>96.14</v>
      </c>
      <c r="F274">
        <v>86.92</v>
      </c>
      <c r="G274">
        <v>92.18</v>
      </c>
      <c r="H274">
        <v>92.29</v>
      </c>
      <c r="I274">
        <v>88.82</v>
      </c>
      <c r="J274">
        <v>91.05</v>
      </c>
    </row>
    <row r="275" spans="1:10" x14ac:dyDescent="0.2">
      <c r="A275">
        <v>47.2</v>
      </c>
      <c r="B275">
        <v>45.08</v>
      </c>
      <c r="C275">
        <v>48.16</v>
      </c>
      <c r="D275">
        <v>46.02</v>
      </c>
      <c r="E275">
        <v>48.07</v>
      </c>
      <c r="F275">
        <v>43.46</v>
      </c>
      <c r="G275">
        <v>46.09</v>
      </c>
      <c r="H275">
        <v>46.15</v>
      </c>
      <c r="I275">
        <v>44.41</v>
      </c>
      <c r="J275">
        <v>45.53</v>
      </c>
    </row>
    <row r="276" spans="1:10" x14ac:dyDescent="0.2">
      <c r="A276">
        <v>47.2</v>
      </c>
      <c r="B276">
        <v>45.08</v>
      </c>
      <c r="C276">
        <v>48.16</v>
      </c>
      <c r="D276">
        <v>46.02</v>
      </c>
      <c r="E276">
        <v>48.07</v>
      </c>
      <c r="F276">
        <v>43.46</v>
      </c>
      <c r="G276">
        <v>46.09</v>
      </c>
      <c r="H276">
        <v>46.15</v>
      </c>
      <c r="I276">
        <v>44.41</v>
      </c>
      <c r="J276">
        <v>45.53</v>
      </c>
    </row>
    <row r="277" spans="1:10" x14ac:dyDescent="0.2">
      <c r="A277">
        <v>94.4</v>
      </c>
      <c r="B277">
        <v>90.17</v>
      </c>
      <c r="C277">
        <v>96.32</v>
      </c>
      <c r="D277">
        <v>92.05</v>
      </c>
      <c r="E277">
        <v>96.14</v>
      </c>
      <c r="F277">
        <v>86.92</v>
      </c>
      <c r="G277">
        <v>92.18</v>
      </c>
      <c r="H277">
        <v>92.29</v>
      </c>
      <c r="I277">
        <v>88.82</v>
      </c>
      <c r="J277">
        <v>91.05</v>
      </c>
    </row>
    <row r="278" spans="1:10" x14ac:dyDescent="0.2">
      <c r="A278">
        <v>-0.03</v>
      </c>
      <c r="B278">
        <v>0</v>
      </c>
      <c r="C278">
        <v>-0.05</v>
      </c>
      <c r="D278">
        <v>-0.05</v>
      </c>
      <c r="E278">
        <v>-0.05</v>
      </c>
      <c r="F278">
        <v>-0.03</v>
      </c>
      <c r="G278">
        <v>-0.05</v>
      </c>
      <c r="H278">
        <v>-7.0000000000000007E-2</v>
      </c>
      <c r="I278">
        <v>-0.04</v>
      </c>
      <c r="J278">
        <v>-0.04</v>
      </c>
    </row>
    <row r="279" spans="1:10" x14ac:dyDescent="0.2">
      <c r="A279">
        <v>-0.03</v>
      </c>
      <c r="B279">
        <v>0</v>
      </c>
      <c r="C279">
        <v>-0.05</v>
      </c>
      <c r="D279">
        <v>-0.05</v>
      </c>
      <c r="E279">
        <v>-0.05</v>
      </c>
      <c r="F279">
        <v>-0.03</v>
      </c>
      <c r="G279">
        <v>-0.05</v>
      </c>
      <c r="H279">
        <v>-7.0000000000000007E-2</v>
      </c>
      <c r="I279">
        <v>-0.04</v>
      </c>
      <c r="J279">
        <v>-0.04</v>
      </c>
    </row>
    <row r="280" spans="1:10" x14ac:dyDescent="0.2">
      <c r="A280">
        <v>122.86</v>
      </c>
      <c r="B280">
        <v>120.02</v>
      </c>
      <c r="C280">
        <v>123.92</v>
      </c>
      <c r="D280">
        <v>122.6</v>
      </c>
      <c r="E280">
        <v>123.99</v>
      </c>
      <c r="F280">
        <v>115.95</v>
      </c>
      <c r="G280">
        <v>123.79</v>
      </c>
      <c r="H280">
        <v>121.4</v>
      </c>
      <c r="I280">
        <v>119.08</v>
      </c>
      <c r="J280">
        <v>121.4</v>
      </c>
    </row>
    <row r="281" spans="1:10" x14ac:dyDescent="0.2">
      <c r="A281">
        <v>61.43</v>
      </c>
      <c r="B281">
        <v>60.01</v>
      </c>
      <c r="C281">
        <v>61.96</v>
      </c>
      <c r="D281">
        <v>61.3</v>
      </c>
      <c r="E281">
        <v>62</v>
      </c>
      <c r="F281">
        <v>57.97</v>
      </c>
      <c r="G281">
        <v>61.89</v>
      </c>
      <c r="H281">
        <v>60.7</v>
      </c>
      <c r="I281">
        <v>59.54</v>
      </c>
      <c r="J281">
        <v>60.7</v>
      </c>
    </row>
    <row r="282" spans="1:10" x14ac:dyDescent="0.2">
      <c r="A282">
        <v>61.43</v>
      </c>
      <c r="B282">
        <v>60.01</v>
      </c>
      <c r="C282">
        <v>61.96</v>
      </c>
      <c r="D282">
        <v>61.3</v>
      </c>
      <c r="E282">
        <v>62</v>
      </c>
      <c r="F282">
        <v>57.97</v>
      </c>
      <c r="G282">
        <v>61.89</v>
      </c>
      <c r="H282">
        <v>60.7</v>
      </c>
      <c r="I282">
        <v>59.54</v>
      </c>
      <c r="J282">
        <v>60.7</v>
      </c>
    </row>
    <row r="283" spans="1:10" x14ac:dyDescent="0.2">
      <c r="A283">
        <v>122.86</v>
      </c>
      <c r="B283">
        <v>120.02</v>
      </c>
      <c r="C283">
        <v>123.92</v>
      </c>
      <c r="D283">
        <v>122.6</v>
      </c>
      <c r="E283">
        <v>123.99</v>
      </c>
      <c r="F283">
        <v>115.95</v>
      </c>
      <c r="G283">
        <v>123.79</v>
      </c>
      <c r="H283">
        <v>121.4</v>
      </c>
      <c r="I283">
        <v>119.08</v>
      </c>
      <c r="J283">
        <v>121.4</v>
      </c>
    </row>
    <row r="284" spans="1:10" x14ac:dyDescent="0.2">
      <c r="A284">
        <v>6.09</v>
      </c>
      <c r="B284">
        <v>6.43</v>
      </c>
      <c r="C284">
        <v>5.89</v>
      </c>
      <c r="D284">
        <v>6.53</v>
      </c>
      <c r="E284">
        <v>5.94</v>
      </c>
      <c r="F284">
        <v>6.21</v>
      </c>
      <c r="G284">
        <v>6.76</v>
      </c>
      <c r="H284">
        <v>6.19</v>
      </c>
      <c r="I284">
        <v>6.47</v>
      </c>
      <c r="J284">
        <v>6.49</v>
      </c>
    </row>
    <row r="285" spans="1:10" x14ac:dyDescent="0.2">
      <c r="A285">
        <v>6.13</v>
      </c>
      <c r="B285">
        <v>6.43</v>
      </c>
      <c r="C285">
        <v>5.95</v>
      </c>
      <c r="D285">
        <v>6.58</v>
      </c>
      <c r="E285">
        <v>6</v>
      </c>
      <c r="F285">
        <v>6.25</v>
      </c>
      <c r="G285">
        <v>6.81</v>
      </c>
      <c r="H285">
        <v>6.27</v>
      </c>
      <c r="I285">
        <v>6.52</v>
      </c>
      <c r="J285">
        <v>6.54</v>
      </c>
    </row>
    <row r="286" spans="1:10" x14ac:dyDescent="0.2">
      <c r="A286">
        <v>-0.03</v>
      </c>
      <c r="B286">
        <v>0</v>
      </c>
      <c r="C286">
        <v>-0.06</v>
      </c>
      <c r="D286">
        <v>-0.06</v>
      </c>
      <c r="E286">
        <v>-0.06</v>
      </c>
      <c r="F286">
        <v>-0.04</v>
      </c>
      <c r="G286">
        <v>-0.05</v>
      </c>
      <c r="H286">
        <v>-0.09</v>
      </c>
      <c r="I286">
        <v>-0.04</v>
      </c>
      <c r="J286">
        <v>-0.05</v>
      </c>
    </row>
    <row r="287" spans="1:10" x14ac:dyDescent="0.2">
      <c r="A287">
        <v>443.46</v>
      </c>
      <c r="B287">
        <v>418.54</v>
      </c>
      <c r="C287">
        <v>438.21</v>
      </c>
      <c r="D287">
        <v>442.88</v>
      </c>
      <c r="E287">
        <v>428.75</v>
      </c>
      <c r="F287">
        <v>443.48</v>
      </c>
      <c r="G287">
        <v>448.87</v>
      </c>
      <c r="H287">
        <v>438.47</v>
      </c>
      <c r="I287">
        <v>462.3</v>
      </c>
      <c r="J287">
        <v>437.65</v>
      </c>
    </row>
    <row r="288" spans="1:10" x14ac:dyDescent="0.2">
      <c r="A288">
        <v>102.96</v>
      </c>
      <c r="B288">
        <v>97.92</v>
      </c>
      <c r="C288">
        <v>103.23</v>
      </c>
      <c r="D288">
        <v>111.01</v>
      </c>
      <c r="E288">
        <v>109.35</v>
      </c>
      <c r="F288">
        <v>110</v>
      </c>
      <c r="G288">
        <v>106.71</v>
      </c>
      <c r="H288">
        <v>114.92</v>
      </c>
      <c r="I288">
        <v>99.62</v>
      </c>
      <c r="J288">
        <v>102.07</v>
      </c>
    </row>
    <row r="289" spans="1:10" x14ac:dyDescent="0.2">
      <c r="A289">
        <v>51.48</v>
      </c>
      <c r="B289">
        <v>48.96</v>
      </c>
      <c r="C289">
        <v>51.61</v>
      </c>
      <c r="D289">
        <v>55.5</v>
      </c>
      <c r="E289">
        <v>54.67</v>
      </c>
      <c r="F289">
        <v>55</v>
      </c>
      <c r="G289">
        <v>53.36</v>
      </c>
      <c r="H289">
        <v>57.46</v>
      </c>
      <c r="I289">
        <v>49.81</v>
      </c>
      <c r="J289">
        <v>51.04</v>
      </c>
    </row>
    <row r="290" spans="1:10" x14ac:dyDescent="0.2">
      <c r="A290">
        <v>51.48</v>
      </c>
      <c r="B290">
        <v>48.96</v>
      </c>
      <c r="C290">
        <v>51.61</v>
      </c>
      <c r="D290">
        <v>55.5</v>
      </c>
      <c r="E290">
        <v>54.67</v>
      </c>
      <c r="F290">
        <v>55</v>
      </c>
      <c r="G290">
        <v>53.36</v>
      </c>
      <c r="H290">
        <v>57.46</v>
      </c>
      <c r="I290">
        <v>49.81</v>
      </c>
      <c r="J290">
        <v>51.04</v>
      </c>
    </row>
    <row r="291" spans="1:10" x14ac:dyDescent="0.2">
      <c r="A291">
        <v>-301.18</v>
      </c>
      <c r="B291">
        <v>-259.98</v>
      </c>
      <c r="C291">
        <v>-288.58</v>
      </c>
      <c r="D291">
        <v>-272.13</v>
      </c>
      <c r="E291">
        <v>-273.31</v>
      </c>
      <c r="F291">
        <v>-252.59</v>
      </c>
      <c r="G291">
        <v>-290.7</v>
      </c>
      <c r="H291">
        <v>-261.27</v>
      </c>
      <c r="I291">
        <v>-279.86</v>
      </c>
      <c r="J291">
        <v>-275.33999999999997</v>
      </c>
    </row>
    <row r="292" spans="1:10" x14ac:dyDescent="0.2">
      <c r="A292">
        <v>109.65</v>
      </c>
      <c r="B292">
        <v>122.19</v>
      </c>
      <c r="C292">
        <v>115.32</v>
      </c>
      <c r="D292">
        <v>131.6</v>
      </c>
      <c r="E292">
        <v>119.8</v>
      </c>
      <c r="F292">
        <v>147.12</v>
      </c>
      <c r="G292">
        <v>121.9</v>
      </c>
      <c r="H292">
        <v>136.57</v>
      </c>
      <c r="I292">
        <v>140.6</v>
      </c>
      <c r="J292">
        <v>125.09</v>
      </c>
    </row>
    <row r="293" spans="1:10" x14ac:dyDescent="0.2">
      <c r="A293">
        <v>109.65</v>
      </c>
      <c r="B293">
        <v>122.19</v>
      </c>
      <c r="C293">
        <v>115.32</v>
      </c>
      <c r="D293">
        <v>131.6</v>
      </c>
      <c r="E293">
        <v>119.8</v>
      </c>
      <c r="F293">
        <v>147.12</v>
      </c>
      <c r="G293">
        <v>121.9</v>
      </c>
      <c r="H293">
        <v>136.57</v>
      </c>
      <c r="I293">
        <v>140.6</v>
      </c>
      <c r="J293">
        <v>125.09</v>
      </c>
    </row>
    <row r="294" spans="1:10" x14ac:dyDescent="0.2">
      <c r="A294">
        <v>0</v>
      </c>
      <c r="B294">
        <v>0</v>
      </c>
      <c r="C294">
        <v>0.01</v>
      </c>
      <c r="D294">
        <v>0</v>
      </c>
      <c r="E294">
        <v>0.01</v>
      </c>
      <c r="F294">
        <v>0</v>
      </c>
      <c r="G294">
        <v>0.01</v>
      </c>
      <c r="H294">
        <v>0.01</v>
      </c>
      <c r="I294">
        <v>0</v>
      </c>
      <c r="J294">
        <v>0</v>
      </c>
    </row>
    <row r="295" spans="1:10" x14ac:dyDescent="0.2">
      <c r="A295">
        <v>0</v>
      </c>
      <c r="B295">
        <v>0</v>
      </c>
      <c r="C295">
        <v>0</v>
      </c>
      <c r="D295">
        <v>0</v>
      </c>
      <c r="E295">
        <v>0</v>
      </c>
      <c r="F295">
        <v>0</v>
      </c>
      <c r="G295">
        <v>0</v>
      </c>
      <c r="H295">
        <v>0.01</v>
      </c>
      <c r="I295">
        <v>0</v>
      </c>
      <c r="J295">
        <v>0</v>
      </c>
    </row>
    <row r="296" spans="1:10" x14ac:dyDescent="0.2">
      <c r="A296">
        <v>0</v>
      </c>
      <c r="B296">
        <v>0</v>
      </c>
      <c r="C296">
        <v>0</v>
      </c>
      <c r="D296">
        <v>0</v>
      </c>
      <c r="E296">
        <v>0</v>
      </c>
      <c r="F296">
        <v>0</v>
      </c>
      <c r="G296">
        <v>0</v>
      </c>
      <c r="H296">
        <v>0.01</v>
      </c>
      <c r="I296">
        <v>0</v>
      </c>
      <c r="J296">
        <v>0</v>
      </c>
    </row>
    <row r="297" spans="1:10" x14ac:dyDescent="0.2">
      <c r="A297">
        <v>-11.5</v>
      </c>
      <c r="B297">
        <v>-48.17</v>
      </c>
      <c r="C297">
        <v>-21.44</v>
      </c>
      <c r="D297">
        <v>-40.76</v>
      </c>
      <c r="E297">
        <v>-36.39</v>
      </c>
      <c r="F297">
        <v>-37.08</v>
      </c>
      <c r="G297">
        <v>-31.12</v>
      </c>
      <c r="H297">
        <v>-42.66</v>
      </c>
      <c r="I297">
        <v>-22.28</v>
      </c>
      <c r="J297">
        <v>-36.380000000000003</v>
      </c>
    </row>
    <row r="298" spans="1:10" x14ac:dyDescent="0.2">
      <c r="A298">
        <v>73.78</v>
      </c>
      <c r="B298">
        <v>67.599999999999994</v>
      </c>
      <c r="C298">
        <v>65.08</v>
      </c>
      <c r="D298">
        <v>78.66</v>
      </c>
      <c r="E298">
        <v>88.19</v>
      </c>
      <c r="F298">
        <v>54.34</v>
      </c>
      <c r="G298">
        <v>65.52</v>
      </c>
      <c r="H298">
        <v>78.87</v>
      </c>
      <c r="I298">
        <v>32.89</v>
      </c>
      <c r="J298">
        <v>80.13</v>
      </c>
    </row>
    <row r="299" spans="1:10" x14ac:dyDescent="0.2">
      <c r="A299">
        <v>110.75</v>
      </c>
      <c r="B299">
        <v>105.13</v>
      </c>
      <c r="C299">
        <v>106.22</v>
      </c>
      <c r="D299">
        <v>108.06</v>
      </c>
      <c r="E299">
        <v>103.87</v>
      </c>
      <c r="F299">
        <v>98.14</v>
      </c>
      <c r="G299">
        <v>103.77</v>
      </c>
      <c r="H299">
        <v>109.45</v>
      </c>
      <c r="I299">
        <v>103.81</v>
      </c>
      <c r="J299">
        <v>103.69</v>
      </c>
    </row>
    <row r="300" spans="1:10" x14ac:dyDescent="0.2">
      <c r="A300">
        <v>0.78</v>
      </c>
      <c r="B300">
        <v>0.75</v>
      </c>
      <c r="C300">
        <v>0.82</v>
      </c>
      <c r="D300">
        <v>0.73</v>
      </c>
      <c r="E300">
        <v>0.8</v>
      </c>
      <c r="F300">
        <v>0.73</v>
      </c>
      <c r="G300">
        <v>0.69</v>
      </c>
      <c r="H300">
        <v>0.78</v>
      </c>
      <c r="I300">
        <v>0.82</v>
      </c>
      <c r="J300">
        <v>0.87</v>
      </c>
    </row>
    <row r="301" spans="1:10" x14ac:dyDescent="0.2">
      <c r="A301">
        <v>109.97</v>
      </c>
      <c r="B301">
        <v>104.38</v>
      </c>
      <c r="C301">
        <v>105.4</v>
      </c>
      <c r="D301">
        <v>107.34</v>
      </c>
      <c r="E301">
        <v>103.07</v>
      </c>
      <c r="F301">
        <v>97.41</v>
      </c>
      <c r="G301">
        <v>103.09</v>
      </c>
      <c r="H301">
        <v>108.68</v>
      </c>
      <c r="I301">
        <v>102.99</v>
      </c>
      <c r="J301">
        <v>102.82</v>
      </c>
    </row>
    <row r="302" spans="1:10" x14ac:dyDescent="0.2">
      <c r="A302">
        <v>0</v>
      </c>
      <c r="B302">
        <v>0</v>
      </c>
      <c r="C302">
        <v>0</v>
      </c>
      <c r="D302">
        <v>0</v>
      </c>
      <c r="E302">
        <v>0</v>
      </c>
      <c r="F302">
        <v>0</v>
      </c>
      <c r="G302">
        <v>0</v>
      </c>
      <c r="H302">
        <v>0</v>
      </c>
      <c r="I302">
        <v>0</v>
      </c>
      <c r="J302">
        <v>0</v>
      </c>
    </row>
    <row r="303" spans="1:10" x14ac:dyDescent="0.2">
      <c r="A303">
        <v>112.16</v>
      </c>
      <c r="B303">
        <v>111.6</v>
      </c>
      <c r="C303">
        <v>124.97</v>
      </c>
      <c r="D303">
        <v>102.91</v>
      </c>
      <c r="E303">
        <v>107.1</v>
      </c>
      <c r="F303">
        <v>109.5</v>
      </c>
      <c r="G303">
        <v>109.34</v>
      </c>
      <c r="H303">
        <v>110.21</v>
      </c>
      <c r="I303">
        <v>115.33</v>
      </c>
      <c r="J303">
        <v>110.37</v>
      </c>
    </row>
    <row r="304" spans="1:10" x14ac:dyDescent="0.2">
      <c r="A304">
        <v>112.16</v>
      </c>
      <c r="B304">
        <v>111.6</v>
      </c>
      <c r="C304">
        <v>124.97</v>
      </c>
      <c r="D304">
        <v>102.91</v>
      </c>
      <c r="E304">
        <v>107.1</v>
      </c>
      <c r="F304">
        <v>109.5</v>
      </c>
      <c r="G304">
        <v>109.34</v>
      </c>
      <c r="H304">
        <v>110.21</v>
      </c>
      <c r="I304">
        <v>115.33</v>
      </c>
      <c r="J304">
        <v>110.37</v>
      </c>
    </row>
    <row r="305" spans="1:10" x14ac:dyDescent="0.2">
      <c r="A305">
        <v>73.78</v>
      </c>
      <c r="B305">
        <v>67.599999999999994</v>
      </c>
      <c r="C305">
        <v>65.08</v>
      </c>
      <c r="D305">
        <v>78.66</v>
      </c>
      <c r="E305">
        <v>88.19</v>
      </c>
      <c r="F305">
        <v>54.34</v>
      </c>
      <c r="G305">
        <v>65.52</v>
      </c>
      <c r="H305">
        <v>78.87</v>
      </c>
      <c r="I305">
        <v>32.89</v>
      </c>
      <c r="J305">
        <v>80.13</v>
      </c>
    </row>
    <row r="306" spans="1:10" x14ac:dyDescent="0.2">
      <c r="A306">
        <v>212.69</v>
      </c>
      <c r="B306">
        <v>216.07</v>
      </c>
      <c r="C306">
        <v>217.77</v>
      </c>
      <c r="D306">
        <v>196.78</v>
      </c>
      <c r="E306">
        <v>231.29</v>
      </c>
      <c r="F306">
        <v>276.39</v>
      </c>
      <c r="G306">
        <v>244.12</v>
      </c>
      <c r="H306">
        <v>248.9</v>
      </c>
      <c r="I306">
        <v>275.83999999999997</v>
      </c>
      <c r="J306">
        <v>206.68</v>
      </c>
    </row>
    <row r="307" spans="1:10" x14ac:dyDescent="0.2">
      <c r="A307">
        <v>9.31</v>
      </c>
      <c r="B307">
        <v>10.85</v>
      </c>
      <c r="C307">
        <v>10.8</v>
      </c>
      <c r="D307">
        <v>9.8699999999999992</v>
      </c>
      <c r="E307">
        <v>19.03</v>
      </c>
      <c r="F307">
        <v>13.98</v>
      </c>
      <c r="G307">
        <v>10.96</v>
      </c>
      <c r="H307">
        <v>15.51</v>
      </c>
      <c r="I307">
        <v>14.28</v>
      </c>
      <c r="J307">
        <v>14.31</v>
      </c>
    </row>
    <row r="308" spans="1:10" x14ac:dyDescent="0.2">
      <c r="A308">
        <v>203.38</v>
      </c>
      <c r="B308">
        <v>205.22</v>
      </c>
      <c r="C308">
        <v>206.97</v>
      </c>
      <c r="D308">
        <v>186.91</v>
      </c>
      <c r="E308">
        <v>212.26</v>
      </c>
      <c r="F308">
        <v>262.41000000000003</v>
      </c>
      <c r="G308">
        <v>233.16</v>
      </c>
      <c r="H308">
        <v>233.39</v>
      </c>
      <c r="I308">
        <v>261.56</v>
      </c>
      <c r="J308">
        <v>192.37</v>
      </c>
    </row>
    <row r="309" spans="1:10" x14ac:dyDescent="0.2">
      <c r="A309">
        <v>107.6</v>
      </c>
      <c r="B309">
        <v>131.41999999999999</v>
      </c>
      <c r="C309">
        <v>137.91</v>
      </c>
      <c r="D309">
        <v>106.53</v>
      </c>
      <c r="E309">
        <v>102.98</v>
      </c>
      <c r="F309">
        <v>172.93</v>
      </c>
      <c r="G309">
        <v>148.35</v>
      </c>
      <c r="H309">
        <v>130.68</v>
      </c>
      <c r="I309">
        <v>169.51</v>
      </c>
      <c r="J309">
        <v>111.68</v>
      </c>
    </row>
    <row r="310" spans="1:10" x14ac:dyDescent="0.2">
      <c r="A310">
        <v>12.87</v>
      </c>
      <c r="B310">
        <v>15.36</v>
      </c>
      <c r="C310">
        <v>19.21</v>
      </c>
      <c r="D310">
        <v>16.91</v>
      </c>
      <c r="E310">
        <v>16.43</v>
      </c>
      <c r="F310">
        <v>13.69</v>
      </c>
      <c r="G310">
        <v>18.63</v>
      </c>
      <c r="H310">
        <v>16.32</v>
      </c>
      <c r="I310">
        <v>13.74</v>
      </c>
      <c r="J310">
        <v>15</v>
      </c>
    </row>
    <row r="311" spans="1:10" x14ac:dyDescent="0.2">
      <c r="A311">
        <v>12.87</v>
      </c>
      <c r="B311">
        <v>15.36</v>
      </c>
      <c r="C311">
        <v>19.21</v>
      </c>
      <c r="D311">
        <v>16.91</v>
      </c>
      <c r="E311">
        <v>16.43</v>
      </c>
      <c r="F311">
        <v>13.69</v>
      </c>
      <c r="G311">
        <v>18.63</v>
      </c>
      <c r="H311">
        <v>16.32</v>
      </c>
      <c r="I311">
        <v>13.74</v>
      </c>
      <c r="J311">
        <v>15</v>
      </c>
    </row>
    <row r="312" spans="1:10" x14ac:dyDescent="0.2">
      <c r="A312">
        <v>6.92</v>
      </c>
      <c r="B312">
        <v>7.65</v>
      </c>
      <c r="C312">
        <v>6.7</v>
      </c>
      <c r="D312">
        <v>7.48</v>
      </c>
      <c r="E312">
        <v>6.4</v>
      </c>
      <c r="F312">
        <v>5.61</v>
      </c>
      <c r="G312">
        <v>6.27</v>
      </c>
      <c r="H312">
        <v>7.16</v>
      </c>
      <c r="I312">
        <v>5.62</v>
      </c>
      <c r="J312">
        <v>4.59</v>
      </c>
    </row>
    <row r="313" spans="1:10" x14ac:dyDescent="0.2">
      <c r="A313">
        <v>0.95</v>
      </c>
      <c r="B313">
        <v>2.2599999999999998</v>
      </c>
      <c r="C313">
        <v>1.17</v>
      </c>
      <c r="D313">
        <v>0.94</v>
      </c>
      <c r="E313">
        <v>1.0900000000000001</v>
      </c>
      <c r="F313">
        <v>1.05</v>
      </c>
      <c r="G313">
        <v>1.24</v>
      </c>
      <c r="H313">
        <v>1.54</v>
      </c>
      <c r="I313">
        <v>1.08</v>
      </c>
      <c r="J313">
        <v>0.86</v>
      </c>
    </row>
    <row r="314" spans="1:10" x14ac:dyDescent="0.2">
      <c r="A314">
        <v>5.97</v>
      </c>
      <c r="B314">
        <v>5.39</v>
      </c>
      <c r="C314">
        <v>5.54</v>
      </c>
      <c r="D314">
        <v>6.54</v>
      </c>
      <c r="E314">
        <v>5.31</v>
      </c>
      <c r="F314">
        <v>4.57</v>
      </c>
      <c r="G314">
        <v>5.03</v>
      </c>
      <c r="H314">
        <v>5.62</v>
      </c>
      <c r="I314">
        <v>4.55</v>
      </c>
      <c r="J314">
        <v>3.74</v>
      </c>
    </row>
    <row r="315" spans="1:10" x14ac:dyDescent="0.2">
      <c r="A315">
        <v>-9.2100000000000009</v>
      </c>
      <c r="B315">
        <v>-4.3899999999999997</v>
      </c>
      <c r="C315">
        <v>-7.7</v>
      </c>
      <c r="D315">
        <v>-7.09</v>
      </c>
      <c r="E315">
        <v>-7.71</v>
      </c>
      <c r="F315">
        <v>-8.94</v>
      </c>
      <c r="G315">
        <v>-10.73</v>
      </c>
      <c r="H315">
        <v>-7.74</v>
      </c>
      <c r="I315">
        <v>-6.89</v>
      </c>
      <c r="J315">
        <v>-10.75</v>
      </c>
    </row>
    <row r="316" spans="1:10" x14ac:dyDescent="0.2">
      <c r="A316">
        <v>505.82</v>
      </c>
      <c r="B316">
        <v>500.11</v>
      </c>
      <c r="C316">
        <v>492.34</v>
      </c>
      <c r="D316">
        <v>513.25</v>
      </c>
      <c r="E316">
        <v>480.94</v>
      </c>
      <c r="F316">
        <v>472.97</v>
      </c>
      <c r="G316">
        <v>513.47</v>
      </c>
      <c r="H316">
        <v>489.4</v>
      </c>
      <c r="I316">
        <v>497.77</v>
      </c>
      <c r="J316">
        <v>484.97</v>
      </c>
    </row>
    <row r="317" spans="1:10" x14ac:dyDescent="0.2">
      <c r="A317">
        <v>505.82</v>
      </c>
      <c r="B317">
        <v>500.11</v>
      </c>
      <c r="C317">
        <v>492.34</v>
      </c>
      <c r="D317">
        <v>513.25</v>
      </c>
      <c r="E317">
        <v>480.94</v>
      </c>
      <c r="F317">
        <v>472.97</v>
      </c>
      <c r="G317">
        <v>513.47</v>
      </c>
      <c r="H317">
        <v>489.4</v>
      </c>
      <c r="I317">
        <v>497.77</v>
      </c>
      <c r="J317">
        <v>484.97</v>
      </c>
    </row>
    <row r="318" spans="1:10" x14ac:dyDescent="0.2">
      <c r="A318">
        <v>56.23</v>
      </c>
      <c r="B318">
        <v>48.24</v>
      </c>
      <c r="C318">
        <v>47.08</v>
      </c>
      <c r="D318">
        <v>45.13</v>
      </c>
      <c r="E318">
        <v>54.12</v>
      </c>
      <c r="F318">
        <v>60.88</v>
      </c>
      <c r="G318">
        <v>44.92</v>
      </c>
      <c r="H318">
        <v>60.69</v>
      </c>
      <c r="I318">
        <v>46.44</v>
      </c>
      <c r="J318">
        <v>56.89</v>
      </c>
    </row>
    <row r="319" spans="1:10" x14ac:dyDescent="0.2">
      <c r="A319">
        <v>0.34</v>
      </c>
      <c r="B319">
        <v>0.57999999999999996</v>
      </c>
      <c r="C319">
        <v>1.1299999999999999</v>
      </c>
      <c r="D319">
        <v>0.96</v>
      </c>
      <c r="E319">
        <v>1.05</v>
      </c>
      <c r="F319">
        <v>0.97</v>
      </c>
      <c r="G319">
        <v>1.19</v>
      </c>
      <c r="H319">
        <v>1.65</v>
      </c>
      <c r="I319">
        <v>1.1499999999999999</v>
      </c>
      <c r="J319">
        <v>0.89</v>
      </c>
    </row>
    <row r="320" spans="1:10" x14ac:dyDescent="0.2">
      <c r="A320">
        <v>55.89</v>
      </c>
      <c r="B320">
        <v>47.66</v>
      </c>
      <c r="C320">
        <v>45.94</v>
      </c>
      <c r="D320">
        <v>44.18</v>
      </c>
      <c r="E320">
        <v>53.07</v>
      </c>
      <c r="F320">
        <v>59.91</v>
      </c>
      <c r="G320">
        <v>43.73</v>
      </c>
      <c r="H320">
        <v>59.05</v>
      </c>
      <c r="I320">
        <v>45.29</v>
      </c>
      <c r="J320">
        <v>56</v>
      </c>
    </row>
    <row r="321" spans="1:10" x14ac:dyDescent="0.2">
      <c r="A321">
        <v>-23.48</v>
      </c>
      <c r="B321">
        <v>-42.13</v>
      </c>
      <c r="C321">
        <v>-30.02</v>
      </c>
      <c r="D321">
        <v>-42.54</v>
      </c>
      <c r="E321">
        <v>-28.77</v>
      </c>
      <c r="F321">
        <v>-45.73</v>
      </c>
      <c r="G321">
        <v>-61.28</v>
      </c>
      <c r="H321">
        <v>-12.88</v>
      </c>
      <c r="I321">
        <v>-46.07</v>
      </c>
      <c r="J321">
        <v>-34.03</v>
      </c>
    </row>
    <row r="322" spans="1:10" x14ac:dyDescent="0.2">
      <c r="A322">
        <v>3760.21</v>
      </c>
      <c r="B322">
        <v>3404.37</v>
      </c>
      <c r="C322">
        <v>3136.97</v>
      </c>
      <c r="D322">
        <v>3520.75</v>
      </c>
      <c r="E322">
        <v>3134.66</v>
      </c>
      <c r="F322">
        <v>3483.42</v>
      </c>
      <c r="G322">
        <v>3613.78</v>
      </c>
      <c r="H322">
        <v>3464.17</v>
      </c>
      <c r="I322">
        <v>3644.84</v>
      </c>
      <c r="J322">
        <v>3583.21</v>
      </c>
    </row>
    <row r="323" spans="1:10" x14ac:dyDescent="0.2">
      <c r="A323">
        <v>137844.42000000001</v>
      </c>
      <c r="B323">
        <v>134642.67000000001</v>
      </c>
      <c r="C323">
        <v>139882.94</v>
      </c>
      <c r="D323">
        <v>146076.25</v>
      </c>
      <c r="E323">
        <v>146342.1</v>
      </c>
      <c r="F323">
        <v>149056.82</v>
      </c>
      <c r="G323">
        <v>138108.07999999999</v>
      </c>
      <c r="H323">
        <v>132997.60999999999</v>
      </c>
      <c r="I323">
        <v>133433.32999999999</v>
      </c>
      <c r="J323">
        <v>141058.23000000001</v>
      </c>
    </row>
    <row r="324" spans="1:10" x14ac:dyDescent="0.2">
      <c r="A324">
        <v>165.59</v>
      </c>
      <c r="B324">
        <v>165.53</v>
      </c>
      <c r="C324">
        <v>187.1</v>
      </c>
      <c r="D324">
        <v>169.65</v>
      </c>
      <c r="E324">
        <v>175.52</v>
      </c>
      <c r="F324">
        <v>124.38</v>
      </c>
      <c r="G324">
        <v>203.55</v>
      </c>
      <c r="H324">
        <v>170.52</v>
      </c>
      <c r="I324">
        <v>178.3</v>
      </c>
      <c r="J324">
        <v>184.93</v>
      </c>
    </row>
    <row r="325" spans="1:10" x14ac:dyDescent="0.2">
      <c r="A325">
        <v>165.59</v>
      </c>
      <c r="B325">
        <v>165.53</v>
      </c>
      <c r="C325">
        <v>187.1</v>
      </c>
      <c r="D325">
        <v>169.65</v>
      </c>
      <c r="E325">
        <v>175.52</v>
      </c>
      <c r="F325">
        <v>124.38</v>
      </c>
      <c r="G325">
        <v>203.55</v>
      </c>
      <c r="H325">
        <v>170.52</v>
      </c>
      <c r="I325">
        <v>178.3</v>
      </c>
      <c r="J325">
        <v>184.93</v>
      </c>
    </row>
    <row r="326" spans="1:10" x14ac:dyDescent="0.2">
      <c r="A326">
        <v>83.49</v>
      </c>
      <c r="B326">
        <v>83.83</v>
      </c>
      <c r="C326">
        <v>80.760000000000005</v>
      </c>
      <c r="D326">
        <v>82.22</v>
      </c>
      <c r="E326">
        <v>81.349999999999994</v>
      </c>
      <c r="F326">
        <v>95.02</v>
      </c>
      <c r="G326">
        <v>71.290000000000006</v>
      </c>
      <c r="H326">
        <v>81.400000000000006</v>
      </c>
      <c r="I326">
        <v>73.81</v>
      </c>
      <c r="J326">
        <v>82.23</v>
      </c>
    </row>
    <row r="327" spans="1:10" x14ac:dyDescent="0.2">
      <c r="A327">
        <v>0.43</v>
      </c>
      <c r="B327">
        <v>0.28999999999999998</v>
      </c>
      <c r="C327">
        <v>0.6</v>
      </c>
      <c r="D327">
        <v>0.52</v>
      </c>
      <c r="E327">
        <v>0.56000000000000005</v>
      </c>
      <c r="F327">
        <v>0.42</v>
      </c>
      <c r="G327">
        <v>0.65</v>
      </c>
      <c r="H327">
        <v>0.72</v>
      </c>
      <c r="I327">
        <v>0.64</v>
      </c>
      <c r="J327">
        <v>0.46</v>
      </c>
    </row>
    <row r="328" spans="1:10" x14ac:dyDescent="0.2">
      <c r="A328">
        <v>83.06</v>
      </c>
      <c r="B328">
        <v>83.54</v>
      </c>
      <c r="C328">
        <v>80.16</v>
      </c>
      <c r="D328">
        <v>81.7</v>
      </c>
      <c r="E328">
        <v>80.790000000000006</v>
      </c>
      <c r="F328">
        <v>94.6</v>
      </c>
      <c r="G328">
        <v>70.64</v>
      </c>
      <c r="H328">
        <v>80.67</v>
      </c>
      <c r="I328">
        <v>73.16</v>
      </c>
      <c r="J328">
        <v>81.760000000000005</v>
      </c>
    </row>
    <row r="329" spans="1:10" x14ac:dyDescent="0.2">
      <c r="A329">
        <v>75.23</v>
      </c>
      <c r="B329">
        <v>74.63</v>
      </c>
      <c r="C329">
        <v>72.16</v>
      </c>
      <c r="D329">
        <v>73.53</v>
      </c>
      <c r="E329">
        <v>72.12</v>
      </c>
      <c r="F329">
        <v>84.33</v>
      </c>
      <c r="G329">
        <v>60.74</v>
      </c>
      <c r="H329">
        <v>72.45</v>
      </c>
      <c r="I329">
        <v>66.94</v>
      </c>
      <c r="J329">
        <v>73.86</v>
      </c>
    </row>
    <row r="330" spans="1:10" x14ac:dyDescent="0.2">
      <c r="A330">
        <v>1.29</v>
      </c>
      <c r="B330">
        <v>1.19</v>
      </c>
      <c r="C330">
        <v>1.2</v>
      </c>
      <c r="D330">
        <v>1.08</v>
      </c>
      <c r="E330">
        <v>1.17</v>
      </c>
      <c r="F330">
        <v>1.07</v>
      </c>
      <c r="G330">
        <v>1</v>
      </c>
      <c r="H330">
        <v>1.1499999999999999</v>
      </c>
      <c r="I330">
        <v>1.21</v>
      </c>
      <c r="J330">
        <v>1.27</v>
      </c>
    </row>
    <row r="331" spans="1:10" x14ac:dyDescent="0.2">
      <c r="A331">
        <v>1.29</v>
      </c>
      <c r="B331">
        <v>1.19</v>
      </c>
      <c r="C331">
        <v>1.2</v>
      </c>
      <c r="D331">
        <v>1.08</v>
      </c>
      <c r="E331">
        <v>1.17</v>
      </c>
      <c r="F331">
        <v>1.07</v>
      </c>
      <c r="G331">
        <v>1</v>
      </c>
      <c r="H331">
        <v>1.1499999999999999</v>
      </c>
      <c r="I331">
        <v>1.21</v>
      </c>
      <c r="J331">
        <v>1.27</v>
      </c>
    </row>
    <row r="332" spans="1:10" x14ac:dyDescent="0.2">
      <c r="A332">
        <v>-0.04</v>
      </c>
      <c r="B332">
        <v>-0.01</v>
      </c>
      <c r="C332">
        <v>-0.03</v>
      </c>
      <c r="D332">
        <v>-0.05</v>
      </c>
      <c r="E332">
        <v>-0.04</v>
      </c>
      <c r="F332">
        <v>-0.04</v>
      </c>
      <c r="G332">
        <v>-0.03</v>
      </c>
      <c r="H332">
        <v>-0.03</v>
      </c>
      <c r="I332">
        <v>-0.05</v>
      </c>
      <c r="J332">
        <v>-0.04</v>
      </c>
    </row>
    <row r="333" spans="1:10" x14ac:dyDescent="0.2">
      <c r="A333">
        <v>-0.03</v>
      </c>
      <c r="B333">
        <v>-0.03</v>
      </c>
      <c r="C333">
        <v>-0.03</v>
      </c>
      <c r="D333">
        <v>-0.02</v>
      </c>
      <c r="E333">
        <v>-0.03</v>
      </c>
      <c r="F333">
        <v>-0.02</v>
      </c>
      <c r="G333">
        <v>-0.02</v>
      </c>
      <c r="H333">
        <v>-0.03</v>
      </c>
      <c r="I333">
        <v>-0.03</v>
      </c>
      <c r="J333">
        <v>-0.03</v>
      </c>
    </row>
    <row r="334" spans="1:10" x14ac:dyDescent="0.2">
      <c r="A334">
        <v>0.02</v>
      </c>
      <c r="B334">
        <v>0.02</v>
      </c>
      <c r="C334">
        <v>0.02</v>
      </c>
      <c r="D334">
        <v>0.02</v>
      </c>
      <c r="E334">
        <v>0.02</v>
      </c>
      <c r="F334">
        <v>0.02</v>
      </c>
      <c r="G334">
        <v>0.02</v>
      </c>
      <c r="H334">
        <v>0.02</v>
      </c>
      <c r="I334">
        <v>0.02</v>
      </c>
      <c r="J334">
        <v>0.02</v>
      </c>
    </row>
    <row r="335" spans="1:10" x14ac:dyDescent="0.2">
      <c r="A335">
        <v>-0.02</v>
      </c>
      <c r="B335">
        <v>0</v>
      </c>
      <c r="C335">
        <v>-0.03</v>
      </c>
      <c r="D335">
        <v>-0.03</v>
      </c>
      <c r="E335">
        <v>-0.03</v>
      </c>
      <c r="F335">
        <v>-0.03</v>
      </c>
      <c r="G335">
        <v>-0.03</v>
      </c>
      <c r="H335">
        <v>-0.04</v>
      </c>
      <c r="I335">
        <v>-0.03</v>
      </c>
      <c r="J335">
        <v>-0.03</v>
      </c>
    </row>
    <row r="336" spans="1:10" x14ac:dyDescent="0.2">
      <c r="A336">
        <v>-0.01</v>
      </c>
      <c r="B336">
        <v>0</v>
      </c>
      <c r="C336">
        <v>-0.02</v>
      </c>
      <c r="D336">
        <v>-0.02</v>
      </c>
      <c r="E336">
        <v>-0.02</v>
      </c>
      <c r="F336">
        <v>-0.01</v>
      </c>
      <c r="G336">
        <v>-0.02</v>
      </c>
      <c r="H336">
        <v>-0.02</v>
      </c>
      <c r="I336">
        <v>-0.01</v>
      </c>
      <c r="J336">
        <v>-0.01</v>
      </c>
    </row>
    <row r="337" spans="1:10" x14ac:dyDescent="0.2">
      <c r="A337">
        <v>-0.01</v>
      </c>
      <c r="B337">
        <v>0</v>
      </c>
      <c r="C337">
        <v>-0.02</v>
      </c>
      <c r="D337">
        <v>-0.02</v>
      </c>
      <c r="E337">
        <v>-0.02</v>
      </c>
      <c r="F337">
        <v>-0.01</v>
      </c>
      <c r="G337">
        <v>-0.02</v>
      </c>
      <c r="H337">
        <v>-0.02</v>
      </c>
      <c r="I337">
        <v>-0.01</v>
      </c>
      <c r="J337">
        <v>-0.01</v>
      </c>
    </row>
    <row r="338" spans="1:10" x14ac:dyDescent="0.2">
      <c r="A338">
        <v>179.16</v>
      </c>
      <c r="B338">
        <v>177.65</v>
      </c>
      <c r="C338">
        <v>178.33</v>
      </c>
      <c r="D338">
        <v>179.78</v>
      </c>
      <c r="E338">
        <v>193.45</v>
      </c>
      <c r="F338">
        <v>184.22</v>
      </c>
      <c r="G338">
        <v>173.76</v>
      </c>
      <c r="H338">
        <v>177.4</v>
      </c>
      <c r="I338">
        <v>202.78</v>
      </c>
      <c r="J338">
        <v>202.52</v>
      </c>
    </row>
    <row r="339" spans="1:10" x14ac:dyDescent="0.2">
      <c r="A339">
        <v>21.61</v>
      </c>
      <c r="B339">
        <v>26.89</v>
      </c>
      <c r="C339">
        <v>17.87</v>
      </c>
      <c r="D339">
        <v>13.75</v>
      </c>
      <c r="E339">
        <v>16.670000000000002</v>
      </c>
      <c r="F339">
        <v>11.41</v>
      </c>
      <c r="G339">
        <v>12.73</v>
      </c>
      <c r="H339">
        <v>21.64</v>
      </c>
      <c r="I339">
        <v>15.44</v>
      </c>
      <c r="J339">
        <v>16.18</v>
      </c>
    </row>
    <row r="340" spans="1:10" x14ac:dyDescent="0.2">
      <c r="A340">
        <v>157.55000000000001</v>
      </c>
      <c r="B340">
        <v>150.75</v>
      </c>
      <c r="C340">
        <v>160.46</v>
      </c>
      <c r="D340">
        <v>166.03</v>
      </c>
      <c r="E340">
        <v>176.78</v>
      </c>
      <c r="F340">
        <v>172.8</v>
      </c>
      <c r="G340">
        <v>161.02000000000001</v>
      </c>
      <c r="H340">
        <v>155.76</v>
      </c>
      <c r="I340">
        <v>187.35</v>
      </c>
      <c r="J340">
        <v>186.34</v>
      </c>
    </row>
    <row r="341" spans="1:10" x14ac:dyDescent="0.2">
      <c r="A341">
        <v>147.94</v>
      </c>
      <c r="B341">
        <v>145.25</v>
      </c>
      <c r="C341">
        <v>148.97</v>
      </c>
      <c r="D341">
        <v>145.74</v>
      </c>
      <c r="E341">
        <v>146.1</v>
      </c>
      <c r="F341">
        <v>149.19999999999999</v>
      </c>
      <c r="G341">
        <v>141.08000000000001</v>
      </c>
      <c r="H341">
        <v>134.55000000000001</v>
      </c>
      <c r="I341">
        <v>158.6</v>
      </c>
      <c r="J341">
        <v>147.96</v>
      </c>
    </row>
    <row r="342" spans="1:10" x14ac:dyDescent="0.2">
      <c r="A342">
        <v>1.06</v>
      </c>
      <c r="B342">
        <v>1</v>
      </c>
      <c r="C342">
        <v>0.95</v>
      </c>
      <c r="D342">
        <v>0.85</v>
      </c>
      <c r="E342">
        <v>0.93</v>
      </c>
      <c r="F342">
        <v>0.84</v>
      </c>
      <c r="G342">
        <v>0.79</v>
      </c>
      <c r="H342">
        <v>0.9</v>
      </c>
      <c r="I342">
        <v>0.95</v>
      </c>
      <c r="J342">
        <v>1.01</v>
      </c>
    </row>
    <row r="343" spans="1:10" x14ac:dyDescent="0.2">
      <c r="A343">
        <v>1.06</v>
      </c>
      <c r="B343">
        <v>1</v>
      </c>
      <c r="C343">
        <v>0.95</v>
      </c>
      <c r="D343">
        <v>0.85</v>
      </c>
      <c r="E343">
        <v>0.93</v>
      </c>
      <c r="F343">
        <v>0.84</v>
      </c>
      <c r="G343">
        <v>0.79</v>
      </c>
      <c r="H343">
        <v>0.9</v>
      </c>
      <c r="I343">
        <v>0.95</v>
      </c>
      <c r="J343">
        <v>1.01</v>
      </c>
    </row>
    <row r="344" spans="1:10" x14ac:dyDescent="0.2">
      <c r="A344">
        <v>0.02</v>
      </c>
      <c r="B344">
        <v>0.02</v>
      </c>
      <c r="C344">
        <v>0.02</v>
      </c>
      <c r="D344">
        <v>0.02</v>
      </c>
      <c r="E344">
        <v>0.02</v>
      </c>
      <c r="F344">
        <v>0.02</v>
      </c>
      <c r="G344">
        <v>0.02</v>
      </c>
      <c r="H344">
        <v>0.02</v>
      </c>
      <c r="I344">
        <v>0.02</v>
      </c>
      <c r="J344">
        <v>0.02</v>
      </c>
    </row>
    <row r="345" spans="1:10" x14ac:dyDescent="0.2">
      <c r="A345">
        <v>179.16</v>
      </c>
      <c r="B345">
        <v>177.65</v>
      </c>
      <c r="C345">
        <v>178.33</v>
      </c>
      <c r="D345">
        <v>179.78</v>
      </c>
      <c r="E345">
        <v>193.45</v>
      </c>
      <c r="F345">
        <v>184.22</v>
      </c>
      <c r="G345">
        <v>173.76</v>
      </c>
      <c r="H345">
        <v>177.4</v>
      </c>
      <c r="I345">
        <v>202.78</v>
      </c>
      <c r="J345">
        <v>202.52</v>
      </c>
    </row>
    <row r="346" spans="1:10" x14ac:dyDescent="0.2">
      <c r="A346">
        <v>21.61</v>
      </c>
      <c r="B346">
        <v>26.89</v>
      </c>
      <c r="C346">
        <v>17.87</v>
      </c>
      <c r="D346">
        <v>13.75</v>
      </c>
      <c r="E346">
        <v>16.670000000000002</v>
      </c>
      <c r="F346">
        <v>11.41</v>
      </c>
      <c r="G346">
        <v>12.73</v>
      </c>
      <c r="H346">
        <v>21.64</v>
      </c>
      <c r="I346">
        <v>15.44</v>
      </c>
      <c r="J346">
        <v>16.18</v>
      </c>
    </row>
    <row r="347" spans="1:10" x14ac:dyDescent="0.2">
      <c r="A347">
        <v>157.55000000000001</v>
      </c>
      <c r="B347">
        <v>150.75</v>
      </c>
      <c r="C347">
        <v>160.46</v>
      </c>
      <c r="D347">
        <v>166.03</v>
      </c>
      <c r="E347">
        <v>176.78</v>
      </c>
      <c r="F347">
        <v>172.8</v>
      </c>
      <c r="G347">
        <v>161.02000000000001</v>
      </c>
      <c r="H347">
        <v>155.76</v>
      </c>
      <c r="I347">
        <v>187.35</v>
      </c>
      <c r="J347">
        <v>186.34</v>
      </c>
    </row>
    <row r="348" spans="1:10" x14ac:dyDescent="0.2">
      <c r="A348">
        <v>147.94</v>
      </c>
      <c r="B348">
        <v>145.25</v>
      </c>
      <c r="C348">
        <v>148.97</v>
      </c>
      <c r="D348">
        <v>145.74</v>
      </c>
      <c r="E348">
        <v>146.1</v>
      </c>
      <c r="F348">
        <v>149.19999999999999</v>
      </c>
      <c r="G348">
        <v>141.08000000000001</v>
      </c>
      <c r="H348">
        <v>134.55000000000001</v>
      </c>
      <c r="I348">
        <v>158.6</v>
      </c>
      <c r="J348">
        <v>147.96</v>
      </c>
    </row>
    <row r="349" spans="1:10" x14ac:dyDescent="0.2">
      <c r="A349">
        <v>237.06</v>
      </c>
      <c r="B349">
        <v>225.06</v>
      </c>
      <c r="C349">
        <v>227.23</v>
      </c>
      <c r="D349">
        <v>231.4</v>
      </c>
      <c r="E349">
        <v>222.21</v>
      </c>
      <c r="F349">
        <v>210</v>
      </c>
      <c r="G349">
        <v>222.24</v>
      </c>
      <c r="H349">
        <v>234.29</v>
      </c>
      <c r="I349">
        <v>222.03</v>
      </c>
      <c r="J349">
        <v>221.66</v>
      </c>
    </row>
    <row r="350" spans="1:10" x14ac:dyDescent="0.2">
      <c r="A350">
        <v>237.06</v>
      </c>
      <c r="B350">
        <v>225.06</v>
      </c>
      <c r="C350">
        <v>227.23</v>
      </c>
      <c r="D350">
        <v>231.4</v>
      </c>
      <c r="E350">
        <v>222.21</v>
      </c>
      <c r="F350">
        <v>210</v>
      </c>
      <c r="G350">
        <v>222.24</v>
      </c>
      <c r="H350">
        <v>234.29</v>
      </c>
      <c r="I350">
        <v>222.03</v>
      </c>
      <c r="J350">
        <v>221.66</v>
      </c>
    </row>
    <row r="351" spans="1:10" x14ac:dyDescent="0.2">
      <c r="A351">
        <v>0.01</v>
      </c>
      <c r="B351">
        <v>0.01</v>
      </c>
      <c r="C351">
        <v>0.01</v>
      </c>
      <c r="D351">
        <v>-0.01</v>
      </c>
      <c r="E351">
        <v>0.01</v>
      </c>
      <c r="F351">
        <v>0</v>
      </c>
      <c r="G351">
        <v>0.01</v>
      </c>
      <c r="H351">
        <v>0</v>
      </c>
      <c r="I351">
        <v>0</v>
      </c>
      <c r="J351">
        <v>0</v>
      </c>
    </row>
    <row r="352" spans="1:10" x14ac:dyDescent="0.2">
      <c r="A352">
        <v>0.02</v>
      </c>
      <c r="B352">
        <v>0.02</v>
      </c>
      <c r="C352">
        <v>0.02</v>
      </c>
      <c r="D352">
        <v>0.02</v>
      </c>
      <c r="E352">
        <v>0.02</v>
      </c>
      <c r="F352">
        <v>0.02</v>
      </c>
      <c r="G352">
        <v>0.02</v>
      </c>
      <c r="H352">
        <v>0.02</v>
      </c>
      <c r="I352">
        <v>0.02</v>
      </c>
      <c r="J352">
        <v>0.02</v>
      </c>
    </row>
    <row r="353" spans="1:10" x14ac:dyDescent="0.2">
      <c r="A353">
        <v>0.02</v>
      </c>
      <c r="B353">
        <v>0.02</v>
      </c>
      <c r="C353">
        <v>0.02</v>
      </c>
      <c r="D353">
        <v>0.02</v>
      </c>
      <c r="E353">
        <v>0.02</v>
      </c>
      <c r="F353">
        <v>0.02</v>
      </c>
      <c r="G353">
        <v>0.02</v>
      </c>
      <c r="H353">
        <v>0.02</v>
      </c>
      <c r="I353">
        <v>0.02</v>
      </c>
      <c r="J353">
        <v>0.02</v>
      </c>
    </row>
    <row r="354" spans="1:10" x14ac:dyDescent="0.2">
      <c r="A354">
        <v>0</v>
      </c>
      <c r="B354">
        <v>0.01</v>
      </c>
      <c r="C354">
        <v>0</v>
      </c>
      <c r="D354">
        <v>0</v>
      </c>
      <c r="E354">
        <v>0</v>
      </c>
      <c r="F354">
        <v>0</v>
      </c>
      <c r="G354">
        <v>0</v>
      </c>
      <c r="H354">
        <v>-0.01</v>
      </c>
      <c r="I354">
        <v>0</v>
      </c>
      <c r="J354">
        <v>0</v>
      </c>
    </row>
    <row r="355" spans="1:10" x14ac:dyDescent="0.2">
      <c r="A355">
        <v>0</v>
      </c>
      <c r="B355">
        <v>0</v>
      </c>
      <c r="C355">
        <v>0</v>
      </c>
      <c r="D355">
        <v>0</v>
      </c>
      <c r="E355">
        <v>0</v>
      </c>
      <c r="F355">
        <v>0</v>
      </c>
      <c r="G355">
        <v>0</v>
      </c>
      <c r="H355">
        <v>-0.01</v>
      </c>
      <c r="I355">
        <v>0</v>
      </c>
      <c r="J355">
        <v>0</v>
      </c>
    </row>
    <row r="356" spans="1:10" x14ac:dyDescent="0.2">
      <c r="A356">
        <v>0</v>
      </c>
      <c r="B356">
        <v>0</v>
      </c>
      <c r="C356">
        <v>0</v>
      </c>
      <c r="D356">
        <v>0</v>
      </c>
      <c r="E356">
        <v>0</v>
      </c>
      <c r="F356">
        <v>0</v>
      </c>
      <c r="G356">
        <v>0</v>
      </c>
      <c r="H356">
        <v>-0.01</v>
      </c>
      <c r="I356">
        <v>0</v>
      </c>
      <c r="J356">
        <v>0</v>
      </c>
    </row>
    <row r="357" spans="1:10" x14ac:dyDescent="0.2">
      <c r="A357">
        <v>51.58</v>
      </c>
      <c r="B357">
        <v>46.48</v>
      </c>
      <c r="C357">
        <v>33.4</v>
      </c>
      <c r="D357">
        <v>56.64</v>
      </c>
      <c r="E357">
        <v>83.9</v>
      </c>
      <c r="F357">
        <v>61.55</v>
      </c>
      <c r="G357">
        <v>60.44</v>
      </c>
      <c r="H357">
        <v>67.06</v>
      </c>
      <c r="I357">
        <v>61.98</v>
      </c>
      <c r="J357">
        <v>68.09</v>
      </c>
    </row>
    <row r="358" spans="1:10" x14ac:dyDescent="0.2">
      <c r="A358">
        <v>8.23</v>
      </c>
      <c r="B358">
        <v>5.76</v>
      </c>
      <c r="C358">
        <v>7.24</v>
      </c>
      <c r="D358">
        <v>7.82</v>
      </c>
      <c r="E358">
        <v>10.55</v>
      </c>
      <c r="F358">
        <v>11.5</v>
      </c>
      <c r="G358">
        <v>11.29</v>
      </c>
      <c r="H358">
        <v>10.92</v>
      </c>
      <c r="I358">
        <v>9.0500000000000007</v>
      </c>
      <c r="J358">
        <v>10.050000000000001</v>
      </c>
    </row>
    <row r="359" spans="1:10" x14ac:dyDescent="0.2">
      <c r="A359">
        <v>43.35</v>
      </c>
      <c r="B359">
        <v>40.72</v>
      </c>
      <c r="C359">
        <v>26.16</v>
      </c>
      <c r="D359">
        <v>48.83</v>
      </c>
      <c r="E359">
        <v>73.349999999999994</v>
      </c>
      <c r="F359">
        <v>50.04</v>
      </c>
      <c r="G359">
        <v>49.15</v>
      </c>
      <c r="H359">
        <v>56.13</v>
      </c>
      <c r="I359">
        <v>52.93</v>
      </c>
      <c r="J359">
        <v>58.04</v>
      </c>
    </row>
    <row r="360" spans="1:10" x14ac:dyDescent="0.2">
      <c r="A360">
        <v>-38.47</v>
      </c>
      <c r="B360">
        <v>-23.25</v>
      </c>
      <c r="C360">
        <v>-35.340000000000003</v>
      </c>
      <c r="D360">
        <v>-24.44</v>
      </c>
      <c r="E360">
        <v>-30.52</v>
      </c>
      <c r="F360">
        <v>-16.07</v>
      </c>
      <c r="G360">
        <v>-12.83</v>
      </c>
      <c r="H360">
        <v>-33.299999999999997</v>
      </c>
      <c r="I360">
        <v>-19.05</v>
      </c>
      <c r="J360">
        <v>-18.34</v>
      </c>
    </row>
    <row r="361" spans="1:10" x14ac:dyDescent="0.2">
      <c r="A361">
        <v>172.8</v>
      </c>
      <c r="B361">
        <v>164.05</v>
      </c>
      <c r="C361">
        <v>165.63</v>
      </c>
      <c r="D361">
        <v>168.67</v>
      </c>
      <c r="E361">
        <v>161.97</v>
      </c>
      <c r="F361">
        <v>153.07</v>
      </c>
      <c r="G361">
        <v>161.99</v>
      </c>
      <c r="H361">
        <v>170.78</v>
      </c>
      <c r="I361">
        <v>161.84</v>
      </c>
      <c r="J361">
        <v>161.57</v>
      </c>
    </row>
    <row r="362" spans="1:10" x14ac:dyDescent="0.2">
      <c r="A362">
        <v>172.8</v>
      </c>
      <c r="B362">
        <v>164.05</v>
      </c>
      <c r="C362">
        <v>165.63</v>
      </c>
      <c r="D362">
        <v>168.67</v>
      </c>
      <c r="E362">
        <v>161.97</v>
      </c>
      <c r="F362">
        <v>153.07</v>
      </c>
      <c r="G362">
        <v>161.99</v>
      </c>
      <c r="H362">
        <v>170.78</v>
      </c>
      <c r="I362">
        <v>161.84</v>
      </c>
      <c r="J362">
        <v>161.57</v>
      </c>
    </row>
    <row r="363" spans="1:10" x14ac:dyDescent="0.2">
      <c r="A363">
        <v>-0.01</v>
      </c>
      <c r="B363">
        <v>-0.02</v>
      </c>
      <c r="C363">
        <v>-0.01</v>
      </c>
      <c r="D363">
        <v>-0.01</v>
      </c>
      <c r="E363">
        <v>-0.01</v>
      </c>
      <c r="F363">
        <v>-0.01</v>
      </c>
      <c r="G363">
        <v>-0.01</v>
      </c>
      <c r="H363">
        <v>-0.01</v>
      </c>
      <c r="I363">
        <v>-0.01</v>
      </c>
      <c r="J363">
        <v>-0.01</v>
      </c>
    </row>
    <row r="364" spans="1:10" x14ac:dyDescent="0.2">
      <c r="A364">
        <v>51.58</v>
      </c>
      <c r="B364">
        <v>46.48</v>
      </c>
      <c r="C364">
        <v>33.4</v>
      </c>
      <c r="D364">
        <v>56.64</v>
      </c>
      <c r="E364">
        <v>83.9</v>
      </c>
      <c r="F364">
        <v>61.55</v>
      </c>
      <c r="G364">
        <v>60.44</v>
      </c>
      <c r="H364">
        <v>67.06</v>
      </c>
      <c r="I364">
        <v>61.98</v>
      </c>
      <c r="J364">
        <v>68.09</v>
      </c>
    </row>
    <row r="365" spans="1:10" x14ac:dyDescent="0.2">
      <c r="A365">
        <v>8.23</v>
      </c>
      <c r="B365">
        <v>5.76</v>
      </c>
      <c r="C365">
        <v>7.24</v>
      </c>
      <c r="D365">
        <v>7.82</v>
      </c>
      <c r="E365">
        <v>10.55</v>
      </c>
      <c r="F365">
        <v>11.5</v>
      </c>
      <c r="G365">
        <v>11.29</v>
      </c>
      <c r="H365">
        <v>10.92</v>
      </c>
      <c r="I365">
        <v>9.0500000000000007</v>
      </c>
      <c r="J365">
        <v>10.050000000000001</v>
      </c>
    </row>
    <row r="366" spans="1:10" x14ac:dyDescent="0.2">
      <c r="A366">
        <v>43.35</v>
      </c>
      <c r="B366">
        <v>40.72</v>
      </c>
      <c r="C366">
        <v>26.16</v>
      </c>
      <c r="D366">
        <v>48.83</v>
      </c>
      <c r="E366">
        <v>73.349999999999994</v>
      </c>
      <c r="F366">
        <v>50.04</v>
      </c>
      <c r="G366">
        <v>49.15</v>
      </c>
      <c r="H366">
        <v>56.13</v>
      </c>
      <c r="I366">
        <v>52.93</v>
      </c>
      <c r="J366">
        <v>58.04</v>
      </c>
    </row>
    <row r="367" spans="1:10" x14ac:dyDescent="0.2">
      <c r="A367">
        <v>-38.47</v>
      </c>
      <c r="B367">
        <v>-23.25</v>
      </c>
      <c r="C367">
        <v>-35.340000000000003</v>
      </c>
      <c r="D367">
        <v>-24.44</v>
      </c>
      <c r="E367">
        <v>-30.52</v>
      </c>
      <c r="F367">
        <v>-16.07</v>
      </c>
      <c r="G367">
        <v>-12.83</v>
      </c>
      <c r="H367">
        <v>-33.299999999999997</v>
      </c>
      <c r="I367">
        <v>-19.05</v>
      </c>
      <c r="J367">
        <v>-18.34</v>
      </c>
    </row>
    <row r="368" spans="1:10" x14ac:dyDescent="0.2">
      <c r="A368">
        <v>139824.21</v>
      </c>
      <c r="B368">
        <v>136144.79999999999</v>
      </c>
      <c r="C368">
        <v>141311.32</v>
      </c>
      <c r="D368">
        <v>147751.10999999999</v>
      </c>
      <c r="E368">
        <v>147479.22</v>
      </c>
      <c r="F368">
        <v>150771.66</v>
      </c>
      <c r="G368">
        <v>139880.29999999999</v>
      </c>
      <c r="H368">
        <v>134507.19</v>
      </c>
      <c r="I368">
        <v>135277.23000000001</v>
      </c>
      <c r="J368">
        <v>142565.97</v>
      </c>
    </row>
    <row r="369" spans="1:10" x14ac:dyDescent="0.2">
      <c r="A369">
        <v>643.86</v>
      </c>
      <c r="B369">
        <v>800.59</v>
      </c>
      <c r="C369">
        <v>601.96</v>
      </c>
      <c r="D369">
        <v>710.14</v>
      </c>
      <c r="E369">
        <v>902.56</v>
      </c>
      <c r="F369">
        <v>762.05</v>
      </c>
      <c r="G369">
        <v>672.96</v>
      </c>
      <c r="H369">
        <v>826.91</v>
      </c>
      <c r="I369">
        <v>721.8</v>
      </c>
      <c r="J369">
        <v>941.82</v>
      </c>
    </row>
    <row r="370" spans="1:10" x14ac:dyDescent="0.2">
      <c r="A370">
        <v>60.64</v>
      </c>
      <c r="B370">
        <v>59.89</v>
      </c>
      <c r="C370">
        <v>61.1</v>
      </c>
      <c r="D370">
        <v>62.28</v>
      </c>
      <c r="E370">
        <v>60.89</v>
      </c>
      <c r="F370">
        <v>53.23</v>
      </c>
      <c r="G370">
        <v>64.09</v>
      </c>
      <c r="H370">
        <v>60.41</v>
      </c>
      <c r="I370">
        <v>57.82</v>
      </c>
      <c r="J370">
        <v>61.2</v>
      </c>
    </row>
    <row r="371" spans="1:10" x14ac:dyDescent="0.2">
      <c r="A371">
        <v>758.06</v>
      </c>
      <c r="B371">
        <v>748.61</v>
      </c>
      <c r="C371">
        <v>763.74</v>
      </c>
      <c r="D371">
        <v>778.47</v>
      </c>
      <c r="E371">
        <v>761.07</v>
      </c>
      <c r="F371">
        <v>665.38</v>
      </c>
      <c r="G371">
        <v>801.18</v>
      </c>
      <c r="H371">
        <v>755.12</v>
      </c>
      <c r="I371">
        <v>722.7</v>
      </c>
      <c r="J371">
        <v>765.02</v>
      </c>
    </row>
    <row r="372" spans="1:10" x14ac:dyDescent="0.2">
      <c r="A372">
        <v>317.87</v>
      </c>
      <c r="B372">
        <v>293.16000000000003</v>
      </c>
      <c r="C372">
        <v>281.79000000000002</v>
      </c>
      <c r="D372">
        <v>294.99</v>
      </c>
      <c r="E372">
        <v>273.02</v>
      </c>
      <c r="F372">
        <v>287.89999999999998</v>
      </c>
      <c r="G372">
        <v>303.33</v>
      </c>
      <c r="H372">
        <v>312.16000000000003</v>
      </c>
      <c r="I372">
        <v>298.63</v>
      </c>
      <c r="J372">
        <v>307.42</v>
      </c>
    </row>
    <row r="373" spans="1:10" x14ac:dyDescent="0.2">
      <c r="A373">
        <v>317.87</v>
      </c>
      <c r="B373">
        <v>293.16000000000003</v>
      </c>
      <c r="C373">
        <v>281.79000000000002</v>
      </c>
      <c r="D373">
        <v>294.99</v>
      </c>
      <c r="E373">
        <v>273.02</v>
      </c>
      <c r="F373">
        <v>287.89999999999998</v>
      </c>
      <c r="G373">
        <v>303.33</v>
      </c>
      <c r="H373">
        <v>312.16000000000003</v>
      </c>
      <c r="I373">
        <v>298.63</v>
      </c>
      <c r="J373">
        <v>307.42</v>
      </c>
    </row>
    <row r="374" spans="1:10" x14ac:dyDescent="0.2">
      <c r="A374">
        <v>317.87</v>
      </c>
      <c r="B374">
        <v>293.16000000000003</v>
      </c>
      <c r="C374">
        <v>281.79000000000002</v>
      </c>
      <c r="D374">
        <v>294.99</v>
      </c>
      <c r="E374">
        <v>273.02</v>
      </c>
      <c r="F374">
        <v>287.89999999999998</v>
      </c>
      <c r="G374">
        <v>303.33</v>
      </c>
      <c r="H374">
        <v>312.16000000000003</v>
      </c>
      <c r="I374">
        <v>298.63</v>
      </c>
      <c r="J374">
        <v>307.42</v>
      </c>
    </row>
    <row r="375" spans="1:10" x14ac:dyDescent="0.2">
      <c r="A375">
        <v>1075.93</v>
      </c>
      <c r="B375">
        <v>1041.76</v>
      </c>
      <c r="C375">
        <v>1045.53</v>
      </c>
      <c r="D375">
        <v>1073.46</v>
      </c>
      <c r="E375">
        <v>1034.0999999999999</v>
      </c>
      <c r="F375">
        <v>953.29</v>
      </c>
      <c r="G375">
        <v>1104.51</v>
      </c>
      <c r="H375">
        <v>1067.28</v>
      </c>
      <c r="I375">
        <v>1021.33</v>
      </c>
      <c r="J375">
        <v>1072.45</v>
      </c>
    </row>
    <row r="376" spans="1:10" x14ac:dyDescent="0.2">
      <c r="A376">
        <v>1979.79</v>
      </c>
      <c r="B376">
        <v>1502.13</v>
      </c>
      <c r="C376">
        <v>1428.39</v>
      </c>
      <c r="D376">
        <v>1674.87</v>
      </c>
      <c r="E376">
        <v>1137.1199999999999</v>
      </c>
      <c r="F376">
        <v>1714.84</v>
      </c>
      <c r="G376">
        <v>1772.22</v>
      </c>
      <c r="H376">
        <v>1509.58</v>
      </c>
      <c r="I376">
        <v>1843.9</v>
      </c>
      <c r="J376">
        <v>1507.74</v>
      </c>
    </row>
    <row r="377" spans="1:10" x14ac:dyDescent="0.2">
      <c r="A377">
        <v>63409.9</v>
      </c>
      <c r="B377">
        <v>61306.71</v>
      </c>
      <c r="C377">
        <v>59983.68</v>
      </c>
      <c r="D377">
        <v>64756.06</v>
      </c>
      <c r="E377">
        <v>69789.919999999998</v>
      </c>
      <c r="F377">
        <v>65431.4</v>
      </c>
      <c r="G377">
        <v>63512.12</v>
      </c>
      <c r="H377">
        <v>58501.43</v>
      </c>
      <c r="I377">
        <v>61784.27</v>
      </c>
      <c r="J377">
        <v>61093.22</v>
      </c>
    </row>
    <row r="378" spans="1:10" x14ac:dyDescent="0.2">
      <c r="A378">
        <v>339.24</v>
      </c>
      <c r="B378">
        <v>297.77999999999997</v>
      </c>
      <c r="C378">
        <v>371.99</v>
      </c>
      <c r="D378">
        <v>375.95</v>
      </c>
      <c r="E378">
        <v>299.8</v>
      </c>
      <c r="F378">
        <v>343.95</v>
      </c>
      <c r="G378">
        <v>421.66</v>
      </c>
      <c r="H378">
        <v>352.49</v>
      </c>
      <c r="I378">
        <v>233.62</v>
      </c>
      <c r="J378">
        <v>419.94</v>
      </c>
    </row>
    <row r="379" spans="1:10" x14ac:dyDescent="0.2">
      <c r="A379">
        <v>10.99</v>
      </c>
      <c r="B379">
        <v>19.510000000000002</v>
      </c>
      <c r="C379">
        <v>7.77</v>
      </c>
      <c r="D379">
        <v>13.32</v>
      </c>
      <c r="E379">
        <v>7.24</v>
      </c>
      <c r="F379">
        <v>3</v>
      </c>
      <c r="G379">
        <v>5.61</v>
      </c>
      <c r="H379">
        <v>4.17</v>
      </c>
      <c r="I379">
        <v>10.07</v>
      </c>
      <c r="J379">
        <v>6.17</v>
      </c>
    </row>
    <row r="380" spans="1:10" x14ac:dyDescent="0.2">
      <c r="A380">
        <v>137.37</v>
      </c>
      <c r="B380">
        <v>243.85</v>
      </c>
      <c r="C380">
        <v>97.12</v>
      </c>
      <c r="D380">
        <v>166.54</v>
      </c>
      <c r="E380">
        <v>90.48</v>
      </c>
      <c r="F380">
        <v>37.47</v>
      </c>
      <c r="G380">
        <v>70.11</v>
      </c>
      <c r="H380">
        <v>52.15</v>
      </c>
      <c r="I380">
        <v>125.91</v>
      </c>
      <c r="J380">
        <v>77.17</v>
      </c>
    </row>
    <row r="381" spans="1:10" x14ac:dyDescent="0.2">
      <c r="A381">
        <v>241.77</v>
      </c>
      <c r="B381">
        <v>287.27</v>
      </c>
      <c r="C381">
        <v>51.18</v>
      </c>
      <c r="D381">
        <v>246.33</v>
      </c>
      <c r="E381">
        <v>37.659999999999997</v>
      </c>
      <c r="F381">
        <v>101.75</v>
      </c>
      <c r="G381">
        <v>22</v>
      </c>
      <c r="H381">
        <v>106.91</v>
      </c>
      <c r="I381">
        <v>60.51</v>
      </c>
      <c r="J381">
        <v>91.87</v>
      </c>
    </row>
    <row r="382" spans="1:10" x14ac:dyDescent="0.2">
      <c r="A382">
        <v>241.77</v>
      </c>
      <c r="B382">
        <v>287.27</v>
      </c>
      <c r="C382">
        <v>51.18</v>
      </c>
      <c r="D382">
        <v>246.33</v>
      </c>
      <c r="E382">
        <v>37.659999999999997</v>
      </c>
      <c r="F382">
        <v>101.75</v>
      </c>
      <c r="G382">
        <v>22</v>
      </c>
      <c r="H382">
        <v>106.91</v>
      </c>
      <c r="I382">
        <v>60.51</v>
      </c>
      <c r="J382">
        <v>91.87</v>
      </c>
    </row>
    <row r="383" spans="1:10" x14ac:dyDescent="0.2">
      <c r="A383">
        <v>241.77</v>
      </c>
      <c r="B383">
        <v>287.27</v>
      </c>
      <c r="C383">
        <v>51.18</v>
      </c>
      <c r="D383">
        <v>246.33</v>
      </c>
      <c r="E383">
        <v>37.659999999999997</v>
      </c>
      <c r="F383">
        <v>101.75</v>
      </c>
      <c r="G383">
        <v>22</v>
      </c>
      <c r="H383">
        <v>106.91</v>
      </c>
      <c r="I383">
        <v>60.51</v>
      </c>
      <c r="J383">
        <v>91.87</v>
      </c>
    </row>
    <row r="384" spans="1:10" x14ac:dyDescent="0.2">
      <c r="A384">
        <v>379.14</v>
      </c>
      <c r="B384">
        <v>531.12</v>
      </c>
      <c r="C384">
        <v>148.30000000000001</v>
      </c>
      <c r="D384">
        <v>412.88</v>
      </c>
      <c r="E384">
        <v>128.13999999999999</v>
      </c>
      <c r="F384">
        <v>139.22</v>
      </c>
      <c r="G384">
        <v>92.1</v>
      </c>
      <c r="H384">
        <v>159.06</v>
      </c>
      <c r="I384">
        <v>186.42</v>
      </c>
      <c r="J384">
        <v>169.04</v>
      </c>
    </row>
    <row r="385" spans="1:10" x14ac:dyDescent="0.2">
      <c r="A385">
        <v>1160.3699999999999</v>
      </c>
      <c r="B385">
        <v>829.34</v>
      </c>
      <c r="C385">
        <v>1019</v>
      </c>
      <c r="D385">
        <v>891.47</v>
      </c>
      <c r="E385">
        <v>1066.6600000000001</v>
      </c>
      <c r="F385">
        <v>1214.26</v>
      </c>
      <c r="G385">
        <v>1092.45</v>
      </c>
      <c r="H385">
        <v>1017.43</v>
      </c>
      <c r="I385">
        <v>1389.46</v>
      </c>
      <c r="J385">
        <v>1070.3599999999999</v>
      </c>
    </row>
    <row r="386" spans="1:10" x14ac:dyDescent="0.2">
      <c r="A386">
        <v>63111.08</v>
      </c>
      <c r="B386">
        <v>61070.83</v>
      </c>
      <c r="C386">
        <v>59571.49</v>
      </c>
      <c r="D386">
        <v>64756.06</v>
      </c>
      <c r="E386">
        <v>69130.37</v>
      </c>
      <c r="F386">
        <v>65272.53</v>
      </c>
      <c r="G386">
        <v>62814.66</v>
      </c>
      <c r="H386">
        <v>58354.93</v>
      </c>
      <c r="I386">
        <v>61025.919999999998</v>
      </c>
      <c r="J386">
        <v>61021.79</v>
      </c>
    </row>
    <row r="387" spans="1:10" x14ac:dyDescent="0.2">
      <c r="A387">
        <v>339.14</v>
      </c>
      <c r="B387">
        <v>297.68</v>
      </c>
      <c r="C387">
        <v>371.89</v>
      </c>
      <c r="D387">
        <v>375.85</v>
      </c>
      <c r="E387">
        <v>299.7</v>
      </c>
      <c r="F387">
        <v>343.85</v>
      </c>
      <c r="G387">
        <v>421.56</v>
      </c>
      <c r="H387">
        <v>352.39</v>
      </c>
      <c r="I387">
        <v>233.52</v>
      </c>
      <c r="J387">
        <v>419.84</v>
      </c>
    </row>
    <row r="388" spans="1:10" x14ac:dyDescent="0.2">
      <c r="A388">
        <v>10.99</v>
      </c>
      <c r="B388">
        <v>12.62</v>
      </c>
      <c r="C388">
        <v>7.77</v>
      </c>
      <c r="D388">
        <v>13.32</v>
      </c>
      <c r="E388">
        <v>7.24</v>
      </c>
      <c r="F388">
        <v>2.44</v>
      </c>
      <c r="G388">
        <v>5.39</v>
      </c>
      <c r="H388">
        <v>4.17</v>
      </c>
      <c r="I388">
        <v>9.6199999999999992</v>
      </c>
      <c r="J388">
        <v>5.21</v>
      </c>
    </row>
    <row r="389" spans="1:10" x14ac:dyDescent="0.2">
      <c r="A389">
        <v>137.36000000000001</v>
      </c>
      <c r="B389">
        <v>157.74</v>
      </c>
      <c r="C389">
        <v>97.12</v>
      </c>
      <c r="D389">
        <v>166.54</v>
      </c>
      <c r="E389">
        <v>90.48</v>
      </c>
      <c r="F389">
        <v>30.49</v>
      </c>
      <c r="G389">
        <v>67.39</v>
      </c>
      <c r="H389">
        <v>52.15</v>
      </c>
      <c r="I389">
        <v>120.26</v>
      </c>
      <c r="J389">
        <v>65.11</v>
      </c>
    </row>
    <row r="390" spans="1:10" x14ac:dyDescent="0.2">
      <c r="A390">
        <v>241.77</v>
      </c>
      <c r="B390">
        <v>254.89</v>
      </c>
      <c r="C390">
        <v>51.18</v>
      </c>
      <c r="D390">
        <v>161.87</v>
      </c>
      <c r="E390">
        <v>37.659999999999997</v>
      </c>
      <c r="F390">
        <v>100.28</v>
      </c>
      <c r="G390">
        <v>16.149999999999999</v>
      </c>
      <c r="H390">
        <v>106.91</v>
      </c>
      <c r="I390">
        <v>55.87</v>
      </c>
      <c r="J390">
        <v>87.93</v>
      </c>
    </row>
    <row r="391" spans="1:10" x14ac:dyDescent="0.2">
      <c r="A391">
        <v>241.77</v>
      </c>
      <c r="B391">
        <v>254.89</v>
      </c>
      <c r="C391">
        <v>51.18</v>
      </c>
      <c r="D391">
        <v>161.87</v>
      </c>
      <c r="E391">
        <v>37.659999999999997</v>
      </c>
      <c r="F391">
        <v>100.28</v>
      </c>
      <c r="G391">
        <v>16.149999999999999</v>
      </c>
      <c r="H391">
        <v>106.91</v>
      </c>
      <c r="I391">
        <v>55.87</v>
      </c>
      <c r="J391">
        <v>87.93</v>
      </c>
    </row>
    <row r="392" spans="1:10" x14ac:dyDescent="0.2">
      <c r="A392">
        <v>241.77</v>
      </c>
      <c r="B392">
        <v>254.89</v>
      </c>
      <c r="C392">
        <v>51.18</v>
      </c>
      <c r="D392">
        <v>161.87</v>
      </c>
      <c r="E392">
        <v>37.659999999999997</v>
      </c>
      <c r="F392">
        <v>100.28</v>
      </c>
      <c r="G392">
        <v>16.149999999999999</v>
      </c>
      <c r="H392">
        <v>106.91</v>
      </c>
      <c r="I392">
        <v>55.87</v>
      </c>
      <c r="J392">
        <v>87.93</v>
      </c>
    </row>
    <row r="393" spans="1:10" x14ac:dyDescent="0.2">
      <c r="A393">
        <v>379.14</v>
      </c>
      <c r="B393">
        <v>412.63</v>
      </c>
      <c r="C393">
        <v>148.30000000000001</v>
      </c>
      <c r="D393">
        <v>328.41</v>
      </c>
      <c r="E393">
        <v>128.13999999999999</v>
      </c>
      <c r="F393">
        <v>130.77000000000001</v>
      </c>
      <c r="G393">
        <v>83.54</v>
      </c>
      <c r="H393">
        <v>159.06</v>
      </c>
      <c r="I393">
        <v>176.13</v>
      </c>
      <c r="J393">
        <v>153.04</v>
      </c>
    </row>
    <row r="394" spans="1:10" x14ac:dyDescent="0.2">
      <c r="A394">
        <v>1122.51</v>
      </c>
      <c r="B394">
        <v>898.03</v>
      </c>
      <c r="C394">
        <v>947.83</v>
      </c>
      <c r="D394">
        <v>964.36</v>
      </c>
      <c r="E394">
        <v>1015.67</v>
      </c>
      <c r="F394">
        <v>1178.75</v>
      </c>
      <c r="G394">
        <v>1036.0999999999999</v>
      </c>
      <c r="H394">
        <v>988.43</v>
      </c>
      <c r="I394">
        <v>1358.81</v>
      </c>
      <c r="J394">
        <v>1059.0899999999999</v>
      </c>
    </row>
    <row r="395" spans="1:10" x14ac:dyDescent="0.2">
      <c r="A395">
        <v>298.82</v>
      </c>
      <c r="B395">
        <v>235.88</v>
      </c>
      <c r="C395">
        <v>412.19</v>
      </c>
      <c r="D395">
        <v>0</v>
      </c>
      <c r="E395">
        <v>659.55</v>
      </c>
      <c r="F395">
        <v>158.87</v>
      </c>
      <c r="G395">
        <v>697.46</v>
      </c>
      <c r="H395">
        <v>146.49</v>
      </c>
      <c r="I395">
        <v>758.35</v>
      </c>
      <c r="J395">
        <v>71.430000000000007</v>
      </c>
    </row>
    <row r="396" spans="1:10" x14ac:dyDescent="0.2">
      <c r="A396">
        <v>0.1</v>
      </c>
      <c r="B396">
        <v>0.1</v>
      </c>
      <c r="C396">
        <v>0.1</v>
      </c>
      <c r="D396">
        <v>0.1</v>
      </c>
      <c r="E396">
        <v>0.1</v>
      </c>
      <c r="F396">
        <v>0.1</v>
      </c>
      <c r="G396">
        <v>0.1</v>
      </c>
      <c r="H396">
        <v>0.1</v>
      </c>
      <c r="I396">
        <v>0.1</v>
      </c>
      <c r="J396">
        <v>0.1</v>
      </c>
    </row>
    <row r="397" spans="1:10" x14ac:dyDescent="0.2">
      <c r="A397">
        <v>0</v>
      </c>
      <c r="B397">
        <v>6.89</v>
      </c>
      <c r="C397">
        <v>0</v>
      </c>
      <c r="D397">
        <v>0</v>
      </c>
      <c r="E397">
        <v>0</v>
      </c>
      <c r="F397">
        <v>0.56000000000000005</v>
      </c>
      <c r="G397">
        <v>0.22</v>
      </c>
      <c r="H397">
        <v>0</v>
      </c>
      <c r="I397">
        <v>0.45</v>
      </c>
      <c r="J397">
        <v>0.96</v>
      </c>
    </row>
    <row r="398" spans="1:10" x14ac:dyDescent="0.2">
      <c r="A398">
        <v>0</v>
      </c>
      <c r="B398">
        <v>86.11</v>
      </c>
      <c r="C398">
        <v>0</v>
      </c>
      <c r="D398">
        <v>0</v>
      </c>
      <c r="E398">
        <v>0</v>
      </c>
      <c r="F398">
        <v>6.98</v>
      </c>
      <c r="G398">
        <v>2.72</v>
      </c>
      <c r="H398">
        <v>0</v>
      </c>
      <c r="I398">
        <v>5.65</v>
      </c>
      <c r="J398">
        <v>12.06</v>
      </c>
    </row>
    <row r="399" spans="1:10" x14ac:dyDescent="0.2">
      <c r="A399">
        <v>0</v>
      </c>
      <c r="B399">
        <v>32.380000000000003</v>
      </c>
      <c r="C399">
        <v>0</v>
      </c>
      <c r="D399">
        <v>84.47</v>
      </c>
      <c r="E399">
        <v>0</v>
      </c>
      <c r="F399">
        <v>1.48</v>
      </c>
      <c r="G399">
        <v>5.85</v>
      </c>
      <c r="H399">
        <v>0</v>
      </c>
      <c r="I399">
        <v>4.63</v>
      </c>
      <c r="J399">
        <v>3.94</v>
      </c>
    </row>
    <row r="400" spans="1:10" x14ac:dyDescent="0.2">
      <c r="A400">
        <v>0</v>
      </c>
      <c r="B400">
        <v>32.380000000000003</v>
      </c>
      <c r="C400">
        <v>0</v>
      </c>
      <c r="D400">
        <v>84.47</v>
      </c>
      <c r="E400">
        <v>0</v>
      </c>
      <c r="F400">
        <v>1.48</v>
      </c>
      <c r="G400">
        <v>5.85</v>
      </c>
      <c r="H400">
        <v>0</v>
      </c>
      <c r="I400">
        <v>4.63</v>
      </c>
      <c r="J400">
        <v>3.94</v>
      </c>
    </row>
    <row r="401" spans="1:10" x14ac:dyDescent="0.2">
      <c r="A401">
        <v>0</v>
      </c>
      <c r="B401">
        <v>32.380000000000003</v>
      </c>
      <c r="C401">
        <v>0</v>
      </c>
      <c r="D401">
        <v>84.47</v>
      </c>
      <c r="E401">
        <v>0</v>
      </c>
      <c r="F401">
        <v>1.48</v>
      </c>
      <c r="G401">
        <v>5.85</v>
      </c>
      <c r="H401">
        <v>0</v>
      </c>
      <c r="I401">
        <v>4.63</v>
      </c>
      <c r="J401">
        <v>3.94</v>
      </c>
    </row>
    <row r="402" spans="1:10" x14ac:dyDescent="0.2">
      <c r="A402">
        <v>0</v>
      </c>
      <c r="B402">
        <v>118.49</v>
      </c>
      <c r="C402">
        <v>0</v>
      </c>
      <c r="D402">
        <v>84.47</v>
      </c>
      <c r="E402">
        <v>0</v>
      </c>
      <c r="F402">
        <v>8.4600000000000009</v>
      </c>
      <c r="G402">
        <v>8.56</v>
      </c>
      <c r="H402">
        <v>0</v>
      </c>
      <c r="I402">
        <v>10.28</v>
      </c>
      <c r="J402">
        <v>16</v>
      </c>
    </row>
    <row r="403" spans="1:10" x14ac:dyDescent="0.2">
      <c r="A403">
        <v>37.86</v>
      </c>
      <c r="B403">
        <v>-68.69</v>
      </c>
      <c r="C403">
        <v>71.17</v>
      </c>
      <c r="D403">
        <v>-72.900000000000006</v>
      </c>
      <c r="E403">
        <v>50.99</v>
      </c>
      <c r="F403">
        <v>35.51</v>
      </c>
      <c r="G403">
        <v>56.35</v>
      </c>
      <c r="H403">
        <v>29.01</v>
      </c>
      <c r="I403">
        <v>30.65</v>
      </c>
      <c r="J403">
        <v>11.27</v>
      </c>
    </row>
    <row r="404" spans="1:10" x14ac:dyDescent="0.2">
      <c r="A404">
        <v>76414.31</v>
      </c>
      <c r="B404">
        <v>74838.09</v>
      </c>
      <c r="C404">
        <v>81327.64</v>
      </c>
      <c r="D404">
        <v>82995.05</v>
      </c>
      <c r="E404">
        <v>77689.3</v>
      </c>
      <c r="F404">
        <v>85340.26</v>
      </c>
      <c r="G404">
        <v>76368.179999999993</v>
      </c>
      <c r="H404">
        <v>76005.759999999995</v>
      </c>
      <c r="I404">
        <v>73492.97</v>
      </c>
      <c r="J404">
        <v>81472.75</v>
      </c>
    </row>
    <row r="405" spans="1:10" x14ac:dyDescent="0.2">
      <c r="A405">
        <v>304.62</v>
      </c>
      <c r="B405">
        <v>502.81</v>
      </c>
      <c r="C405">
        <v>229.96</v>
      </c>
      <c r="D405">
        <v>334.19</v>
      </c>
      <c r="E405">
        <v>602.76</v>
      </c>
      <c r="F405">
        <v>418.1</v>
      </c>
      <c r="G405">
        <v>251.29</v>
      </c>
      <c r="H405">
        <v>474.42</v>
      </c>
      <c r="I405">
        <v>488.17</v>
      </c>
      <c r="J405">
        <v>521.89</v>
      </c>
    </row>
    <row r="406" spans="1:10" x14ac:dyDescent="0.2">
      <c r="A406">
        <v>49.66</v>
      </c>
      <c r="B406">
        <v>40.380000000000003</v>
      </c>
      <c r="C406">
        <v>53.33</v>
      </c>
      <c r="D406">
        <v>48.95</v>
      </c>
      <c r="E406">
        <v>53.65</v>
      </c>
      <c r="F406">
        <v>50.23</v>
      </c>
      <c r="G406">
        <v>58.49</v>
      </c>
      <c r="H406">
        <v>56.24</v>
      </c>
      <c r="I406">
        <v>47.74</v>
      </c>
      <c r="J406">
        <v>55.03</v>
      </c>
    </row>
    <row r="407" spans="1:10" x14ac:dyDescent="0.2">
      <c r="A407">
        <v>620.69000000000005</v>
      </c>
      <c r="B407">
        <v>504.76</v>
      </c>
      <c r="C407">
        <v>666.62</v>
      </c>
      <c r="D407">
        <v>611.92999999999995</v>
      </c>
      <c r="E407">
        <v>670.59</v>
      </c>
      <c r="F407">
        <v>627.91999999999996</v>
      </c>
      <c r="G407">
        <v>731.07</v>
      </c>
      <c r="H407">
        <v>702.97</v>
      </c>
      <c r="I407">
        <v>596.79</v>
      </c>
      <c r="J407">
        <v>687.85</v>
      </c>
    </row>
    <row r="408" spans="1:10" x14ac:dyDescent="0.2">
      <c r="A408">
        <v>76.099999999999994</v>
      </c>
      <c r="B408">
        <v>5.89</v>
      </c>
      <c r="C408">
        <v>230.6</v>
      </c>
      <c r="D408">
        <v>48.66</v>
      </c>
      <c r="E408">
        <v>235.36</v>
      </c>
      <c r="F408">
        <v>186.15</v>
      </c>
      <c r="G408">
        <v>281.33999999999997</v>
      </c>
      <c r="H408">
        <v>205.25</v>
      </c>
      <c r="I408">
        <v>238.12</v>
      </c>
      <c r="J408">
        <v>215.55</v>
      </c>
    </row>
    <row r="409" spans="1:10" x14ac:dyDescent="0.2">
      <c r="A409">
        <v>76.099999999999994</v>
      </c>
      <c r="B409">
        <v>5.89</v>
      </c>
      <c r="C409">
        <v>230.6</v>
      </c>
      <c r="D409">
        <v>48.66</v>
      </c>
      <c r="E409">
        <v>235.36</v>
      </c>
      <c r="F409">
        <v>186.15</v>
      </c>
      <c r="G409">
        <v>281.33999999999997</v>
      </c>
      <c r="H409">
        <v>205.25</v>
      </c>
      <c r="I409">
        <v>238.12</v>
      </c>
      <c r="J409">
        <v>215.55</v>
      </c>
    </row>
    <row r="410" spans="1:10" x14ac:dyDescent="0.2">
      <c r="A410">
        <v>76.099999999999994</v>
      </c>
      <c r="B410">
        <v>5.89</v>
      </c>
      <c r="C410">
        <v>230.6</v>
      </c>
      <c r="D410">
        <v>48.66</v>
      </c>
      <c r="E410">
        <v>235.36</v>
      </c>
      <c r="F410">
        <v>186.15</v>
      </c>
      <c r="G410">
        <v>281.33999999999997</v>
      </c>
      <c r="H410">
        <v>205.25</v>
      </c>
      <c r="I410">
        <v>238.12</v>
      </c>
      <c r="J410">
        <v>215.55</v>
      </c>
    </row>
    <row r="411" spans="1:10" x14ac:dyDescent="0.2">
      <c r="A411">
        <v>696.79</v>
      </c>
      <c r="B411">
        <v>510.65</v>
      </c>
      <c r="C411">
        <v>897.23</v>
      </c>
      <c r="D411">
        <v>660.59</v>
      </c>
      <c r="E411">
        <v>905.95</v>
      </c>
      <c r="F411">
        <v>814.07</v>
      </c>
      <c r="G411">
        <v>1012.4</v>
      </c>
      <c r="H411">
        <v>908.22</v>
      </c>
      <c r="I411">
        <v>834.91</v>
      </c>
      <c r="J411">
        <v>903.4</v>
      </c>
    </row>
    <row r="412" spans="1:10" x14ac:dyDescent="0.2">
      <c r="A412">
        <v>819.41</v>
      </c>
      <c r="B412">
        <v>672.79</v>
      </c>
      <c r="C412">
        <v>409.39</v>
      </c>
      <c r="D412">
        <v>783.4</v>
      </c>
      <c r="E412">
        <v>70.47</v>
      </c>
      <c r="F412">
        <v>500.58</v>
      </c>
      <c r="G412">
        <v>679.77</v>
      </c>
      <c r="H412">
        <v>492.14</v>
      </c>
      <c r="I412">
        <v>454.44</v>
      </c>
      <c r="J412">
        <v>437.38</v>
      </c>
    </row>
    <row r="413" spans="1:10" x14ac:dyDescent="0.2">
      <c r="A413">
        <v>484.29</v>
      </c>
      <c r="B413">
        <v>459.76</v>
      </c>
      <c r="C413">
        <v>464.22</v>
      </c>
      <c r="D413">
        <v>472.46</v>
      </c>
      <c r="E413">
        <v>453.95</v>
      </c>
      <c r="F413">
        <v>428.94</v>
      </c>
      <c r="G413">
        <v>453.72</v>
      </c>
      <c r="H413">
        <v>478.47</v>
      </c>
      <c r="I413">
        <v>453.63</v>
      </c>
      <c r="J413">
        <v>453.02</v>
      </c>
    </row>
    <row r="414" spans="1:10" x14ac:dyDescent="0.2">
      <c r="A414">
        <v>2.16</v>
      </c>
      <c r="B414">
        <v>2.04</v>
      </c>
      <c r="C414">
        <v>2.09</v>
      </c>
      <c r="D414">
        <v>1.86</v>
      </c>
      <c r="E414">
        <v>2.0299999999999998</v>
      </c>
      <c r="F414">
        <v>1.86</v>
      </c>
      <c r="G414">
        <v>1.75</v>
      </c>
      <c r="H414">
        <v>1.99</v>
      </c>
      <c r="I414">
        <v>2.09</v>
      </c>
      <c r="J414">
        <v>2.2200000000000002</v>
      </c>
    </row>
    <row r="415" spans="1:10" x14ac:dyDescent="0.2">
      <c r="A415">
        <v>482.13</v>
      </c>
      <c r="B415">
        <v>457.71</v>
      </c>
      <c r="C415">
        <v>462.13</v>
      </c>
      <c r="D415">
        <v>470.61</v>
      </c>
      <c r="E415">
        <v>451.92</v>
      </c>
      <c r="F415">
        <v>427.08</v>
      </c>
      <c r="G415">
        <v>451.97</v>
      </c>
      <c r="H415">
        <v>476.48</v>
      </c>
      <c r="I415">
        <v>451.54</v>
      </c>
      <c r="J415">
        <v>450.8</v>
      </c>
    </row>
    <row r="416" spans="1:10" x14ac:dyDescent="0.2">
      <c r="A416">
        <v>-0.27</v>
      </c>
      <c r="B416">
        <v>-0.01</v>
      </c>
      <c r="C416">
        <v>-0.21</v>
      </c>
      <c r="D416">
        <v>-0.48</v>
      </c>
      <c r="E416">
        <v>-0.2</v>
      </c>
      <c r="F416">
        <v>-0.35</v>
      </c>
      <c r="G416">
        <v>-0.2</v>
      </c>
      <c r="H416">
        <v>-0.28000000000000003</v>
      </c>
      <c r="I416">
        <v>-0.37</v>
      </c>
      <c r="J416">
        <v>-0.39</v>
      </c>
    </row>
    <row r="417" spans="1:10" x14ac:dyDescent="0.2">
      <c r="A417">
        <v>0</v>
      </c>
      <c r="B417">
        <v>0</v>
      </c>
      <c r="C417">
        <v>0</v>
      </c>
      <c r="D417">
        <v>0</v>
      </c>
      <c r="E417">
        <v>0</v>
      </c>
      <c r="F417">
        <v>0</v>
      </c>
      <c r="G417">
        <v>0</v>
      </c>
      <c r="H417">
        <v>-0.01</v>
      </c>
      <c r="I417">
        <v>0</v>
      </c>
      <c r="J417">
        <v>0</v>
      </c>
    </row>
    <row r="418" spans="1:10" x14ac:dyDescent="0.2">
      <c r="A418">
        <v>0.3</v>
      </c>
      <c r="B418">
        <v>0.31</v>
      </c>
      <c r="C418">
        <v>0.3</v>
      </c>
      <c r="D418">
        <v>0.31</v>
      </c>
      <c r="E418">
        <v>0.32</v>
      </c>
      <c r="F418">
        <v>0.3</v>
      </c>
      <c r="G418">
        <v>0.3</v>
      </c>
      <c r="H418">
        <v>0.3</v>
      </c>
      <c r="I418">
        <v>0.27</v>
      </c>
      <c r="J418">
        <v>0.33</v>
      </c>
    </row>
    <row r="419" spans="1:10" x14ac:dyDescent="0.2">
      <c r="A419">
        <v>-0.17</v>
      </c>
      <c r="B419">
        <v>-0.01</v>
      </c>
      <c r="C419">
        <v>-0.3</v>
      </c>
      <c r="D419">
        <v>-0.28999999999999998</v>
      </c>
      <c r="E419">
        <v>-0.28999999999999998</v>
      </c>
      <c r="F419">
        <v>-0.22</v>
      </c>
      <c r="G419">
        <v>-0.28000000000000003</v>
      </c>
      <c r="H419">
        <v>-0.45</v>
      </c>
      <c r="I419">
        <v>-0.22</v>
      </c>
      <c r="J419">
        <v>-0.23</v>
      </c>
    </row>
    <row r="420" spans="1:10" x14ac:dyDescent="0.2">
      <c r="A420">
        <v>-0.09</v>
      </c>
      <c r="B420">
        <v>0</v>
      </c>
      <c r="C420">
        <v>-0.16</v>
      </c>
      <c r="D420">
        <v>-0.16</v>
      </c>
      <c r="E420">
        <v>-0.15</v>
      </c>
      <c r="F420">
        <v>-0.12</v>
      </c>
      <c r="G420">
        <v>-0.15</v>
      </c>
      <c r="H420">
        <v>-0.24</v>
      </c>
      <c r="I420">
        <v>-0.12</v>
      </c>
      <c r="J420">
        <v>-0.13</v>
      </c>
    </row>
    <row r="421" spans="1:10" x14ac:dyDescent="0.2">
      <c r="A421">
        <v>-0.08</v>
      </c>
      <c r="B421">
        <v>0</v>
      </c>
      <c r="C421">
        <v>-0.14000000000000001</v>
      </c>
      <c r="D421">
        <v>-0.14000000000000001</v>
      </c>
      <c r="E421">
        <v>-0.13</v>
      </c>
      <c r="F421">
        <v>-0.1</v>
      </c>
      <c r="G421">
        <v>-0.13</v>
      </c>
      <c r="H421">
        <v>-0.21</v>
      </c>
      <c r="I421">
        <v>-0.1</v>
      </c>
      <c r="J421">
        <v>-0.11</v>
      </c>
    </row>
    <row r="422" spans="1:10" x14ac:dyDescent="0.2">
      <c r="A422">
        <v>1.85</v>
      </c>
      <c r="B422">
        <v>8.9</v>
      </c>
      <c r="C422">
        <v>9.82</v>
      </c>
      <c r="D422">
        <v>8.52</v>
      </c>
      <c r="E422">
        <v>7.11</v>
      </c>
      <c r="F422">
        <v>3.32</v>
      </c>
      <c r="G422">
        <v>6.55</v>
      </c>
      <c r="H422">
        <v>7.07</v>
      </c>
      <c r="I422">
        <v>5.24</v>
      </c>
      <c r="J422">
        <v>2.46</v>
      </c>
    </row>
    <row r="423" spans="1:10" x14ac:dyDescent="0.2">
      <c r="A423">
        <v>240.82</v>
      </c>
      <c r="B423">
        <v>240.16</v>
      </c>
      <c r="C423">
        <v>259.27</v>
      </c>
      <c r="D423">
        <v>243.18</v>
      </c>
      <c r="E423">
        <v>247.64</v>
      </c>
      <c r="F423">
        <v>208.71</v>
      </c>
      <c r="G423">
        <v>264.27999999999997</v>
      </c>
      <c r="H423">
        <v>242.98</v>
      </c>
      <c r="I423">
        <v>245.23</v>
      </c>
      <c r="J423">
        <v>258.79000000000002</v>
      </c>
    </row>
    <row r="424" spans="1:10" x14ac:dyDescent="0.2">
      <c r="A424">
        <v>240.82</v>
      </c>
      <c r="B424">
        <v>240.16</v>
      </c>
      <c r="C424">
        <v>259.27</v>
      </c>
      <c r="D424">
        <v>243.18</v>
      </c>
      <c r="E424">
        <v>247.64</v>
      </c>
      <c r="F424">
        <v>208.71</v>
      </c>
      <c r="G424">
        <v>264.27999999999997</v>
      </c>
      <c r="H424">
        <v>242.98</v>
      </c>
      <c r="I424">
        <v>245.23</v>
      </c>
      <c r="J424">
        <v>258.79000000000002</v>
      </c>
    </row>
    <row r="425" spans="1:10" x14ac:dyDescent="0.2">
      <c r="A425">
        <v>240.82</v>
      </c>
      <c r="B425">
        <v>240.16</v>
      </c>
      <c r="C425">
        <v>259.27</v>
      </c>
      <c r="D425">
        <v>243.18</v>
      </c>
      <c r="E425">
        <v>247.64</v>
      </c>
      <c r="F425">
        <v>208.71</v>
      </c>
      <c r="G425">
        <v>264.27999999999997</v>
      </c>
      <c r="H425">
        <v>242.98</v>
      </c>
      <c r="I425">
        <v>245.23</v>
      </c>
      <c r="J425">
        <v>258.79000000000002</v>
      </c>
    </row>
    <row r="426" spans="1:10" x14ac:dyDescent="0.2">
      <c r="A426">
        <v>104.11</v>
      </c>
      <c r="B426">
        <v>111.61</v>
      </c>
      <c r="C426">
        <v>100.1</v>
      </c>
      <c r="D426">
        <v>110.94</v>
      </c>
      <c r="E426">
        <v>106.23</v>
      </c>
      <c r="F426">
        <v>131.86000000000001</v>
      </c>
      <c r="G426">
        <v>133.75</v>
      </c>
      <c r="H426">
        <v>97.41</v>
      </c>
      <c r="I426">
        <v>111.89</v>
      </c>
      <c r="J426">
        <v>114.63</v>
      </c>
    </row>
    <row r="427" spans="1:10" x14ac:dyDescent="0.2">
      <c r="A427">
        <v>16.61</v>
      </c>
      <c r="B427">
        <v>13.58</v>
      </c>
      <c r="C427">
        <v>11.28</v>
      </c>
      <c r="D427">
        <v>14.54</v>
      </c>
      <c r="E427">
        <v>20.37</v>
      </c>
      <c r="F427">
        <v>13.7</v>
      </c>
      <c r="G427">
        <v>6.48</v>
      </c>
      <c r="H427">
        <v>16.59</v>
      </c>
      <c r="I427">
        <v>18.29</v>
      </c>
      <c r="J427">
        <v>22.82</v>
      </c>
    </row>
    <row r="428" spans="1:10" x14ac:dyDescent="0.2">
      <c r="A428">
        <v>87.49</v>
      </c>
      <c r="B428">
        <v>98.03</v>
      </c>
      <c r="C428">
        <v>88.83</v>
      </c>
      <c r="D428">
        <v>96.41</v>
      </c>
      <c r="E428">
        <v>85.86</v>
      </c>
      <c r="F428">
        <v>118.16</v>
      </c>
      <c r="G428">
        <v>127.27</v>
      </c>
      <c r="H428">
        <v>80.83</v>
      </c>
      <c r="I428">
        <v>93.6</v>
      </c>
      <c r="J428">
        <v>91.81</v>
      </c>
    </row>
    <row r="429" spans="1:10" x14ac:dyDescent="0.2">
      <c r="A429">
        <v>-42.53</v>
      </c>
      <c r="B429">
        <v>-28.11</v>
      </c>
      <c r="C429">
        <v>-34.44</v>
      </c>
      <c r="D429">
        <v>-23.89</v>
      </c>
      <c r="E429">
        <v>-35.65</v>
      </c>
      <c r="F429">
        <v>-29.66</v>
      </c>
      <c r="G429">
        <v>11.27</v>
      </c>
      <c r="H429">
        <v>-51.84</v>
      </c>
      <c r="I429">
        <v>-13.98</v>
      </c>
      <c r="J429">
        <v>-29.08</v>
      </c>
    </row>
    <row r="430" spans="1:10" x14ac:dyDescent="0.2">
      <c r="A430">
        <v>484.29</v>
      </c>
      <c r="B430">
        <v>459.76</v>
      </c>
      <c r="C430">
        <v>464.22</v>
      </c>
      <c r="D430">
        <v>472.46</v>
      </c>
      <c r="E430">
        <v>453.95</v>
      </c>
      <c r="F430">
        <v>428.94</v>
      </c>
      <c r="G430">
        <v>453.72</v>
      </c>
      <c r="H430">
        <v>478.47</v>
      </c>
      <c r="I430">
        <v>453.63</v>
      </c>
      <c r="J430">
        <v>453.02</v>
      </c>
    </row>
    <row r="431" spans="1:10" x14ac:dyDescent="0.2">
      <c r="A431">
        <v>2.16</v>
      </c>
      <c r="B431">
        <v>2.04</v>
      </c>
      <c r="C431">
        <v>2.09</v>
      </c>
      <c r="D431">
        <v>1.86</v>
      </c>
      <c r="E431">
        <v>2.0299999999999998</v>
      </c>
      <c r="F431">
        <v>1.86</v>
      </c>
      <c r="G431">
        <v>1.75</v>
      </c>
      <c r="H431">
        <v>1.99</v>
      </c>
      <c r="I431">
        <v>2.09</v>
      </c>
      <c r="J431">
        <v>2.2200000000000002</v>
      </c>
    </row>
    <row r="432" spans="1:10" x14ac:dyDescent="0.2">
      <c r="A432">
        <v>482.13</v>
      </c>
      <c r="B432">
        <v>457.71</v>
      </c>
      <c r="C432">
        <v>462.13</v>
      </c>
      <c r="D432">
        <v>470.61</v>
      </c>
      <c r="E432">
        <v>451.92</v>
      </c>
      <c r="F432">
        <v>427.08</v>
      </c>
      <c r="G432">
        <v>451.97</v>
      </c>
      <c r="H432">
        <v>476.48</v>
      </c>
      <c r="I432">
        <v>451.54</v>
      </c>
      <c r="J432">
        <v>450.8</v>
      </c>
    </row>
    <row r="433" spans="1:10" x14ac:dyDescent="0.2">
      <c r="A433">
        <v>0</v>
      </c>
      <c r="B433">
        <v>0</v>
      </c>
      <c r="C433">
        <v>0</v>
      </c>
      <c r="D433">
        <v>0</v>
      </c>
      <c r="E433">
        <v>0</v>
      </c>
      <c r="F433">
        <v>0</v>
      </c>
      <c r="G433">
        <v>0</v>
      </c>
      <c r="H433">
        <v>-0.01</v>
      </c>
      <c r="I433">
        <v>0</v>
      </c>
      <c r="J433">
        <v>0</v>
      </c>
    </row>
    <row r="434" spans="1:10" x14ac:dyDescent="0.2">
      <c r="A434">
        <v>0.3</v>
      </c>
      <c r="B434">
        <v>0.31</v>
      </c>
      <c r="C434">
        <v>0.3</v>
      </c>
      <c r="D434">
        <v>0.31</v>
      </c>
      <c r="E434">
        <v>0.32</v>
      </c>
      <c r="F434">
        <v>0.3</v>
      </c>
      <c r="G434">
        <v>0.3</v>
      </c>
      <c r="H434">
        <v>0.3</v>
      </c>
      <c r="I434">
        <v>0.27</v>
      </c>
      <c r="J434">
        <v>0.33</v>
      </c>
    </row>
    <row r="435" spans="1:10" x14ac:dyDescent="0.2">
      <c r="A435">
        <v>1.85</v>
      </c>
      <c r="B435">
        <v>8.9</v>
      </c>
      <c r="C435">
        <v>9.82</v>
      </c>
      <c r="D435">
        <v>8.52</v>
      </c>
      <c r="E435">
        <v>7.11</v>
      </c>
      <c r="F435">
        <v>3.32</v>
      </c>
      <c r="G435">
        <v>6.55</v>
      </c>
      <c r="H435">
        <v>7.07</v>
      </c>
      <c r="I435">
        <v>5.24</v>
      </c>
      <c r="J435">
        <v>2.46</v>
      </c>
    </row>
    <row r="436" spans="1:10" x14ac:dyDescent="0.2">
      <c r="A436">
        <v>87.01</v>
      </c>
      <c r="B436">
        <v>93.13</v>
      </c>
      <c r="C436">
        <v>82.67</v>
      </c>
      <c r="D436">
        <v>93.36</v>
      </c>
      <c r="E436">
        <v>88.11</v>
      </c>
      <c r="F436">
        <v>111.68</v>
      </c>
      <c r="G436">
        <v>113.71</v>
      </c>
      <c r="H436">
        <v>78.819999999999993</v>
      </c>
      <c r="I436">
        <v>96.08</v>
      </c>
      <c r="J436">
        <v>97.77</v>
      </c>
    </row>
    <row r="437" spans="1:10" x14ac:dyDescent="0.2">
      <c r="A437">
        <v>4.8499999999999996</v>
      </c>
      <c r="B437">
        <v>5.01</v>
      </c>
      <c r="C437">
        <v>2.0099999999999998</v>
      </c>
      <c r="D437">
        <v>3.8</v>
      </c>
      <c r="E437">
        <v>9.7799999999999994</v>
      </c>
      <c r="F437">
        <v>2.2999999999999998</v>
      </c>
      <c r="G437">
        <v>0.27</v>
      </c>
      <c r="H437">
        <v>3.67</v>
      </c>
      <c r="I437">
        <v>8.08</v>
      </c>
      <c r="J437">
        <v>11.04</v>
      </c>
    </row>
    <row r="438" spans="1:10" x14ac:dyDescent="0.2">
      <c r="A438">
        <v>82.16</v>
      </c>
      <c r="B438">
        <v>88.12</v>
      </c>
      <c r="C438">
        <v>80.66</v>
      </c>
      <c r="D438">
        <v>89.56</v>
      </c>
      <c r="E438">
        <v>78.34</v>
      </c>
      <c r="F438">
        <v>109.38</v>
      </c>
      <c r="G438">
        <v>113.44</v>
      </c>
      <c r="H438">
        <v>75.150000000000006</v>
      </c>
      <c r="I438">
        <v>88</v>
      </c>
      <c r="J438">
        <v>86.73</v>
      </c>
    </row>
    <row r="439" spans="1:10" x14ac:dyDescent="0.2">
      <c r="A439">
        <v>25.05</v>
      </c>
      <c r="B439">
        <v>38.68</v>
      </c>
      <c r="C439">
        <v>29.83</v>
      </c>
      <c r="D439">
        <v>41.7</v>
      </c>
      <c r="E439">
        <v>28.5</v>
      </c>
      <c r="F439">
        <v>46.68</v>
      </c>
      <c r="G439">
        <v>63.41</v>
      </c>
      <c r="H439">
        <v>12.41</v>
      </c>
      <c r="I439">
        <v>44.73</v>
      </c>
      <c r="J439">
        <v>37.04</v>
      </c>
    </row>
    <row r="440" spans="1:10" x14ac:dyDescent="0.2">
      <c r="A440">
        <v>2.16</v>
      </c>
      <c r="B440">
        <v>2.04</v>
      </c>
      <c r="C440">
        <v>2.09</v>
      </c>
      <c r="D440">
        <v>1.86</v>
      </c>
      <c r="E440">
        <v>2.0299999999999998</v>
      </c>
      <c r="F440">
        <v>1.86</v>
      </c>
      <c r="G440">
        <v>1.75</v>
      </c>
      <c r="H440">
        <v>1.99</v>
      </c>
      <c r="I440">
        <v>2.09</v>
      </c>
      <c r="J440">
        <v>2.2200000000000002</v>
      </c>
    </row>
    <row r="441" spans="1:10" x14ac:dyDescent="0.2">
      <c r="A441">
        <v>2.16</v>
      </c>
      <c r="B441">
        <v>2.04</v>
      </c>
      <c r="C441">
        <v>2.09</v>
      </c>
      <c r="D441">
        <v>1.86</v>
      </c>
      <c r="E441">
        <v>2.0299999999999998</v>
      </c>
      <c r="F441">
        <v>1.86</v>
      </c>
      <c r="G441">
        <v>1.75</v>
      </c>
      <c r="H441">
        <v>1.99</v>
      </c>
      <c r="I441">
        <v>2.09</v>
      </c>
      <c r="J441">
        <v>2.2200000000000002</v>
      </c>
    </row>
    <row r="442" spans="1:10" x14ac:dyDescent="0.2">
      <c r="A442">
        <v>0</v>
      </c>
      <c r="B442">
        <v>0</v>
      </c>
      <c r="C442">
        <v>0</v>
      </c>
      <c r="D442">
        <v>0</v>
      </c>
      <c r="E442">
        <v>0</v>
      </c>
      <c r="F442">
        <v>0</v>
      </c>
      <c r="G442">
        <v>0</v>
      </c>
      <c r="H442">
        <v>0.01</v>
      </c>
      <c r="I442">
        <v>0</v>
      </c>
      <c r="J442">
        <v>0</v>
      </c>
    </row>
    <row r="443" spans="1:10" x14ac:dyDescent="0.2">
      <c r="A443">
        <v>0.15</v>
      </c>
      <c r="B443">
        <v>0.15</v>
      </c>
      <c r="C443">
        <v>0.15</v>
      </c>
      <c r="D443">
        <v>0.16</v>
      </c>
      <c r="E443">
        <v>0.16</v>
      </c>
      <c r="F443">
        <v>0.15</v>
      </c>
      <c r="G443">
        <v>0.15</v>
      </c>
      <c r="H443">
        <v>0.16</v>
      </c>
      <c r="I443">
        <v>0.14000000000000001</v>
      </c>
      <c r="J443">
        <v>0.16</v>
      </c>
    </row>
    <row r="444" spans="1:10" x14ac:dyDescent="0.2">
      <c r="A444">
        <v>1.85</v>
      </c>
      <c r="B444">
        <v>8.9</v>
      </c>
      <c r="C444">
        <v>9.83</v>
      </c>
      <c r="D444">
        <v>8.52</v>
      </c>
      <c r="E444">
        <v>7.11</v>
      </c>
      <c r="F444">
        <v>3.32</v>
      </c>
      <c r="G444">
        <v>6.55</v>
      </c>
      <c r="H444">
        <v>7.07</v>
      </c>
      <c r="I444">
        <v>5.25</v>
      </c>
      <c r="J444">
        <v>2.46</v>
      </c>
    </row>
    <row r="445" spans="1:10" x14ac:dyDescent="0.2">
      <c r="A445">
        <v>13.29</v>
      </c>
      <c r="B445">
        <v>9.1999999999999993</v>
      </c>
      <c r="C445">
        <v>11.65</v>
      </c>
      <c r="D445">
        <v>11.6</v>
      </c>
      <c r="E445">
        <v>11.11</v>
      </c>
      <c r="F445">
        <v>11.24</v>
      </c>
      <c r="G445">
        <v>13.89</v>
      </c>
      <c r="H445">
        <v>11.65</v>
      </c>
      <c r="I445">
        <v>9.94</v>
      </c>
      <c r="J445">
        <v>12.47</v>
      </c>
    </row>
    <row r="446" spans="1:10" x14ac:dyDescent="0.2">
      <c r="A446">
        <v>3.1</v>
      </c>
      <c r="B446">
        <v>2.69</v>
      </c>
      <c r="C446">
        <v>1.97</v>
      </c>
      <c r="D446">
        <v>3.52</v>
      </c>
      <c r="E446">
        <v>3.57</v>
      </c>
      <c r="F446">
        <v>2.14</v>
      </c>
      <c r="G446">
        <v>0.25</v>
      </c>
      <c r="H446">
        <v>3.11</v>
      </c>
      <c r="I446">
        <v>3.8</v>
      </c>
      <c r="J446">
        <v>3.48</v>
      </c>
    </row>
    <row r="447" spans="1:10" x14ac:dyDescent="0.2">
      <c r="A447">
        <v>10.19</v>
      </c>
      <c r="B447">
        <v>6.5</v>
      </c>
      <c r="C447">
        <v>9.67</v>
      </c>
      <c r="D447">
        <v>8.08</v>
      </c>
      <c r="E447">
        <v>7.54</v>
      </c>
      <c r="F447">
        <v>9.1</v>
      </c>
      <c r="G447">
        <v>13.64</v>
      </c>
      <c r="H447">
        <v>8.5299999999999994</v>
      </c>
      <c r="I447">
        <v>6.14</v>
      </c>
      <c r="J447">
        <v>8.99</v>
      </c>
    </row>
    <row r="448" spans="1:10" x14ac:dyDescent="0.2">
      <c r="A448">
        <v>7.54</v>
      </c>
      <c r="B448">
        <v>3.12</v>
      </c>
      <c r="C448">
        <v>6.16</v>
      </c>
      <c r="D448">
        <v>5.38</v>
      </c>
      <c r="E448">
        <v>5.97</v>
      </c>
      <c r="F448">
        <v>6.94</v>
      </c>
      <c r="G448">
        <v>8.82</v>
      </c>
      <c r="H448">
        <v>6</v>
      </c>
      <c r="I448">
        <v>5.42</v>
      </c>
      <c r="J448">
        <v>8.93</v>
      </c>
    </row>
    <row r="449" spans="1:10" x14ac:dyDescent="0.2">
      <c r="A449">
        <v>482.13</v>
      </c>
      <c r="B449">
        <v>457.71</v>
      </c>
      <c r="C449">
        <v>462.13</v>
      </c>
      <c r="D449">
        <v>470.61</v>
      </c>
      <c r="E449">
        <v>451.92</v>
      </c>
      <c r="F449">
        <v>427.08</v>
      </c>
      <c r="G449">
        <v>451.97</v>
      </c>
      <c r="H449">
        <v>476.48</v>
      </c>
      <c r="I449">
        <v>451.54</v>
      </c>
      <c r="J449">
        <v>450.8</v>
      </c>
    </row>
    <row r="450" spans="1:10" x14ac:dyDescent="0.2">
      <c r="A450">
        <v>482.13</v>
      </c>
      <c r="B450">
        <v>457.71</v>
      </c>
      <c r="C450">
        <v>462.13</v>
      </c>
      <c r="D450">
        <v>470.61</v>
      </c>
      <c r="E450">
        <v>451.92</v>
      </c>
      <c r="F450">
        <v>427.08</v>
      </c>
      <c r="G450">
        <v>451.97</v>
      </c>
      <c r="H450">
        <v>476.48</v>
      </c>
      <c r="I450">
        <v>451.54</v>
      </c>
      <c r="J450">
        <v>450.8</v>
      </c>
    </row>
    <row r="451" spans="1:10" x14ac:dyDescent="0.2">
      <c r="A451">
        <v>0</v>
      </c>
      <c r="B451">
        <v>0</v>
      </c>
      <c r="C451">
        <v>0</v>
      </c>
      <c r="D451">
        <v>0</v>
      </c>
      <c r="E451">
        <v>0</v>
      </c>
      <c r="F451">
        <v>0</v>
      </c>
      <c r="G451">
        <v>0</v>
      </c>
      <c r="H451">
        <v>-0.01</v>
      </c>
      <c r="I451">
        <v>0</v>
      </c>
      <c r="J451">
        <v>0</v>
      </c>
    </row>
    <row r="452" spans="1:10" x14ac:dyDescent="0.2">
      <c r="A452">
        <v>0.15</v>
      </c>
      <c r="B452">
        <v>0.16</v>
      </c>
      <c r="C452">
        <v>0.15</v>
      </c>
      <c r="D452">
        <v>0.15</v>
      </c>
      <c r="E452">
        <v>0.16</v>
      </c>
      <c r="F452">
        <v>0.15</v>
      </c>
      <c r="G452">
        <v>0.15</v>
      </c>
      <c r="H452">
        <v>0.14000000000000001</v>
      </c>
      <c r="I452">
        <v>0.14000000000000001</v>
      </c>
      <c r="J452">
        <v>0.16</v>
      </c>
    </row>
    <row r="453" spans="1:10" x14ac:dyDescent="0.2">
      <c r="A453">
        <v>0</v>
      </c>
      <c r="B453">
        <v>0</v>
      </c>
      <c r="C453">
        <v>0</v>
      </c>
      <c r="D453">
        <v>0</v>
      </c>
      <c r="E453">
        <v>0</v>
      </c>
      <c r="F453">
        <v>0</v>
      </c>
      <c r="G453">
        <v>0</v>
      </c>
      <c r="H453">
        <v>0</v>
      </c>
      <c r="I453">
        <v>0</v>
      </c>
      <c r="J453">
        <v>0</v>
      </c>
    </row>
    <row r="454" spans="1:10" x14ac:dyDescent="0.2">
      <c r="A454">
        <v>73.72</v>
      </c>
      <c r="B454">
        <v>83.94</v>
      </c>
      <c r="C454">
        <v>71.03</v>
      </c>
      <c r="D454">
        <v>81.760000000000005</v>
      </c>
      <c r="E454">
        <v>77</v>
      </c>
      <c r="F454">
        <v>100.45</v>
      </c>
      <c r="G454">
        <v>99.82</v>
      </c>
      <c r="H454">
        <v>67.180000000000007</v>
      </c>
      <c r="I454">
        <v>86.13</v>
      </c>
      <c r="J454">
        <v>85.3</v>
      </c>
    </row>
    <row r="455" spans="1:10" x14ac:dyDescent="0.2">
      <c r="A455">
        <v>1.75</v>
      </c>
      <c r="B455">
        <v>2.31</v>
      </c>
      <c r="C455">
        <v>0.03</v>
      </c>
      <c r="D455">
        <v>0.28000000000000003</v>
      </c>
      <c r="E455">
        <v>6.21</v>
      </c>
      <c r="F455">
        <v>0.16</v>
      </c>
      <c r="G455">
        <v>0.02</v>
      </c>
      <c r="H455">
        <v>0.56000000000000005</v>
      </c>
      <c r="I455">
        <v>4.28</v>
      </c>
      <c r="J455">
        <v>7.56</v>
      </c>
    </row>
    <row r="456" spans="1:10" x14ac:dyDescent="0.2">
      <c r="A456">
        <v>71.97</v>
      </c>
      <c r="B456">
        <v>81.62</v>
      </c>
      <c r="C456">
        <v>70.989999999999995</v>
      </c>
      <c r="D456">
        <v>81.48</v>
      </c>
      <c r="E456">
        <v>70.8</v>
      </c>
      <c r="F456">
        <v>100.28</v>
      </c>
      <c r="G456">
        <v>99.8</v>
      </c>
      <c r="H456">
        <v>66.62</v>
      </c>
      <c r="I456">
        <v>81.86</v>
      </c>
      <c r="J456">
        <v>77.739999999999995</v>
      </c>
    </row>
    <row r="457" spans="1:10" x14ac:dyDescent="0.2">
      <c r="A457">
        <v>17.510000000000002</v>
      </c>
      <c r="B457">
        <v>35.56</v>
      </c>
      <c r="C457">
        <v>23.67</v>
      </c>
      <c r="D457">
        <v>36.32</v>
      </c>
      <c r="E457">
        <v>22.53</v>
      </c>
      <c r="F457">
        <v>39.74</v>
      </c>
      <c r="G457">
        <v>54.59</v>
      </c>
      <c r="H457">
        <v>6.41</v>
      </c>
      <c r="I457">
        <v>39.299999999999997</v>
      </c>
      <c r="J457">
        <v>28.1</v>
      </c>
    </row>
    <row r="458" spans="1:10" x14ac:dyDescent="0.2">
      <c r="A458">
        <v>-0.27</v>
      </c>
      <c r="B458">
        <v>-0.01</v>
      </c>
      <c r="C458">
        <v>-0.21</v>
      </c>
      <c r="D458">
        <v>-0.48</v>
      </c>
      <c r="E458">
        <v>-0.2</v>
      </c>
      <c r="F458">
        <v>-0.35</v>
      </c>
      <c r="G458">
        <v>-0.2</v>
      </c>
      <c r="H458">
        <v>-0.28000000000000003</v>
      </c>
      <c r="I458">
        <v>-0.37</v>
      </c>
      <c r="J458">
        <v>-0.39</v>
      </c>
    </row>
    <row r="459" spans="1:10" x14ac:dyDescent="0.2">
      <c r="A459">
        <v>-0.17</v>
      </c>
      <c r="B459">
        <v>-0.01</v>
      </c>
      <c r="C459">
        <v>-0.3</v>
      </c>
      <c r="D459">
        <v>-0.28999999999999998</v>
      </c>
      <c r="E459">
        <v>-0.28999999999999998</v>
      </c>
      <c r="F459">
        <v>-0.22</v>
      </c>
      <c r="G459">
        <v>-0.28000000000000003</v>
      </c>
      <c r="H459">
        <v>-0.45</v>
      </c>
      <c r="I459">
        <v>-0.22</v>
      </c>
      <c r="J459">
        <v>-0.23</v>
      </c>
    </row>
    <row r="460" spans="1:10" x14ac:dyDescent="0.2">
      <c r="A460">
        <v>-0.09</v>
      </c>
      <c r="B460">
        <v>0</v>
      </c>
      <c r="C460">
        <v>-0.16</v>
      </c>
      <c r="D460">
        <v>-0.16</v>
      </c>
      <c r="E460">
        <v>-0.15</v>
      </c>
      <c r="F460">
        <v>-0.12</v>
      </c>
      <c r="G460">
        <v>-0.15</v>
      </c>
      <c r="H460">
        <v>-0.24</v>
      </c>
      <c r="I460">
        <v>-0.12</v>
      </c>
      <c r="J460">
        <v>-0.13</v>
      </c>
    </row>
    <row r="461" spans="1:10" x14ac:dyDescent="0.2">
      <c r="A461">
        <v>-0.08</v>
      </c>
      <c r="B461">
        <v>0</v>
      </c>
      <c r="C461">
        <v>-0.14000000000000001</v>
      </c>
      <c r="D461">
        <v>-0.14000000000000001</v>
      </c>
      <c r="E461">
        <v>-0.13</v>
      </c>
      <c r="F461">
        <v>-0.1</v>
      </c>
      <c r="G461">
        <v>-0.13</v>
      </c>
      <c r="H461">
        <v>-0.21</v>
      </c>
      <c r="I461">
        <v>-0.1</v>
      </c>
      <c r="J461">
        <v>-0.11</v>
      </c>
    </row>
    <row r="462" spans="1:10" x14ac:dyDescent="0.2">
      <c r="A462">
        <v>8.83</v>
      </c>
      <c r="B462">
        <v>9.2799999999999994</v>
      </c>
      <c r="C462">
        <v>8.83</v>
      </c>
      <c r="D462">
        <v>8.89</v>
      </c>
      <c r="E462">
        <v>8.8800000000000008</v>
      </c>
      <c r="F462">
        <v>9.48</v>
      </c>
      <c r="G462">
        <v>9.49</v>
      </c>
      <c r="H462">
        <v>9.65</v>
      </c>
      <c r="I462">
        <v>8.94</v>
      </c>
      <c r="J462">
        <v>8.49</v>
      </c>
    </row>
    <row r="463" spans="1:10" x14ac:dyDescent="0.2">
      <c r="A463">
        <v>5.7</v>
      </c>
      <c r="B463">
        <v>4.1100000000000003</v>
      </c>
      <c r="C463">
        <v>3.78</v>
      </c>
      <c r="D463">
        <v>5.29</v>
      </c>
      <c r="E463">
        <v>4.91</v>
      </c>
      <c r="F463">
        <v>4.4000000000000004</v>
      </c>
      <c r="G463">
        <v>2.5</v>
      </c>
      <c r="H463">
        <v>5.51</v>
      </c>
      <c r="I463">
        <v>4.7699999999999996</v>
      </c>
      <c r="J463">
        <v>5.36</v>
      </c>
    </row>
    <row r="464" spans="1:10" x14ac:dyDescent="0.2">
      <c r="A464">
        <v>3.13</v>
      </c>
      <c r="B464">
        <v>5.18</v>
      </c>
      <c r="C464">
        <v>5.05</v>
      </c>
      <c r="D464">
        <v>3.6</v>
      </c>
      <c r="E464">
        <v>3.98</v>
      </c>
      <c r="F464">
        <v>5.08</v>
      </c>
      <c r="G464">
        <v>6.98</v>
      </c>
      <c r="H464">
        <v>4.1399999999999997</v>
      </c>
      <c r="I464">
        <v>4.17</v>
      </c>
      <c r="J464">
        <v>3.13</v>
      </c>
    </row>
    <row r="465" spans="1:10" x14ac:dyDescent="0.2">
      <c r="A465">
        <v>7.64</v>
      </c>
      <c r="B465">
        <v>7.84</v>
      </c>
      <c r="C465">
        <v>7.89</v>
      </c>
      <c r="D465">
        <v>7.94</v>
      </c>
      <c r="E465">
        <v>7.97</v>
      </c>
      <c r="F465">
        <v>7.99</v>
      </c>
      <c r="G465">
        <v>8.6</v>
      </c>
      <c r="H465">
        <v>8.2100000000000009</v>
      </c>
      <c r="I465">
        <v>8.23</v>
      </c>
      <c r="J465">
        <v>7.74</v>
      </c>
    </row>
    <row r="466" spans="1:10" x14ac:dyDescent="0.2">
      <c r="A466">
        <v>-0.31</v>
      </c>
      <c r="B466">
        <v>-0.08</v>
      </c>
      <c r="C466">
        <v>-0.28999999999999998</v>
      </c>
      <c r="D466">
        <v>-0.44</v>
      </c>
      <c r="E466">
        <v>-0.3</v>
      </c>
      <c r="F466">
        <v>-0.36</v>
      </c>
      <c r="G466">
        <v>-0.28999999999999998</v>
      </c>
      <c r="H466">
        <v>-0.27</v>
      </c>
      <c r="I466">
        <v>-0.38</v>
      </c>
      <c r="J466">
        <v>-0.36</v>
      </c>
    </row>
    <row r="467" spans="1:10" x14ac:dyDescent="0.2">
      <c r="A467">
        <v>-0.2</v>
      </c>
      <c r="B467">
        <v>-0.04</v>
      </c>
      <c r="C467">
        <v>-0.27</v>
      </c>
      <c r="D467">
        <v>-0.28000000000000003</v>
      </c>
      <c r="E467">
        <v>-0.28000000000000003</v>
      </c>
      <c r="F467">
        <v>-0.23</v>
      </c>
      <c r="G467">
        <v>-0.27</v>
      </c>
      <c r="H467">
        <v>-0.36</v>
      </c>
      <c r="I467">
        <v>-0.24</v>
      </c>
      <c r="J467">
        <v>-0.23</v>
      </c>
    </row>
    <row r="468" spans="1:10" x14ac:dyDescent="0.2">
      <c r="A468">
        <v>-0.1</v>
      </c>
      <c r="B468">
        <v>-0.02</v>
      </c>
      <c r="C468">
        <v>-0.14000000000000001</v>
      </c>
      <c r="D468">
        <v>-0.15</v>
      </c>
      <c r="E468">
        <v>-0.14000000000000001</v>
      </c>
      <c r="F468">
        <v>-0.12</v>
      </c>
      <c r="G468">
        <v>-0.14000000000000001</v>
      </c>
      <c r="H468">
        <v>-0.19</v>
      </c>
      <c r="I468">
        <v>-0.12</v>
      </c>
      <c r="J468">
        <v>-0.12</v>
      </c>
    </row>
    <row r="469" spans="1:10" x14ac:dyDescent="0.2">
      <c r="A469">
        <v>-0.1</v>
      </c>
      <c r="B469">
        <v>-0.02</v>
      </c>
      <c r="C469">
        <v>-0.13</v>
      </c>
      <c r="D469">
        <v>-0.13</v>
      </c>
      <c r="E469">
        <v>-0.13</v>
      </c>
      <c r="F469">
        <v>-0.11</v>
      </c>
      <c r="G469">
        <v>-0.13</v>
      </c>
      <c r="H469">
        <v>-0.17</v>
      </c>
      <c r="I469">
        <v>-0.11</v>
      </c>
      <c r="J469">
        <v>-0.11</v>
      </c>
    </row>
    <row r="470" spans="1:10" x14ac:dyDescent="0.2">
      <c r="A470">
        <v>2.84</v>
      </c>
      <c r="B470">
        <v>2.85</v>
      </c>
      <c r="C470">
        <v>2.76</v>
      </c>
      <c r="D470">
        <v>2.97</v>
      </c>
      <c r="E470">
        <v>3</v>
      </c>
      <c r="F470">
        <v>3.31</v>
      </c>
      <c r="G470">
        <v>3.1</v>
      </c>
      <c r="H470">
        <v>3.25</v>
      </c>
      <c r="I470">
        <v>2.57</v>
      </c>
      <c r="J470">
        <v>2.87</v>
      </c>
    </row>
    <row r="471" spans="1:10" x14ac:dyDescent="0.2">
      <c r="A471">
        <v>2.57</v>
      </c>
      <c r="B471">
        <v>2.5099999999999998</v>
      </c>
      <c r="C471">
        <v>2.76</v>
      </c>
      <c r="D471">
        <v>2.89</v>
      </c>
      <c r="E471">
        <v>2.3199999999999998</v>
      </c>
      <c r="F471">
        <v>3.06</v>
      </c>
      <c r="G471">
        <v>2.5</v>
      </c>
      <c r="H471">
        <v>2.3199999999999998</v>
      </c>
      <c r="I471">
        <v>2.57</v>
      </c>
      <c r="J471">
        <v>2.87</v>
      </c>
    </row>
    <row r="472" spans="1:10" x14ac:dyDescent="0.2">
      <c r="A472">
        <v>0.27</v>
      </c>
      <c r="B472">
        <v>0.33</v>
      </c>
      <c r="C472">
        <v>0</v>
      </c>
      <c r="D472">
        <v>0.08</v>
      </c>
      <c r="E472">
        <v>0.67</v>
      </c>
      <c r="F472">
        <v>0.25</v>
      </c>
      <c r="G472">
        <v>0.6</v>
      </c>
      <c r="H472">
        <v>0.92</v>
      </c>
      <c r="I472">
        <v>0</v>
      </c>
      <c r="J472">
        <v>0</v>
      </c>
    </row>
    <row r="473" spans="1:10" x14ac:dyDescent="0.2">
      <c r="A473">
        <v>1.67</v>
      </c>
      <c r="B473">
        <v>1.28</v>
      </c>
      <c r="C473">
        <v>1.54</v>
      </c>
      <c r="D473">
        <v>1.72</v>
      </c>
      <c r="E473">
        <v>1.73</v>
      </c>
      <c r="F473">
        <v>1.99</v>
      </c>
      <c r="G473">
        <v>1.91</v>
      </c>
      <c r="H473">
        <v>1.74</v>
      </c>
      <c r="I473">
        <v>1.47</v>
      </c>
      <c r="J473">
        <v>1.81</v>
      </c>
    </row>
    <row r="474" spans="1:10" x14ac:dyDescent="0.2">
      <c r="A474">
        <v>0.04</v>
      </c>
      <c r="B474">
        <v>0.08</v>
      </c>
      <c r="C474">
        <v>0.08</v>
      </c>
      <c r="D474">
        <v>-0.04</v>
      </c>
      <c r="E474">
        <v>0.1</v>
      </c>
      <c r="F474">
        <v>0.01</v>
      </c>
      <c r="G474">
        <v>0.09</v>
      </c>
      <c r="H474">
        <v>-0.01</v>
      </c>
      <c r="I474">
        <v>0.01</v>
      </c>
      <c r="J474">
        <v>-0.02</v>
      </c>
    </row>
    <row r="475" spans="1:10" x14ac:dyDescent="0.2">
      <c r="A475">
        <v>0.03</v>
      </c>
      <c r="B475">
        <v>0.03</v>
      </c>
      <c r="C475">
        <v>-0.03</v>
      </c>
      <c r="D475">
        <v>-0.02</v>
      </c>
      <c r="E475">
        <v>-0.01</v>
      </c>
      <c r="F475">
        <v>0.01</v>
      </c>
      <c r="G475">
        <v>-0.01</v>
      </c>
      <c r="H475">
        <v>-0.08</v>
      </c>
      <c r="I475">
        <v>0.02</v>
      </c>
      <c r="J475">
        <v>0</v>
      </c>
    </row>
    <row r="476" spans="1:10" x14ac:dyDescent="0.2">
      <c r="A476">
        <v>0.01</v>
      </c>
      <c r="B476">
        <v>0.02</v>
      </c>
      <c r="C476">
        <v>-0.02</v>
      </c>
      <c r="D476">
        <v>-0.01</v>
      </c>
      <c r="E476">
        <v>-0.01</v>
      </c>
      <c r="F476">
        <v>0</v>
      </c>
      <c r="G476">
        <v>-0.01</v>
      </c>
      <c r="H476">
        <v>-0.05</v>
      </c>
      <c r="I476">
        <v>0.01</v>
      </c>
      <c r="J476">
        <v>-0.01</v>
      </c>
    </row>
    <row r="477" spans="1:10" x14ac:dyDescent="0.2">
      <c r="A477">
        <v>0.02</v>
      </c>
      <c r="B477">
        <v>0.02</v>
      </c>
      <c r="C477">
        <v>-0.01</v>
      </c>
      <c r="D477">
        <v>0</v>
      </c>
      <c r="E477">
        <v>0</v>
      </c>
      <c r="F477">
        <v>0.01</v>
      </c>
      <c r="G477">
        <v>0</v>
      </c>
      <c r="H477">
        <v>-0.03</v>
      </c>
      <c r="I477">
        <v>0.01</v>
      </c>
      <c r="J477">
        <v>0</v>
      </c>
    </row>
    <row r="478" spans="1:10" x14ac:dyDescent="0.2">
      <c r="A478">
        <v>5.99</v>
      </c>
      <c r="B478">
        <v>6.44</v>
      </c>
      <c r="C478">
        <v>6.07</v>
      </c>
      <c r="D478">
        <v>5.92</v>
      </c>
      <c r="E478">
        <v>5.88</v>
      </c>
      <c r="F478">
        <v>6.17</v>
      </c>
      <c r="G478">
        <v>6.39</v>
      </c>
      <c r="H478">
        <v>6.4</v>
      </c>
      <c r="I478">
        <v>6.37</v>
      </c>
      <c r="J478">
        <v>5.62</v>
      </c>
    </row>
    <row r="479" spans="1:10" x14ac:dyDescent="0.2">
      <c r="A479">
        <v>3.13</v>
      </c>
      <c r="B479">
        <v>1.59</v>
      </c>
      <c r="C479">
        <v>1.02</v>
      </c>
      <c r="D479">
        <v>2.4</v>
      </c>
      <c r="E479">
        <v>2.58</v>
      </c>
      <c r="F479">
        <v>1.34</v>
      </c>
      <c r="G479">
        <v>0</v>
      </c>
      <c r="H479">
        <v>3.18</v>
      </c>
      <c r="I479">
        <v>2.2000000000000002</v>
      </c>
      <c r="J479">
        <v>2.4900000000000002</v>
      </c>
    </row>
    <row r="480" spans="1:10" x14ac:dyDescent="0.2">
      <c r="A480">
        <v>2.86</v>
      </c>
      <c r="B480">
        <v>4.8499999999999996</v>
      </c>
      <c r="C480">
        <v>5.05</v>
      </c>
      <c r="D480">
        <v>3.52</v>
      </c>
      <c r="E480">
        <v>3.3</v>
      </c>
      <c r="F480">
        <v>4.83</v>
      </c>
      <c r="G480">
        <v>6.38</v>
      </c>
      <c r="H480">
        <v>3.22</v>
      </c>
      <c r="I480">
        <v>4.17</v>
      </c>
      <c r="J480">
        <v>3.13</v>
      </c>
    </row>
    <row r="481" spans="1:10" x14ac:dyDescent="0.2">
      <c r="A481">
        <v>5.97</v>
      </c>
      <c r="B481">
        <v>6.57</v>
      </c>
      <c r="C481">
        <v>6.35</v>
      </c>
      <c r="D481">
        <v>6.22</v>
      </c>
      <c r="E481">
        <v>6.24</v>
      </c>
      <c r="F481">
        <v>5.99</v>
      </c>
      <c r="G481">
        <v>6.69</v>
      </c>
      <c r="H481">
        <v>6.48</v>
      </c>
      <c r="I481">
        <v>6.76</v>
      </c>
      <c r="J481">
        <v>5.92</v>
      </c>
    </row>
    <row r="482" spans="1:10" x14ac:dyDescent="0.2">
      <c r="A482">
        <v>240.82</v>
      </c>
      <c r="B482">
        <v>240.16</v>
      </c>
      <c r="C482">
        <v>259.27</v>
      </c>
      <c r="D482">
        <v>243.18</v>
      </c>
      <c r="E482">
        <v>247.64</v>
      </c>
      <c r="F482">
        <v>208.71</v>
      </c>
      <c r="G482">
        <v>264.27999999999997</v>
      </c>
      <c r="H482">
        <v>242.98</v>
      </c>
      <c r="I482">
        <v>245.23</v>
      </c>
      <c r="J482">
        <v>258.79000000000002</v>
      </c>
    </row>
    <row r="483" spans="1:10" x14ac:dyDescent="0.2">
      <c r="A483">
        <v>240.82</v>
      </c>
      <c r="B483">
        <v>240.16</v>
      </c>
      <c r="C483">
        <v>259.27</v>
      </c>
      <c r="D483">
        <v>243.18</v>
      </c>
      <c r="E483">
        <v>247.64</v>
      </c>
      <c r="F483">
        <v>208.71</v>
      </c>
      <c r="G483">
        <v>264.27999999999997</v>
      </c>
      <c r="H483">
        <v>242.98</v>
      </c>
      <c r="I483">
        <v>245.23</v>
      </c>
      <c r="J483">
        <v>258.79000000000002</v>
      </c>
    </row>
    <row r="484" spans="1:10" x14ac:dyDescent="0.2">
      <c r="A484">
        <v>240.82</v>
      </c>
      <c r="B484">
        <v>240.16</v>
      </c>
      <c r="C484">
        <v>259.27</v>
      </c>
      <c r="D484">
        <v>243.18</v>
      </c>
      <c r="E484">
        <v>247.64</v>
      </c>
      <c r="F484">
        <v>208.71</v>
      </c>
      <c r="G484">
        <v>264.27999999999997</v>
      </c>
      <c r="H484">
        <v>242.98</v>
      </c>
      <c r="I484">
        <v>245.23</v>
      </c>
      <c r="J484">
        <v>258.79000000000002</v>
      </c>
    </row>
    <row r="485" spans="1:10" x14ac:dyDescent="0.2">
      <c r="A485">
        <v>8.26</v>
      </c>
      <c r="B485">
        <v>9.19</v>
      </c>
      <c r="C485">
        <v>8.6</v>
      </c>
      <c r="D485">
        <v>8.6999999999999993</v>
      </c>
      <c r="E485">
        <v>9.23</v>
      </c>
      <c r="F485">
        <v>10.69</v>
      </c>
      <c r="G485">
        <v>10.56</v>
      </c>
      <c r="H485">
        <v>8.94</v>
      </c>
      <c r="I485">
        <v>6.87</v>
      </c>
      <c r="J485">
        <v>8.3699999999999992</v>
      </c>
    </row>
    <row r="486" spans="1:10" x14ac:dyDescent="0.2">
      <c r="A486">
        <v>6.06</v>
      </c>
      <c r="B486">
        <v>4.47</v>
      </c>
      <c r="C486">
        <v>5.49</v>
      </c>
      <c r="D486">
        <v>5.45</v>
      </c>
      <c r="E486">
        <v>5.69</v>
      </c>
      <c r="F486">
        <v>6.99</v>
      </c>
      <c r="G486">
        <v>3.71</v>
      </c>
      <c r="H486">
        <v>7.41</v>
      </c>
      <c r="I486">
        <v>5.44</v>
      </c>
      <c r="J486">
        <v>6.43</v>
      </c>
    </row>
    <row r="487" spans="1:10" x14ac:dyDescent="0.2">
      <c r="A487">
        <v>2.2000000000000002</v>
      </c>
      <c r="B487">
        <v>4.7300000000000004</v>
      </c>
      <c r="C487">
        <v>3.11</v>
      </c>
      <c r="D487">
        <v>3.25</v>
      </c>
      <c r="E487">
        <v>3.54</v>
      </c>
      <c r="F487">
        <v>3.7</v>
      </c>
      <c r="G487">
        <v>6.85</v>
      </c>
      <c r="H487">
        <v>1.53</v>
      </c>
      <c r="I487">
        <v>1.43</v>
      </c>
      <c r="J487">
        <v>1.94</v>
      </c>
    </row>
    <row r="488" spans="1:10" x14ac:dyDescent="0.2">
      <c r="A488">
        <v>-75.23</v>
      </c>
      <c r="B488">
        <v>-74.63</v>
      </c>
      <c r="C488">
        <v>-72.16</v>
      </c>
      <c r="D488">
        <v>-73.53</v>
      </c>
      <c r="E488">
        <v>-72.12</v>
      </c>
      <c r="F488">
        <v>-84.33</v>
      </c>
      <c r="G488">
        <v>-60.74</v>
      </c>
      <c r="H488">
        <v>-72.45</v>
      </c>
      <c r="I488">
        <v>-66.94</v>
      </c>
      <c r="J488">
        <v>-73.86</v>
      </c>
    </row>
    <row r="489" spans="1:10" x14ac:dyDescent="0.2">
      <c r="A489">
        <v>131.57</v>
      </c>
      <c r="B489">
        <v>130.96</v>
      </c>
      <c r="C489">
        <v>133.78</v>
      </c>
      <c r="D489">
        <v>130.29</v>
      </c>
      <c r="E489">
        <v>131.03</v>
      </c>
      <c r="F489">
        <v>133.75</v>
      </c>
      <c r="G489">
        <v>126.39</v>
      </c>
      <c r="H489">
        <v>119.98</v>
      </c>
      <c r="I489">
        <v>143.09</v>
      </c>
      <c r="J489">
        <v>132.05000000000001</v>
      </c>
    </row>
    <row r="490" spans="1:10" x14ac:dyDescent="0.2">
      <c r="A490">
        <v>0.14000000000000001</v>
      </c>
      <c r="B490">
        <v>0.01</v>
      </c>
      <c r="C490">
        <v>0.11</v>
      </c>
      <c r="D490">
        <v>0.24</v>
      </c>
      <c r="E490">
        <v>0.1</v>
      </c>
      <c r="F490">
        <v>0.17</v>
      </c>
      <c r="G490">
        <v>0.1</v>
      </c>
      <c r="H490">
        <v>0.14000000000000001</v>
      </c>
      <c r="I490">
        <v>0.18</v>
      </c>
      <c r="J490">
        <v>0.19</v>
      </c>
    </row>
    <row r="491" spans="1:10" x14ac:dyDescent="0.2">
      <c r="A491">
        <v>134.29</v>
      </c>
      <c r="B491">
        <v>140.76</v>
      </c>
      <c r="C491">
        <v>130.25</v>
      </c>
      <c r="D491">
        <v>144.18</v>
      </c>
      <c r="E491">
        <v>131.41</v>
      </c>
      <c r="F491">
        <v>136.97</v>
      </c>
      <c r="G491">
        <v>149.13</v>
      </c>
      <c r="H491">
        <v>137.44</v>
      </c>
      <c r="I491">
        <v>142.75</v>
      </c>
      <c r="J491">
        <v>143.19</v>
      </c>
    </row>
    <row r="492" spans="1:10" x14ac:dyDescent="0.2">
      <c r="A492">
        <v>134.28</v>
      </c>
      <c r="B492">
        <v>140.76</v>
      </c>
      <c r="C492">
        <v>130.24</v>
      </c>
      <c r="D492">
        <v>144.16999999999999</v>
      </c>
      <c r="E492">
        <v>131.38999999999999</v>
      </c>
      <c r="F492">
        <v>136.96</v>
      </c>
      <c r="G492">
        <v>149.11000000000001</v>
      </c>
      <c r="H492">
        <v>137.41999999999999</v>
      </c>
      <c r="I492">
        <v>142.74</v>
      </c>
      <c r="J492">
        <v>143.16999999999999</v>
      </c>
    </row>
    <row r="493" spans="1:10" x14ac:dyDescent="0.2">
      <c r="A493">
        <v>0.01</v>
      </c>
      <c r="B493">
        <v>0</v>
      </c>
      <c r="C493">
        <v>0.02</v>
      </c>
      <c r="D493">
        <v>0.02</v>
      </c>
      <c r="E493">
        <v>0.01</v>
      </c>
      <c r="F493">
        <v>0.01</v>
      </c>
      <c r="G493">
        <v>0.01</v>
      </c>
      <c r="H493">
        <v>0.02</v>
      </c>
      <c r="I493">
        <v>0.01</v>
      </c>
      <c r="J493">
        <v>0.01</v>
      </c>
    </row>
    <row r="494" spans="1:10" x14ac:dyDescent="0.2">
      <c r="A494">
        <v>0</v>
      </c>
      <c r="B494">
        <v>6.3</v>
      </c>
      <c r="C494">
        <v>7.68</v>
      </c>
      <c r="D494">
        <v>0</v>
      </c>
      <c r="E494">
        <v>0</v>
      </c>
      <c r="F494">
        <v>0</v>
      </c>
      <c r="G494">
        <v>0</v>
      </c>
      <c r="H494">
        <v>0</v>
      </c>
      <c r="I494">
        <v>0</v>
      </c>
      <c r="J494">
        <v>0</v>
      </c>
    </row>
    <row r="495" spans="1:10" x14ac:dyDescent="0.2">
      <c r="A495">
        <v>325.97000000000003</v>
      </c>
      <c r="B495">
        <v>332.16</v>
      </c>
      <c r="C495">
        <v>353.68</v>
      </c>
      <c r="D495">
        <v>315.44</v>
      </c>
      <c r="E495">
        <v>320.7</v>
      </c>
      <c r="F495">
        <v>352.73</v>
      </c>
      <c r="G495">
        <v>341.18</v>
      </c>
      <c r="H495">
        <v>344.9</v>
      </c>
      <c r="I495">
        <v>332.93</v>
      </c>
      <c r="J495">
        <v>329.77</v>
      </c>
    </row>
    <row r="496" spans="1:10" x14ac:dyDescent="0.2">
      <c r="A496">
        <v>325.97000000000003</v>
      </c>
      <c r="B496">
        <v>332.16</v>
      </c>
      <c r="C496">
        <v>353.68</v>
      </c>
      <c r="D496">
        <v>315.44</v>
      </c>
      <c r="E496">
        <v>320.7</v>
      </c>
      <c r="F496">
        <v>352.73</v>
      </c>
      <c r="G496">
        <v>341.18</v>
      </c>
      <c r="H496">
        <v>344.9</v>
      </c>
      <c r="I496">
        <v>332.93</v>
      </c>
      <c r="J496">
        <v>329.77</v>
      </c>
    </row>
    <row r="497" spans="1:10" x14ac:dyDescent="0.2">
      <c r="A497">
        <v>293.38</v>
      </c>
      <c r="B497">
        <v>298.95</v>
      </c>
      <c r="C497">
        <v>318.31</v>
      </c>
      <c r="D497">
        <v>283.89999999999998</v>
      </c>
      <c r="E497">
        <v>288.63</v>
      </c>
      <c r="F497">
        <v>317.45999999999998</v>
      </c>
      <c r="G497">
        <v>307.06</v>
      </c>
      <c r="H497">
        <v>310.41000000000003</v>
      </c>
      <c r="I497">
        <v>299.64</v>
      </c>
      <c r="J497">
        <v>296.79000000000002</v>
      </c>
    </row>
    <row r="498" spans="1:10" x14ac:dyDescent="0.2">
      <c r="A498">
        <v>32.6</v>
      </c>
      <c r="B498">
        <v>33.22</v>
      </c>
      <c r="C498">
        <v>35.369999999999997</v>
      </c>
      <c r="D498">
        <v>31.54</v>
      </c>
      <c r="E498">
        <v>32.07</v>
      </c>
      <c r="F498">
        <v>35.270000000000003</v>
      </c>
      <c r="G498">
        <v>34.119999999999997</v>
      </c>
      <c r="H498">
        <v>34.49</v>
      </c>
      <c r="I498">
        <v>33.29</v>
      </c>
      <c r="J498">
        <v>32.979999999999997</v>
      </c>
    </row>
    <row r="499" spans="1:10" x14ac:dyDescent="0.2">
      <c r="A499">
        <v>9.7799999999999994</v>
      </c>
      <c r="B499">
        <v>11.18</v>
      </c>
      <c r="C499">
        <v>9.5299999999999994</v>
      </c>
      <c r="D499">
        <v>9.34</v>
      </c>
      <c r="E499">
        <v>10.09</v>
      </c>
      <c r="F499">
        <v>7.43</v>
      </c>
      <c r="G499">
        <v>9.7799999999999994</v>
      </c>
      <c r="H499">
        <v>10.08</v>
      </c>
      <c r="I499">
        <v>5.78</v>
      </c>
      <c r="J499">
        <v>8.7100000000000009</v>
      </c>
    </row>
    <row r="500" spans="1:10" x14ac:dyDescent="0.2">
      <c r="A500">
        <v>22.82</v>
      </c>
      <c r="B500">
        <v>22.03</v>
      </c>
      <c r="C500">
        <v>25.84</v>
      </c>
      <c r="D500">
        <v>22.2</v>
      </c>
      <c r="E500">
        <v>21.98</v>
      </c>
      <c r="F500">
        <v>27.84</v>
      </c>
      <c r="G500">
        <v>24.34</v>
      </c>
      <c r="H500">
        <v>24.41</v>
      </c>
      <c r="I500">
        <v>27.51</v>
      </c>
      <c r="J500">
        <v>24.26</v>
      </c>
    </row>
    <row r="501" spans="1:10" x14ac:dyDescent="0.2">
      <c r="A501">
        <v>54.63</v>
      </c>
      <c r="B501">
        <v>50.03</v>
      </c>
      <c r="C501">
        <v>52.25</v>
      </c>
      <c r="D501">
        <v>53.49</v>
      </c>
      <c r="E501">
        <v>50.32</v>
      </c>
      <c r="F501">
        <v>49.63</v>
      </c>
      <c r="G501">
        <v>50.61</v>
      </c>
      <c r="H501">
        <v>53.58</v>
      </c>
      <c r="I501">
        <v>54.57</v>
      </c>
      <c r="J501">
        <v>51.55</v>
      </c>
    </row>
    <row r="502" spans="1:10" x14ac:dyDescent="0.2">
      <c r="A502">
        <v>54.63</v>
      </c>
      <c r="B502">
        <v>50.03</v>
      </c>
      <c r="C502">
        <v>52.25</v>
      </c>
      <c r="D502">
        <v>53.49</v>
      </c>
      <c r="E502">
        <v>50.32</v>
      </c>
      <c r="F502">
        <v>49.63</v>
      </c>
      <c r="G502">
        <v>50.61</v>
      </c>
      <c r="H502">
        <v>53.58</v>
      </c>
      <c r="I502">
        <v>54.57</v>
      </c>
      <c r="J502">
        <v>51.55</v>
      </c>
    </row>
    <row r="503" spans="1:10" x14ac:dyDescent="0.2">
      <c r="A503">
        <v>136.44</v>
      </c>
      <c r="B503">
        <v>115.5</v>
      </c>
      <c r="C503">
        <v>107.46</v>
      </c>
      <c r="D503">
        <v>125.97</v>
      </c>
      <c r="E503">
        <v>171.31</v>
      </c>
      <c r="F503">
        <v>129.58000000000001</v>
      </c>
      <c r="G503">
        <v>120.65</v>
      </c>
      <c r="H503">
        <v>158.1</v>
      </c>
      <c r="I503">
        <v>138.96</v>
      </c>
      <c r="J503">
        <v>157.26</v>
      </c>
    </row>
    <row r="504" spans="1:10" x14ac:dyDescent="0.2">
      <c r="A504">
        <v>121.26</v>
      </c>
      <c r="B504">
        <v>102.13</v>
      </c>
      <c r="C504">
        <v>98.11</v>
      </c>
      <c r="D504">
        <v>115.12</v>
      </c>
      <c r="E504">
        <v>161.78</v>
      </c>
      <c r="F504">
        <v>112.63</v>
      </c>
      <c r="G504">
        <v>105.94</v>
      </c>
      <c r="H504">
        <v>143.19999999999999</v>
      </c>
      <c r="I504">
        <v>121.05</v>
      </c>
      <c r="J504">
        <v>124.89</v>
      </c>
    </row>
    <row r="505" spans="1:10" x14ac:dyDescent="0.2">
      <c r="A505">
        <v>15.18</v>
      </c>
      <c r="B505">
        <v>13.37</v>
      </c>
      <c r="C505">
        <v>9.36</v>
      </c>
      <c r="D505">
        <v>10.84</v>
      </c>
      <c r="E505">
        <v>9.5299999999999994</v>
      </c>
      <c r="F505">
        <v>16.95</v>
      </c>
      <c r="G505">
        <v>14.71</v>
      </c>
      <c r="H505">
        <v>14.9</v>
      </c>
      <c r="I505">
        <v>17.91</v>
      </c>
      <c r="J505">
        <v>32.36</v>
      </c>
    </row>
    <row r="506" spans="1:10" x14ac:dyDescent="0.2">
      <c r="A506">
        <v>-222.35</v>
      </c>
      <c r="B506">
        <v>-254.72</v>
      </c>
      <c r="C506">
        <v>-259.3</v>
      </c>
      <c r="D506">
        <v>-229.66</v>
      </c>
      <c r="E506">
        <v>-214.91</v>
      </c>
      <c r="F506">
        <v>-298.38</v>
      </c>
      <c r="G506">
        <v>-269.33</v>
      </c>
      <c r="H506">
        <v>-231.58</v>
      </c>
      <c r="I506">
        <v>-302.10000000000002</v>
      </c>
      <c r="J506">
        <v>-243.36</v>
      </c>
    </row>
    <row r="507" spans="1:10" x14ac:dyDescent="0.2">
      <c r="A507">
        <v>131.57</v>
      </c>
      <c r="B507">
        <v>130.96</v>
      </c>
      <c r="C507">
        <v>133.78</v>
      </c>
      <c r="D507">
        <v>130.29</v>
      </c>
      <c r="E507">
        <v>131.03</v>
      </c>
      <c r="F507">
        <v>133.75</v>
      </c>
      <c r="G507">
        <v>126.39</v>
      </c>
      <c r="H507">
        <v>119.98</v>
      </c>
      <c r="I507">
        <v>143.09</v>
      </c>
      <c r="J507">
        <v>132.05000000000001</v>
      </c>
    </row>
    <row r="508" spans="1:10" x14ac:dyDescent="0.2">
      <c r="A508">
        <v>0.06</v>
      </c>
      <c r="B508">
        <v>0.01</v>
      </c>
      <c r="C508">
        <v>0.05</v>
      </c>
      <c r="D508">
        <v>0.1</v>
      </c>
      <c r="E508">
        <v>0.05</v>
      </c>
      <c r="F508">
        <v>7.0000000000000007E-2</v>
      </c>
      <c r="G508">
        <v>0.04</v>
      </c>
      <c r="H508">
        <v>0.06</v>
      </c>
      <c r="I508">
        <v>0.08</v>
      </c>
      <c r="J508">
        <v>0.08</v>
      </c>
    </row>
    <row r="509" spans="1:10" x14ac:dyDescent="0.2">
      <c r="A509">
        <v>134.29</v>
      </c>
      <c r="B509">
        <v>140.76</v>
      </c>
      <c r="C509">
        <v>130.25</v>
      </c>
      <c r="D509">
        <v>144.18</v>
      </c>
      <c r="E509">
        <v>131.41</v>
      </c>
      <c r="F509">
        <v>136.97</v>
      </c>
      <c r="G509">
        <v>149.13</v>
      </c>
      <c r="H509">
        <v>137.44</v>
      </c>
      <c r="I509">
        <v>142.75</v>
      </c>
      <c r="J509">
        <v>143.19</v>
      </c>
    </row>
    <row r="510" spans="1:10" x14ac:dyDescent="0.2">
      <c r="A510">
        <v>134.28</v>
      </c>
      <c r="B510">
        <v>140.76</v>
      </c>
      <c r="C510">
        <v>130.24</v>
      </c>
      <c r="D510">
        <v>144.16999999999999</v>
      </c>
      <c r="E510">
        <v>131.38999999999999</v>
      </c>
      <c r="F510">
        <v>136.96</v>
      </c>
      <c r="G510">
        <v>149.11000000000001</v>
      </c>
      <c r="H510">
        <v>137.41999999999999</v>
      </c>
      <c r="I510">
        <v>142.74</v>
      </c>
      <c r="J510">
        <v>143.16999999999999</v>
      </c>
    </row>
    <row r="511" spans="1:10" x14ac:dyDescent="0.2">
      <c r="A511">
        <v>0.01</v>
      </c>
      <c r="B511">
        <v>0</v>
      </c>
      <c r="C511">
        <v>0.02</v>
      </c>
      <c r="D511">
        <v>0.02</v>
      </c>
      <c r="E511">
        <v>0.01</v>
      </c>
      <c r="F511">
        <v>0.01</v>
      </c>
      <c r="G511">
        <v>0.01</v>
      </c>
      <c r="H511">
        <v>0.02</v>
      </c>
      <c r="I511">
        <v>0.01</v>
      </c>
      <c r="J511">
        <v>0.01</v>
      </c>
    </row>
    <row r="512" spans="1:10" x14ac:dyDescent="0.2">
      <c r="A512">
        <v>27.25</v>
      </c>
      <c r="B512">
        <v>26.55</v>
      </c>
      <c r="C512">
        <v>25.7</v>
      </c>
      <c r="D512">
        <v>25.65</v>
      </c>
      <c r="E512">
        <v>26.13</v>
      </c>
      <c r="F512">
        <v>23.74</v>
      </c>
      <c r="G512">
        <v>25.3</v>
      </c>
      <c r="H512">
        <v>25.57</v>
      </c>
      <c r="I512">
        <v>22.27</v>
      </c>
      <c r="J512">
        <v>25.65</v>
      </c>
    </row>
    <row r="513" spans="1:10" x14ac:dyDescent="0.2">
      <c r="A513">
        <v>27.25</v>
      </c>
      <c r="B513">
        <v>26.55</v>
      </c>
      <c r="C513">
        <v>25.7</v>
      </c>
      <c r="D513">
        <v>25.65</v>
      </c>
      <c r="E513">
        <v>26.13</v>
      </c>
      <c r="F513">
        <v>23.74</v>
      </c>
      <c r="G513">
        <v>25.3</v>
      </c>
      <c r="H513">
        <v>25.57</v>
      </c>
      <c r="I513">
        <v>22.27</v>
      </c>
      <c r="J513">
        <v>25.65</v>
      </c>
    </row>
    <row r="514" spans="1:10" x14ac:dyDescent="0.2">
      <c r="A514">
        <v>17.47</v>
      </c>
      <c r="B514">
        <v>15.37</v>
      </c>
      <c r="C514">
        <v>16.170000000000002</v>
      </c>
      <c r="D514">
        <v>16.309999999999999</v>
      </c>
      <c r="E514">
        <v>16.04</v>
      </c>
      <c r="F514">
        <v>16.309999999999999</v>
      </c>
      <c r="G514">
        <v>15.51</v>
      </c>
      <c r="H514">
        <v>15.49</v>
      </c>
      <c r="I514">
        <v>16.489999999999998</v>
      </c>
      <c r="J514">
        <v>16.940000000000001</v>
      </c>
    </row>
    <row r="515" spans="1:10" x14ac:dyDescent="0.2">
      <c r="A515">
        <v>9.7799999999999994</v>
      </c>
      <c r="B515">
        <v>11.18</v>
      </c>
      <c r="C515">
        <v>9.5299999999999994</v>
      </c>
      <c r="D515">
        <v>9.34</v>
      </c>
      <c r="E515">
        <v>10.09</v>
      </c>
      <c r="F515">
        <v>7.43</v>
      </c>
      <c r="G515">
        <v>9.7799999999999994</v>
      </c>
      <c r="H515">
        <v>10.08</v>
      </c>
      <c r="I515">
        <v>5.78</v>
      </c>
      <c r="J515">
        <v>8.7100000000000009</v>
      </c>
    </row>
    <row r="516" spans="1:10" x14ac:dyDescent="0.2">
      <c r="A516">
        <v>9.7799999999999994</v>
      </c>
      <c r="B516">
        <v>11.18</v>
      </c>
      <c r="C516">
        <v>9.5299999999999994</v>
      </c>
      <c r="D516">
        <v>9.34</v>
      </c>
      <c r="E516">
        <v>10.09</v>
      </c>
      <c r="F516">
        <v>7.43</v>
      </c>
      <c r="G516">
        <v>9.7799999999999994</v>
      </c>
      <c r="H516">
        <v>10.08</v>
      </c>
      <c r="I516">
        <v>5.78</v>
      </c>
      <c r="J516">
        <v>8.7100000000000009</v>
      </c>
    </row>
    <row r="517" spans="1:10" x14ac:dyDescent="0.2">
      <c r="A517">
        <v>0</v>
      </c>
      <c r="B517">
        <v>0</v>
      </c>
      <c r="C517">
        <v>0</v>
      </c>
      <c r="D517">
        <v>0</v>
      </c>
      <c r="E517">
        <v>0</v>
      </c>
      <c r="F517">
        <v>0</v>
      </c>
      <c r="G517">
        <v>0</v>
      </c>
      <c r="H517">
        <v>0</v>
      </c>
      <c r="I517">
        <v>0</v>
      </c>
      <c r="J517">
        <v>0</v>
      </c>
    </row>
    <row r="518" spans="1:10" x14ac:dyDescent="0.2">
      <c r="A518">
        <v>54.63</v>
      </c>
      <c r="B518">
        <v>50.03</v>
      </c>
      <c r="C518">
        <v>52.25</v>
      </c>
      <c r="D518">
        <v>53.49</v>
      </c>
      <c r="E518">
        <v>50.32</v>
      </c>
      <c r="F518">
        <v>49.63</v>
      </c>
      <c r="G518">
        <v>50.61</v>
      </c>
      <c r="H518">
        <v>53.58</v>
      </c>
      <c r="I518">
        <v>54.57</v>
      </c>
      <c r="J518">
        <v>51.55</v>
      </c>
    </row>
    <row r="519" spans="1:10" x14ac:dyDescent="0.2">
      <c r="A519">
        <v>54.63</v>
      </c>
      <c r="B519">
        <v>50.03</v>
      </c>
      <c r="C519">
        <v>52.25</v>
      </c>
      <c r="D519">
        <v>53.49</v>
      </c>
      <c r="E519">
        <v>50.32</v>
      </c>
      <c r="F519">
        <v>49.63</v>
      </c>
      <c r="G519">
        <v>50.61</v>
      </c>
      <c r="H519">
        <v>53.58</v>
      </c>
      <c r="I519">
        <v>54.57</v>
      </c>
      <c r="J519">
        <v>51.55</v>
      </c>
    </row>
    <row r="520" spans="1:10" x14ac:dyDescent="0.2">
      <c r="A520">
        <v>121.26</v>
      </c>
      <c r="B520">
        <v>102.12</v>
      </c>
      <c r="C520">
        <v>98.11</v>
      </c>
      <c r="D520">
        <v>115.12</v>
      </c>
      <c r="E520">
        <v>161.78</v>
      </c>
      <c r="F520">
        <v>112.63</v>
      </c>
      <c r="G520">
        <v>105.94</v>
      </c>
      <c r="H520">
        <v>143.19999999999999</v>
      </c>
      <c r="I520">
        <v>125.21</v>
      </c>
      <c r="J520">
        <v>140.99</v>
      </c>
    </row>
    <row r="521" spans="1:10" x14ac:dyDescent="0.2">
      <c r="A521">
        <v>121.26</v>
      </c>
      <c r="B521">
        <v>102.13</v>
      </c>
      <c r="C521">
        <v>98.11</v>
      </c>
      <c r="D521">
        <v>115.12</v>
      </c>
      <c r="E521">
        <v>161.78</v>
      </c>
      <c r="F521">
        <v>112.63</v>
      </c>
      <c r="G521">
        <v>105.94</v>
      </c>
      <c r="H521">
        <v>143.19999999999999</v>
      </c>
      <c r="I521">
        <v>121.05</v>
      </c>
      <c r="J521">
        <v>124.89</v>
      </c>
    </row>
    <row r="522" spans="1:10" x14ac:dyDescent="0.2">
      <c r="A522">
        <v>0</v>
      </c>
      <c r="B522">
        <v>0</v>
      </c>
      <c r="C522">
        <v>0</v>
      </c>
      <c r="D522">
        <v>0</v>
      </c>
      <c r="E522">
        <v>0</v>
      </c>
      <c r="F522">
        <v>0</v>
      </c>
      <c r="G522">
        <v>0</v>
      </c>
      <c r="H522">
        <v>0</v>
      </c>
      <c r="I522">
        <v>4.16</v>
      </c>
      <c r="J522">
        <v>16.100000000000001</v>
      </c>
    </row>
    <row r="523" spans="1:10" x14ac:dyDescent="0.2">
      <c r="A523">
        <v>-109.48</v>
      </c>
      <c r="B523">
        <v>-122.01</v>
      </c>
      <c r="C523">
        <v>-113.63</v>
      </c>
      <c r="D523">
        <v>-121.3</v>
      </c>
      <c r="E523">
        <v>-115.58</v>
      </c>
      <c r="F523">
        <v>-133.13999999999999</v>
      </c>
      <c r="G523">
        <v>-128.25</v>
      </c>
      <c r="H523">
        <v>-101.25</v>
      </c>
      <c r="I523">
        <v>-139.56</v>
      </c>
      <c r="J523">
        <v>-129.62</v>
      </c>
    </row>
    <row r="524" spans="1:10" x14ac:dyDescent="0.2">
      <c r="A524">
        <v>0.04</v>
      </c>
      <c r="B524">
        <v>0.02</v>
      </c>
      <c r="C524">
        <v>0.04</v>
      </c>
      <c r="D524">
        <v>0.06</v>
      </c>
      <c r="E524">
        <v>0.04</v>
      </c>
      <c r="F524">
        <v>0.05</v>
      </c>
      <c r="G524">
        <v>0.03</v>
      </c>
      <c r="H524">
        <v>0.04</v>
      </c>
      <c r="I524">
        <v>0.05</v>
      </c>
      <c r="J524">
        <v>0.05</v>
      </c>
    </row>
    <row r="525" spans="1:10" x14ac:dyDescent="0.2">
      <c r="A525">
        <v>9.7799999999999994</v>
      </c>
      <c r="B525">
        <v>11.18</v>
      </c>
      <c r="C525">
        <v>9.5299999999999994</v>
      </c>
      <c r="D525">
        <v>9.34</v>
      </c>
      <c r="E525">
        <v>10.09</v>
      </c>
      <c r="F525">
        <v>7.43</v>
      </c>
      <c r="G525">
        <v>9.7799999999999994</v>
      </c>
      <c r="H525">
        <v>10.08</v>
      </c>
      <c r="I525">
        <v>5.78</v>
      </c>
      <c r="J525">
        <v>8.7100000000000009</v>
      </c>
    </row>
    <row r="526" spans="1:10" x14ac:dyDescent="0.2">
      <c r="A526">
        <v>9.7799999999999994</v>
      </c>
      <c r="B526">
        <v>11.18</v>
      </c>
      <c r="C526">
        <v>9.5299999999999994</v>
      </c>
      <c r="D526">
        <v>9.34</v>
      </c>
      <c r="E526">
        <v>10.09</v>
      </c>
      <c r="F526">
        <v>7.43</v>
      </c>
      <c r="G526">
        <v>9.7799999999999994</v>
      </c>
      <c r="H526">
        <v>10.08</v>
      </c>
      <c r="I526">
        <v>5.78</v>
      </c>
      <c r="J526">
        <v>8.7100000000000009</v>
      </c>
    </row>
    <row r="527" spans="1:10" x14ac:dyDescent="0.2">
      <c r="A527">
        <v>9.7799999999999994</v>
      </c>
      <c r="B527">
        <v>11.18</v>
      </c>
      <c r="C527">
        <v>9.5299999999999994</v>
      </c>
      <c r="D527">
        <v>9.34</v>
      </c>
      <c r="E527">
        <v>10.09</v>
      </c>
      <c r="F527">
        <v>7.43</v>
      </c>
      <c r="G527">
        <v>9.7799999999999994</v>
      </c>
      <c r="H527">
        <v>10.08</v>
      </c>
      <c r="I527">
        <v>5.78</v>
      </c>
      <c r="J527">
        <v>8.7100000000000009</v>
      </c>
    </row>
    <row r="528" spans="1:10" x14ac:dyDescent="0.2">
      <c r="A528">
        <v>9.7799999999999994</v>
      </c>
      <c r="B528">
        <v>11.18</v>
      </c>
      <c r="C528">
        <v>9.5299999999999994</v>
      </c>
      <c r="D528">
        <v>9.34</v>
      </c>
      <c r="E528">
        <v>10.09</v>
      </c>
      <c r="F528">
        <v>7.43</v>
      </c>
      <c r="G528">
        <v>9.7799999999999994</v>
      </c>
      <c r="H528">
        <v>10.08</v>
      </c>
      <c r="I528">
        <v>5.78</v>
      </c>
      <c r="J528">
        <v>8.7100000000000009</v>
      </c>
    </row>
    <row r="529" spans="1:10" x14ac:dyDescent="0.2">
      <c r="A529">
        <v>54.64</v>
      </c>
      <c r="B529">
        <v>50.03</v>
      </c>
      <c r="C529">
        <v>52.25</v>
      </c>
      <c r="D529">
        <v>53.5</v>
      </c>
      <c r="E529">
        <v>50.33</v>
      </c>
      <c r="F529">
        <v>49.63</v>
      </c>
      <c r="G529">
        <v>50.61</v>
      </c>
      <c r="H529">
        <v>53.58</v>
      </c>
      <c r="I529">
        <v>54.57</v>
      </c>
      <c r="J529">
        <v>51.55</v>
      </c>
    </row>
    <row r="530" spans="1:10" x14ac:dyDescent="0.2">
      <c r="A530">
        <v>54.64</v>
      </c>
      <c r="B530">
        <v>50.03</v>
      </c>
      <c r="C530">
        <v>52.25</v>
      </c>
      <c r="D530">
        <v>53.5</v>
      </c>
      <c r="E530">
        <v>50.33</v>
      </c>
      <c r="F530">
        <v>49.63</v>
      </c>
      <c r="G530">
        <v>50.61</v>
      </c>
      <c r="H530">
        <v>53.58</v>
      </c>
      <c r="I530">
        <v>54.57</v>
      </c>
      <c r="J530">
        <v>51.55</v>
      </c>
    </row>
    <row r="531" spans="1:10" x14ac:dyDescent="0.2">
      <c r="A531">
        <v>0.06</v>
      </c>
      <c r="B531">
        <v>0.06</v>
      </c>
      <c r="C531">
        <v>0.06</v>
      </c>
      <c r="D531">
        <v>0.06</v>
      </c>
      <c r="E531">
        <v>0.06</v>
      </c>
      <c r="F531">
        <v>0.06</v>
      </c>
      <c r="G531">
        <v>0.05</v>
      </c>
      <c r="H531">
        <v>0.06</v>
      </c>
      <c r="I531">
        <v>7.0000000000000007E-2</v>
      </c>
      <c r="J531">
        <v>7.0000000000000007E-2</v>
      </c>
    </row>
    <row r="532" spans="1:10" x14ac:dyDescent="0.2">
      <c r="A532">
        <v>0.03</v>
      </c>
      <c r="B532">
        <v>0.03</v>
      </c>
      <c r="C532">
        <v>0.03</v>
      </c>
      <c r="D532">
        <v>0.02</v>
      </c>
      <c r="E532">
        <v>0.03</v>
      </c>
      <c r="F532">
        <v>0.02</v>
      </c>
      <c r="G532">
        <v>0.02</v>
      </c>
      <c r="H532">
        <v>0.03</v>
      </c>
      <c r="I532">
        <v>0.03</v>
      </c>
      <c r="J532">
        <v>0.03</v>
      </c>
    </row>
    <row r="533" spans="1:10" x14ac:dyDescent="0.2">
      <c r="A533">
        <v>0.03</v>
      </c>
      <c r="B533">
        <v>0.03</v>
      </c>
      <c r="C533">
        <v>0.03</v>
      </c>
      <c r="D533">
        <v>0.02</v>
      </c>
      <c r="E533">
        <v>0.03</v>
      </c>
      <c r="F533">
        <v>0.02</v>
      </c>
      <c r="G533">
        <v>0.02</v>
      </c>
      <c r="H533">
        <v>0.03</v>
      </c>
      <c r="I533">
        <v>0.03</v>
      </c>
      <c r="J533">
        <v>0.03</v>
      </c>
    </row>
    <row r="534" spans="1:10" x14ac:dyDescent="0.2">
      <c r="A534">
        <v>0.03</v>
      </c>
      <c r="B534">
        <v>0.03</v>
      </c>
      <c r="C534">
        <v>0.03</v>
      </c>
      <c r="D534">
        <v>0.02</v>
      </c>
      <c r="E534">
        <v>0.03</v>
      </c>
      <c r="F534">
        <v>0.02</v>
      </c>
      <c r="G534">
        <v>0.02</v>
      </c>
      <c r="H534">
        <v>0.03</v>
      </c>
      <c r="I534">
        <v>0.03</v>
      </c>
      <c r="J534">
        <v>0.03</v>
      </c>
    </row>
    <row r="535" spans="1:10" x14ac:dyDescent="0.2">
      <c r="A535">
        <v>0.03</v>
      </c>
      <c r="B535">
        <v>0.03</v>
      </c>
      <c r="C535">
        <v>0.03</v>
      </c>
      <c r="D535">
        <v>0.02</v>
      </c>
      <c r="E535">
        <v>0.03</v>
      </c>
      <c r="F535">
        <v>0.02</v>
      </c>
      <c r="G535">
        <v>0.02</v>
      </c>
      <c r="H535">
        <v>0.03</v>
      </c>
      <c r="I535">
        <v>0.03</v>
      </c>
      <c r="J535">
        <v>0.03</v>
      </c>
    </row>
    <row r="536" spans="1:10" x14ac:dyDescent="0.2">
      <c r="A536">
        <v>0.05</v>
      </c>
      <c r="B536">
        <v>0.05</v>
      </c>
      <c r="C536">
        <v>7.0000000000000007E-2</v>
      </c>
      <c r="D536">
        <v>0.04</v>
      </c>
      <c r="E536">
        <v>0.05</v>
      </c>
      <c r="F536">
        <v>0.05</v>
      </c>
      <c r="G536">
        <v>0.04</v>
      </c>
      <c r="H536">
        <v>0.06</v>
      </c>
      <c r="I536">
        <v>0.06</v>
      </c>
      <c r="J536">
        <v>7.0000000000000007E-2</v>
      </c>
    </row>
    <row r="537" spans="1:10" x14ac:dyDescent="0.2">
      <c r="A537">
        <v>0.05</v>
      </c>
      <c r="B537">
        <v>0.05</v>
      </c>
      <c r="C537">
        <v>7.0000000000000007E-2</v>
      </c>
      <c r="D537">
        <v>0.04</v>
      </c>
      <c r="E537">
        <v>0.05</v>
      </c>
      <c r="F537">
        <v>0.05</v>
      </c>
      <c r="G537">
        <v>0.04</v>
      </c>
      <c r="H537">
        <v>0.06</v>
      </c>
      <c r="I537">
        <v>0.06</v>
      </c>
      <c r="J537">
        <v>7.0000000000000007E-2</v>
      </c>
    </row>
    <row r="538" spans="1:10" x14ac:dyDescent="0.2">
      <c r="A538">
        <v>-0.02</v>
      </c>
      <c r="B538">
        <v>-0.04</v>
      </c>
      <c r="C538">
        <v>-0.02</v>
      </c>
      <c r="D538">
        <v>0</v>
      </c>
      <c r="E538">
        <v>-0.03</v>
      </c>
      <c r="F538">
        <v>-0.01</v>
      </c>
      <c r="G538">
        <v>-0.02</v>
      </c>
      <c r="H538">
        <v>-0.02</v>
      </c>
      <c r="I538">
        <v>-0.02</v>
      </c>
      <c r="J538">
        <v>-0.02</v>
      </c>
    </row>
    <row r="539" spans="1:10" x14ac:dyDescent="0.2">
      <c r="A539">
        <v>9.75</v>
      </c>
      <c r="B539">
        <v>11.15</v>
      </c>
      <c r="C539">
        <v>9.51</v>
      </c>
      <c r="D539">
        <v>9.32</v>
      </c>
      <c r="E539">
        <v>10.06</v>
      </c>
      <c r="F539">
        <v>7.41</v>
      </c>
      <c r="G539">
        <v>9.76</v>
      </c>
      <c r="H539">
        <v>10.050000000000001</v>
      </c>
      <c r="I539">
        <v>5.76</v>
      </c>
      <c r="J539">
        <v>8.69</v>
      </c>
    </row>
    <row r="540" spans="1:10" x14ac:dyDescent="0.2">
      <c r="A540">
        <v>9.75</v>
      </c>
      <c r="B540">
        <v>11.15</v>
      </c>
      <c r="C540">
        <v>9.51</v>
      </c>
      <c r="D540">
        <v>9.32</v>
      </c>
      <c r="E540">
        <v>10.06</v>
      </c>
      <c r="F540">
        <v>7.41</v>
      </c>
      <c r="G540">
        <v>9.76</v>
      </c>
      <c r="H540">
        <v>10.050000000000001</v>
      </c>
      <c r="I540">
        <v>5.76</v>
      </c>
      <c r="J540">
        <v>8.69</v>
      </c>
    </row>
    <row r="541" spans="1:10" x14ac:dyDescent="0.2">
      <c r="A541">
        <v>9.75</v>
      </c>
      <c r="B541">
        <v>11.15</v>
      </c>
      <c r="C541">
        <v>9.51</v>
      </c>
      <c r="D541">
        <v>9.32</v>
      </c>
      <c r="E541">
        <v>10.06</v>
      </c>
      <c r="F541">
        <v>7.41</v>
      </c>
      <c r="G541">
        <v>9.76</v>
      </c>
      <c r="H541">
        <v>10.050000000000001</v>
      </c>
      <c r="I541">
        <v>5.76</v>
      </c>
      <c r="J541">
        <v>8.69</v>
      </c>
    </row>
    <row r="542" spans="1:10" x14ac:dyDescent="0.2">
      <c r="A542">
        <v>9.75</v>
      </c>
      <c r="B542">
        <v>11.15</v>
      </c>
      <c r="C542">
        <v>9.51</v>
      </c>
      <c r="D542">
        <v>9.32</v>
      </c>
      <c r="E542">
        <v>10.06</v>
      </c>
      <c r="F542">
        <v>7.41</v>
      </c>
      <c r="G542">
        <v>9.76</v>
      </c>
      <c r="H542">
        <v>10.050000000000001</v>
      </c>
      <c r="I542">
        <v>5.76</v>
      </c>
      <c r="J542">
        <v>8.69</v>
      </c>
    </row>
    <row r="543" spans="1:10" x14ac:dyDescent="0.2">
      <c r="A543">
        <v>54.59</v>
      </c>
      <c r="B543">
        <v>49.98</v>
      </c>
      <c r="C543">
        <v>52.18</v>
      </c>
      <c r="D543">
        <v>53.46</v>
      </c>
      <c r="E543">
        <v>50.28</v>
      </c>
      <c r="F543">
        <v>49.58</v>
      </c>
      <c r="G543">
        <v>50.57</v>
      </c>
      <c r="H543">
        <v>53.52</v>
      </c>
      <c r="I543">
        <v>54.51</v>
      </c>
      <c r="J543">
        <v>51.48</v>
      </c>
    </row>
    <row r="544" spans="1:10" x14ac:dyDescent="0.2">
      <c r="A544">
        <v>54.59</v>
      </c>
      <c r="B544">
        <v>49.98</v>
      </c>
      <c r="C544">
        <v>52.18</v>
      </c>
      <c r="D544">
        <v>53.46</v>
      </c>
      <c r="E544">
        <v>50.28</v>
      </c>
      <c r="F544">
        <v>49.58</v>
      </c>
      <c r="G544">
        <v>50.57</v>
      </c>
      <c r="H544">
        <v>53.52</v>
      </c>
      <c r="I544">
        <v>54.51</v>
      </c>
      <c r="J544">
        <v>51.48</v>
      </c>
    </row>
    <row r="545" spans="1:10" x14ac:dyDescent="0.2">
      <c r="A545">
        <v>131.57</v>
      </c>
      <c r="B545">
        <v>130.96</v>
      </c>
      <c r="C545">
        <v>133.78</v>
      </c>
      <c r="D545">
        <v>130.29</v>
      </c>
      <c r="E545">
        <v>131.03</v>
      </c>
      <c r="F545">
        <v>133.75</v>
      </c>
      <c r="G545">
        <v>126.39</v>
      </c>
      <c r="H545">
        <v>119.98</v>
      </c>
      <c r="I545">
        <v>143.09</v>
      </c>
      <c r="J545">
        <v>132.05000000000001</v>
      </c>
    </row>
    <row r="546" spans="1:10" x14ac:dyDescent="0.2">
      <c r="A546">
        <v>0.02</v>
      </c>
      <c r="B546">
        <v>-0.01</v>
      </c>
      <c r="C546">
        <v>0.01</v>
      </c>
      <c r="D546">
        <v>0.04</v>
      </c>
      <c r="E546">
        <v>0.01</v>
      </c>
      <c r="F546">
        <v>0.02</v>
      </c>
      <c r="G546">
        <v>0.01</v>
      </c>
      <c r="H546">
        <v>0.02</v>
      </c>
      <c r="I546">
        <v>0.02</v>
      </c>
      <c r="J546">
        <v>0.03</v>
      </c>
    </row>
    <row r="547" spans="1:10" x14ac:dyDescent="0.2">
      <c r="A547">
        <v>134.29</v>
      </c>
      <c r="B547">
        <v>140.76</v>
      </c>
      <c r="C547">
        <v>130.25</v>
      </c>
      <c r="D547">
        <v>144.18</v>
      </c>
      <c r="E547">
        <v>131.41</v>
      </c>
      <c r="F547">
        <v>136.97</v>
      </c>
      <c r="G547">
        <v>149.13</v>
      </c>
      <c r="H547">
        <v>137.44</v>
      </c>
      <c r="I547">
        <v>142.75</v>
      </c>
      <c r="J547">
        <v>143.19</v>
      </c>
    </row>
    <row r="548" spans="1:10" x14ac:dyDescent="0.2">
      <c r="A548">
        <v>134.28</v>
      </c>
      <c r="B548">
        <v>140.76</v>
      </c>
      <c r="C548">
        <v>130.24</v>
      </c>
      <c r="D548">
        <v>144.16999999999999</v>
      </c>
      <c r="E548">
        <v>131.38999999999999</v>
      </c>
      <c r="F548">
        <v>136.96</v>
      </c>
      <c r="G548">
        <v>149.11000000000001</v>
      </c>
      <c r="H548">
        <v>137.41999999999999</v>
      </c>
      <c r="I548">
        <v>142.74</v>
      </c>
      <c r="J548">
        <v>143.16999999999999</v>
      </c>
    </row>
    <row r="549" spans="1:10" x14ac:dyDescent="0.2">
      <c r="A549">
        <v>0.01</v>
      </c>
      <c r="B549">
        <v>0</v>
      </c>
      <c r="C549">
        <v>0.02</v>
      </c>
      <c r="D549">
        <v>0.02</v>
      </c>
      <c r="E549">
        <v>0.01</v>
      </c>
      <c r="F549">
        <v>0.01</v>
      </c>
      <c r="G549">
        <v>0.01</v>
      </c>
      <c r="H549">
        <v>0.02</v>
      </c>
      <c r="I549">
        <v>0.01</v>
      </c>
      <c r="J549">
        <v>0.01</v>
      </c>
    </row>
    <row r="550" spans="1:10" x14ac:dyDescent="0.2">
      <c r="A550">
        <v>17.47</v>
      </c>
      <c r="B550">
        <v>15.37</v>
      </c>
      <c r="C550">
        <v>16.170000000000002</v>
      </c>
      <c r="D550">
        <v>16.309999999999999</v>
      </c>
      <c r="E550">
        <v>16.04</v>
      </c>
      <c r="F550">
        <v>16.309999999999999</v>
      </c>
      <c r="G550">
        <v>15.51</v>
      </c>
      <c r="H550">
        <v>15.49</v>
      </c>
      <c r="I550">
        <v>16.489999999999998</v>
      </c>
      <c r="J550">
        <v>16.940000000000001</v>
      </c>
    </row>
    <row r="551" spans="1:10" x14ac:dyDescent="0.2">
      <c r="A551">
        <v>17.47</v>
      </c>
      <c r="B551">
        <v>15.37</v>
      </c>
      <c r="C551">
        <v>16.170000000000002</v>
      </c>
      <c r="D551">
        <v>16.309999999999999</v>
      </c>
      <c r="E551">
        <v>16.04</v>
      </c>
      <c r="F551">
        <v>16.309999999999999</v>
      </c>
      <c r="G551">
        <v>15.51</v>
      </c>
      <c r="H551">
        <v>15.49</v>
      </c>
      <c r="I551">
        <v>16.489999999999998</v>
      </c>
      <c r="J551">
        <v>16.940000000000001</v>
      </c>
    </row>
    <row r="552" spans="1:10" x14ac:dyDescent="0.2">
      <c r="A552">
        <v>17.47</v>
      </c>
      <c r="B552">
        <v>15.37</v>
      </c>
      <c r="C552">
        <v>16.170000000000002</v>
      </c>
      <c r="D552">
        <v>16.309999999999999</v>
      </c>
      <c r="E552">
        <v>16.04</v>
      </c>
      <c r="F552">
        <v>16.309999999999999</v>
      </c>
      <c r="G552">
        <v>15.51</v>
      </c>
      <c r="H552">
        <v>15.49</v>
      </c>
      <c r="I552">
        <v>16.489999999999998</v>
      </c>
      <c r="J552">
        <v>16.940000000000001</v>
      </c>
    </row>
    <row r="553" spans="1:10" x14ac:dyDescent="0.2">
      <c r="A553">
        <v>0</v>
      </c>
      <c r="B553">
        <v>0</v>
      </c>
      <c r="C553">
        <v>0</v>
      </c>
      <c r="D553">
        <v>0</v>
      </c>
      <c r="E553">
        <v>0</v>
      </c>
      <c r="F553">
        <v>0</v>
      </c>
      <c r="G553">
        <v>0</v>
      </c>
      <c r="H553">
        <v>0</v>
      </c>
      <c r="I553">
        <v>0</v>
      </c>
      <c r="J553">
        <v>0</v>
      </c>
    </row>
    <row r="554" spans="1:10" x14ac:dyDescent="0.2">
      <c r="A554">
        <v>0</v>
      </c>
      <c r="B554">
        <v>0</v>
      </c>
      <c r="C554">
        <v>0</v>
      </c>
      <c r="D554">
        <v>0</v>
      </c>
      <c r="E554">
        <v>0</v>
      </c>
      <c r="F554">
        <v>0</v>
      </c>
      <c r="G554">
        <v>0</v>
      </c>
      <c r="H554">
        <v>0</v>
      </c>
      <c r="I554">
        <v>0</v>
      </c>
      <c r="J554">
        <v>0</v>
      </c>
    </row>
    <row r="555" spans="1:10" x14ac:dyDescent="0.2">
      <c r="A555">
        <v>-0.01</v>
      </c>
      <c r="B555">
        <v>-0.01</v>
      </c>
      <c r="C555">
        <v>0</v>
      </c>
      <c r="D555">
        <v>-0.01</v>
      </c>
      <c r="E555">
        <v>-0.01</v>
      </c>
      <c r="F555">
        <v>0</v>
      </c>
      <c r="G555">
        <v>-0.01</v>
      </c>
      <c r="H555">
        <v>0</v>
      </c>
      <c r="I555">
        <v>0</v>
      </c>
      <c r="J555">
        <v>0</v>
      </c>
    </row>
    <row r="556" spans="1:10" x14ac:dyDescent="0.2">
      <c r="A556">
        <v>-0.01</v>
      </c>
      <c r="B556">
        <v>-0.01</v>
      </c>
      <c r="C556">
        <v>0</v>
      </c>
      <c r="D556">
        <v>-0.01</v>
      </c>
      <c r="E556">
        <v>-0.01</v>
      </c>
      <c r="F556">
        <v>0</v>
      </c>
      <c r="G556">
        <v>-0.01</v>
      </c>
      <c r="H556">
        <v>0</v>
      </c>
      <c r="I556">
        <v>0</v>
      </c>
      <c r="J556">
        <v>0</v>
      </c>
    </row>
    <row r="557" spans="1:10" x14ac:dyDescent="0.2">
      <c r="A557">
        <v>121.26</v>
      </c>
      <c r="B557">
        <v>102.12</v>
      </c>
      <c r="C557">
        <v>98.11</v>
      </c>
      <c r="D557">
        <v>115.12</v>
      </c>
      <c r="E557">
        <v>161.78</v>
      </c>
      <c r="F557">
        <v>112.63</v>
      </c>
      <c r="G557">
        <v>105.94</v>
      </c>
      <c r="H557">
        <v>143.19999999999999</v>
      </c>
      <c r="I557">
        <v>125.21</v>
      </c>
      <c r="J557">
        <v>140.99</v>
      </c>
    </row>
    <row r="558" spans="1:10" x14ac:dyDescent="0.2">
      <c r="A558">
        <v>121.26</v>
      </c>
      <c r="B558">
        <v>102.13</v>
      </c>
      <c r="C558">
        <v>98.11</v>
      </c>
      <c r="D558">
        <v>115.12</v>
      </c>
      <c r="E558">
        <v>161.78</v>
      </c>
      <c r="F558">
        <v>112.63</v>
      </c>
      <c r="G558">
        <v>105.94</v>
      </c>
      <c r="H558">
        <v>143.19999999999999</v>
      </c>
      <c r="I558">
        <v>121.05</v>
      </c>
      <c r="J558">
        <v>124.89</v>
      </c>
    </row>
    <row r="559" spans="1:10" x14ac:dyDescent="0.2">
      <c r="A559">
        <v>0</v>
      </c>
      <c r="B559">
        <v>0</v>
      </c>
      <c r="C559">
        <v>0</v>
      </c>
      <c r="D559">
        <v>0</v>
      </c>
      <c r="E559">
        <v>0</v>
      </c>
      <c r="F559">
        <v>0</v>
      </c>
      <c r="G559">
        <v>0</v>
      </c>
      <c r="H559">
        <v>0</v>
      </c>
      <c r="I559">
        <v>4.16</v>
      </c>
      <c r="J559">
        <v>16.100000000000001</v>
      </c>
    </row>
    <row r="560" spans="1:10" x14ac:dyDescent="0.2">
      <c r="A560">
        <v>-109.48</v>
      </c>
      <c r="B560">
        <v>-122.01</v>
      </c>
      <c r="C560">
        <v>-113.63</v>
      </c>
      <c r="D560">
        <v>-121.3</v>
      </c>
      <c r="E560">
        <v>-115.58</v>
      </c>
      <c r="F560">
        <v>-133.13999999999999</v>
      </c>
      <c r="G560">
        <v>-128.25</v>
      </c>
      <c r="H560">
        <v>-101.25</v>
      </c>
      <c r="I560">
        <v>-139.56</v>
      </c>
      <c r="J560">
        <v>-129.62</v>
      </c>
    </row>
    <row r="561" spans="1:10" x14ac:dyDescent="0.2">
      <c r="A561">
        <v>131.57</v>
      </c>
      <c r="B561">
        <v>130.96</v>
      </c>
      <c r="C561">
        <v>133.78</v>
      </c>
      <c r="D561">
        <v>130.29</v>
      </c>
      <c r="E561">
        <v>131.03</v>
      </c>
      <c r="F561">
        <v>133.75</v>
      </c>
      <c r="G561">
        <v>126.39</v>
      </c>
      <c r="H561">
        <v>119.98</v>
      </c>
      <c r="I561">
        <v>143.09</v>
      </c>
      <c r="J561">
        <v>132.05000000000001</v>
      </c>
    </row>
    <row r="562" spans="1:10" x14ac:dyDescent="0.2">
      <c r="A562">
        <v>0.03</v>
      </c>
      <c r="B562">
        <v>-0.01</v>
      </c>
      <c r="C562">
        <v>0.02</v>
      </c>
      <c r="D562">
        <v>0.06</v>
      </c>
      <c r="E562">
        <v>0.02</v>
      </c>
      <c r="F562">
        <v>0.04</v>
      </c>
      <c r="G562">
        <v>0.02</v>
      </c>
      <c r="H562">
        <v>0.03</v>
      </c>
      <c r="I562">
        <v>0.04</v>
      </c>
      <c r="J562">
        <v>0.04</v>
      </c>
    </row>
    <row r="563" spans="1:10" x14ac:dyDescent="0.2">
      <c r="A563">
        <v>46.27</v>
      </c>
      <c r="B563">
        <v>52.29</v>
      </c>
      <c r="C563">
        <v>47.95</v>
      </c>
      <c r="D563">
        <v>54.23</v>
      </c>
      <c r="E563">
        <v>39.909999999999997</v>
      </c>
      <c r="F563">
        <v>47.44</v>
      </c>
      <c r="G563">
        <v>53.58</v>
      </c>
      <c r="H563">
        <v>43.12</v>
      </c>
      <c r="I563">
        <v>48.45</v>
      </c>
      <c r="J563">
        <v>58.47</v>
      </c>
    </row>
    <row r="564" spans="1:10" x14ac:dyDescent="0.2">
      <c r="A564">
        <v>46.26</v>
      </c>
      <c r="B564">
        <v>52.29</v>
      </c>
      <c r="C564">
        <v>47.94</v>
      </c>
      <c r="D564">
        <v>54.22</v>
      </c>
      <c r="E564">
        <v>39.9</v>
      </c>
      <c r="F564">
        <v>47.44</v>
      </c>
      <c r="G564">
        <v>53.58</v>
      </c>
      <c r="H564">
        <v>43.1</v>
      </c>
      <c r="I564">
        <v>48.44</v>
      </c>
      <c r="J564">
        <v>58.47</v>
      </c>
    </row>
    <row r="565" spans="1:10" x14ac:dyDescent="0.2">
      <c r="A565">
        <v>0.01</v>
      </c>
      <c r="B565">
        <v>0</v>
      </c>
      <c r="C565">
        <v>0.01</v>
      </c>
      <c r="D565">
        <v>0.01</v>
      </c>
      <c r="E565">
        <v>0.01</v>
      </c>
      <c r="F565">
        <v>0.01</v>
      </c>
      <c r="G565">
        <v>0.01</v>
      </c>
      <c r="H565">
        <v>0.01</v>
      </c>
      <c r="I565">
        <v>0.01</v>
      </c>
      <c r="J565">
        <v>0.01</v>
      </c>
    </row>
    <row r="566" spans="1:10" x14ac:dyDescent="0.2">
      <c r="A566">
        <v>0</v>
      </c>
      <c r="B566">
        <v>0</v>
      </c>
      <c r="C566">
        <v>0</v>
      </c>
      <c r="D566">
        <v>0</v>
      </c>
      <c r="E566">
        <v>0</v>
      </c>
      <c r="F566">
        <v>0</v>
      </c>
      <c r="G566">
        <v>0</v>
      </c>
      <c r="H566">
        <v>0</v>
      </c>
      <c r="I566">
        <v>0</v>
      </c>
      <c r="J566">
        <v>0</v>
      </c>
    </row>
    <row r="567" spans="1:10" x14ac:dyDescent="0.2">
      <c r="A567">
        <v>0</v>
      </c>
      <c r="B567">
        <v>0</v>
      </c>
      <c r="C567">
        <v>0</v>
      </c>
      <c r="D567">
        <v>0</v>
      </c>
      <c r="E567">
        <v>0</v>
      </c>
      <c r="F567">
        <v>0</v>
      </c>
      <c r="G567">
        <v>0</v>
      </c>
      <c r="H567">
        <v>0</v>
      </c>
      <c r="I567">
        <v>0</v>
      </c>
      <c r="J567">
        <v>0</v>
      </c>
    </row>
    <row r="568" spans="1:10" x14ac:dyDescent="0.2">
      <c r="A568">
        <v>31.36</v>
      </c>
      <c r="B568">
        <v>30.84</v>
      </c>
      <c r="C568">
        <v>27.6</v>
      </c>
      <c r="D568">
        <v>35.72</v>
      </c>
      <c r="E568">
        <v>43</v>
      </c>
      <c r="F568">
        <v>26.12</v>
      </c>
      <c r="G568">
        <v>24.88</v>
      </c>
      <c r="H568">
        <v>39.869999999999997</v>
      </c>
      <c r="I568">
        <v>32.630000000000003</v>
      </c>
      <c r="J568">
        <v>62.26</v>
      </c>
    </row>
    <row r="569" spans="1:10" x14ac:dyDescent="0.2">
      <c r="A569">
        <v>31.36</v>
      </c>
      <c r="B569">
        <v>30.84</v>
      </c>
      <c r="C569">
        <v>27.6</v>
      </c>
      <c r="D569">
        <v>35.72</v>
      </c>
      <c r="E569">
        <v>43</v>
      </c>
      <c r="F569">
        <v>26.12</v>
      </c>
      <c r="G569">
        <v>24.88</v>
      </c>
      <c r="H569">
        <v>39.869999999999997</v>
      </c>
      <c r="I569">
        <v>30.79</v>
      </c>
      <c r="J569">
        <v>53.67</v>
      </c>
    </row>
    <row r="570" spans="1:10" x14ac:dyDescent="0.2">
      <c r="A570">
        <v>0</v>
      </c>
      <c r="B570">
        <v>0</v>
      </c>
      <c r="C570">
        <v>0</v>
      </c>
      <c r="D570">
        <v>0</v>
      </c>
      <c r="E570">
        <v>0</v>
      </c>
      <c r="F570">
        <v>0</v>
      </c>
      <c r="G570">
        <v>0</v>
      </c>
      <c r="H570">
        <v>0</v>
      </c>
      <c r="I570">
        <v>1.84</v>
      </c>
      <c r="J570">
        <v>8.59</v>
      </c>
    </row>
    <row r="571" spans="1:10" x14ac:dyDescent="0.2">
      <c r="A571">
        <v>-114.75</v>
      </c>
      <c r="B571">
        <v>-123.31</v>
      </c>
      <c r="C571">
        <v>-121.39</v>
      </c>
      <c r="D571">
        <v>-123.12</v>
      </c>
      <c r="E571">
        <v>-111.92</v>
      </c>
      <c r="F571">
        <v>-125.45</v>
      </c>
      <c r="G571">
        <v>-120.98</v>
      </c>
      <c r="H571">
        <v>-100.91</v>
      </c>
      <c r="I571">
        <v>-132.59</v>
      </c>
      <c r="J571">
        <v>-131.68</v>
      </c>
    </row>
    <row r="572" spans="1:10" x14ac:dyDescent="0.2">
      <c r="A572">
        <v>131.57</v>
      </c>
      <c r="B572">
        <v>130.96</v>
      </c>
      <c r="C572">
        <v>133.78</v>
      </c>
      <c r="D572">
        <v>130.29</v>
      </c>
      <c r="E572">
        <v>131.03</v>
      </c>
      <c r="F572">
        <v>133.75</v>
      </c>
      <c r="G572">
        <v>126.39</v>
      </c>
      <c r="H572">
        <v>119.98</v>
      </c>
      <c r="I572">
        <v>143.09</v>
      </c>
      <c r="J572">
        <v>132.05000000000001</v>
      </c>
    </row>
    <row r="573" spans="1:10" x14ac:dyDescent="0.2">
      <c r="A573">
        <v>0.01</v>
      </c>
      <c r="B573">
        <v>-0.01</v>
      </c>
      <c r="C573">
        <v>0</v>
      </c>
      <c r="D573">
        <v>0.02</v>
      </c>
      <c r="E573">
        <v>0</v>
      </c>
      <c r="F573">
        <v>0.01</v>
      </c>
      <c r="G573">
        <v>0</v>
      </c>
      <c r="H573">
        <v>0.01</v>
      </c>
      <c r="I573">
        <v>0.01</v>
      </c>
      <c r="J573">
        <v>0.01</v>
      </c>
    </row>
    <row r="574" spans="1:10" x14ac:dyDescent="0.2">
      <c r="A574">
        <v>0</v>
      </c>
      <c r="B574">
        <v>0</v>
      </c>
      <c r="C574">
        <v>0</v>
      </c>
      <c r="D574">
        <v>0</v>
      </c>
      <c r="E574">
        <v>0</v>
      </c>
      <c r="F574">
        <v>0</v>
      </c>
      <c r="G574">
        <v>0</v>
      </c>
      <c r="H574">
        <v>0</v>
      </c>
      <c r="I574">
        <v>0</v>
      </c>
      <c r="J574">
        <v>0</v>
      </c>
    </row>
    <row r="575" spans="1:10" x14ac:dyDescent="0.2">
      <c r="A575">
        <v>0</v>
      </c>
      <c r="B575">
        <v>0</v>
      </c>
      <c r="C575">
        <v>0</v>
      </c>
      <c r="D575">
        <v>0</v>
      </c>
      <c r="E575">
        <v>0</v>
      </c>
      <c r="F575">
        <v>0</v>
      </c>
      <c r="G575">
        <v>0</v>
      </c>
      <c r="H575">
        <v>0</v>
      </c>
      <c r="I575">
        <v>0</v>
      </c>
      <c r="J575">
        <v>0</v>
      </c>
    </row>
    <row r="576" spans="1:10" x14ac:dyDescent="0.2">
      <c r="A576">
        <v>0</v>
      </c>
      <c r="B576">
        <v>0</v>
      </c>
      <c r="C576">
        <v>0</v>
      </c>
      <c r="D576">
        <v>0</v>
      </c>
      <c r="E576">
        <v>0</v>
      </c>
      <c r="F576">
        <v>0</v>
      </c>
      <c r="G576">
        <v>0</v>
      </c>
      <c r="H576">
        <v>0.01</v>
      </c>
      <c r="I576">
        <v>0</v>
      </c>
      <c r="J576">
        <v>0</v>
      </c>
    </row>
    <row r="577" spans="1:10" x14ac:dyDescent="0.2">
      <c r="A577">
        <v>-0.01</v>
      </c>
      <c r="B577">
        <v>0</v>
      </c>
      <c r="C577">
        <v>0</v>
      </c>
      <c r="D577">
        <v>-0.01</v>
      </c>
      <c r="E577">
        <v>-0.01</v>
      </c>
      <c r="F577">
        <v>0</v>
      </c>
      <c r="G577">
        <v>-0.01</v>
      </c>
      <c r="H577">
        <v>0</v>
      </c>
      <c r="I577">
        <v>0</v>
      </c>
      <c r="J577">
        <v>0</v>
      </c>
    </row>
    <row r="578" spans="1:10" x14ac:dyDescent="0.2">
      <c r="A578">
        <v>-0.01</v>
      </c>
      <c r="B578">
        <v>0</v>
      </c>
      <c r="C578">
        <v>0</v>
      </c>
      <c r="D578">
        <v>-0.01</v>
      </c>
      <c r="E578">
        <v>-0.01</v>
      </c>
      <c r="F578">
        <v>0</v>
      </c>
      <c r="G578">
        <v>-0.01</v>
      </c>
      <c r="H578">
        <v>0</v>
      </c>
      <c r="I578">
        <v>0</v>
      </c>
      <c r="J578">
        <v>0</v>
      </c>
    </row>
    <row r="579" spans="1:10" x14ac:dyDescent="0.2">
      <c r="A579">
        <v>6.77</v>
      </c>
      <c r="B579">
        <v>13.36</v>
      </c>
      <c r="C579">
        <v>8.43</v>
      </c>
      <c r="D579">
        <v>11.14</v>
      </c>
      <c r="E579">
        <v>7.26</v>
      </c>
      <c r="F579">
        <v>7.19</v>
      </c>
      <c r="G579">
        <v>8.19</v>
      </c>
      <c r="H579">
        <v>13.37</v>
      </c>
      <c r="I579">
        <v>14.74</v>
      </c>
      <c r="J579">
        <v>29.97</v>
      </c>
    </row>
    <row r="580" spans="1:10" x14ac:dyDescent="0.2">
      <c r="A580">
        <v>6.77</v>
      </c>
      <c r="B580">
        <v>13.36</v>
      </c>
      <c r="C580">
        <v>8.43</v>
      </c>
      <c r="D580">
        <v>11.14</v>
      </c>
      <c r="E580">
        <v>7.26</v>
      </c>
      <c r="F580">
        <v>7.19</v>
      </c>
      <c r="G580">
        <v>8.19</v>
      </c>
      <c r="H580">
        <v>13.37</v>
      </c>
      <c r="I580">
        <v>12.91</v>
      </c>
      <c r="J580">
        <v>25.05</v>
      </c>
    </row>
    <row r="581" spans="1:10" x14ac:dyDescent="0.2">
      <c r="A581">
        <v>0</v>
      </c>
      <c r="B581">
        <v>0</v>
      </c>
      <c r="C581">
        <v>0</v>
      </c>
      <c r="D581">
        <v>0</v>
      </c>
      <c r="E581">
        <v>0</v>
      </c>
      <c r="F581">
        <v>0</v>
      </c>
      <c r="G581">
        <v>0</v>
      </c>
      <c r="H581">
        <v>0</v>
      </c>
      <c r="I581">
        <v>1.83</v>
      </c>
      <c r="J581">
        <v>4.92</v>
      </c>
    </row>
    <row r="582" spans="1:10" x14ac:dyDescent="0.2">
      <c r="A582">
        <v>-131.28</v>
      </c>
      <c r="B582">
        <v>-130.69</v>
      </c>
      <c r="C582">
        <v>-133.63999999999999</v>
      </c>
      <c r="D582">
        <v>-130.19</v>
      </c>
      <c r="E582">
        <v>-130.88999999999999</v>
      </c>
      <c r="F582">
        <v>-133.63999999999999</v>
      </c>
      <c r="G582">
        <v>-126.27</v>
      </c>
      <c r="H582">
        <v>-119.86</v>
      </c>
      <c r="I582">
        <v>-142.96</v>
      </c>
      <c r="J582">
        <v>-131.91999999999999</v>
      </c>
    </row>
    <row r="583" spans="1:10" x14ac:dyDescent="0.2">
      <c r="A583">
        <v>0</v>
      </c>
      <c r="B583">
        <v>0</v>
      </c>
      <c r="C583">
        <v>0</v>
      </c>
      <c r="D583">
        <v>0</v>
      </c>
      <c r="E583">
        <v>0</v>
      </c>
      <c r="F583">
        <v>0</v>
      </c>
      <c r="G583">
        <v>0</v>
      </c>
      <c r="H583">
        <v>0</v>
      </c>
      <c r="I583">
        <v>0</v>
      </c>
      <c r="J583">
        <v>0</v>
      </c>
    </row>
    <row r="584" spans="1:10" x14ac:dyDescent="0.2">
      <c r="A584">
        <v>0.02</v>
      </c>
      <c r="B584">
        <v>0</v>
      </c>
      <c r="C584">
        <v>0.02</v>
      </c>
      <c r="D584">
        <v>0.04</v>
      </c>
      <c r="E584">
        <v>0.02</v>
      </c>
      <c r="F584">
        <v>0.03</v>
      </c>
      <c r="G584">
        <v>0.02</v>
      </c>
      <c r="H584">
        <v>0.02</v>
      </c>
      <c r="I584">
        <v>0.03</v>
      </c>
      <c r="J584">
        <v>0.03</v>
      </c>
    </row>
    <row r="585" spans="1:10" x14ac:dyDescent="0.2">
      <c r="A585">
        <v>46.27</v>
      </c>
      <c r="B585">
        <v>52.28</v>
      </c>
      <c r="C585">
        <v>47.95</v>
      </c>
      <c r="D585">
        <v>54.23</v>
      </c>
      <c r="E585">
        <v>39.9</v>
      </c>
      <c r="F585">
        <v>47.44</v>
      </c>
      <c r="G585">
        <v>53.58</v>
      </c>
      <c r="H585">
        <v>43.12</v>
      </c>
      <c r="I585">
        <v>48.45</v>
      </c>
      <c r="J585">
        <v>58.47</v>
      </c>
    </row>
    <row r="586" spans="1:10" x14ac:dyDescent="0.2">
      <c r="A586">
        <v>46.26</v>
      </c>
      <c r="B586">
        <v>52.29</v>
      </c>
      <c r="C586">
        <v>47.94</v>
      </c>
      <c r="D586">
        <v>54.22</v>
      </c>
      <c r="E586">
        <v>39.9</v>
      </c>
      <c r="F586">
        <v>47.44</v>
      </c>
      <c r="G586">
        <v>53.58</v>
      </c>
      <c r="H586">
        <v>43.11</v>
      </c>
      <c r="I586">
        <v>48.44</v>
      </c>
      <c r="J586">
        <v>58.47</v>
      </c>
    </row>
    <row r="587" spans="1:10" x14ac:dyDescent="0.2">
      <c r="A587">
        <v>0</v>
      </c>
      <c r="B587">
        <v>0</v>
      </c>
      <c r="C587">
        <v>0.01</v>
      </c>
      <c r="D587">
        <v>0.01</v>
      </c>
      <c r="E587">
        <v>0.01</v>
      </c>
      <c r="F587">
        <v>0</v>
      </c>
      <c r="G587">
        <v>0.01</v>
      </c>
      <c r="H587">
        <v>0.01</v>
      </c>
      <c r="I587">
        <v>0</v>
      </c>
      <c r="J587">
        <v>0</v>
      </c>
    </row>
    <row r="588" spans="1:10" x14ac:dyDescent="0.2">
      <c r="A588">
        <v>0</v>
      </c>
      <c r="B588">
        <v>0</v>
      </c>
      <c r="C588">
        <v>0</v>
      </c>
      <c r="D588">
        <v>0</v>
      </c>
      <c r="E588">
        <v>0</v>
      </c>
      <c r="F588">
        <v>0</v>
      </c>
      <c r="G588">
        <v>0</v>
      </c>
      <c r="H588">
        <v>0</v>
      </c>
      <c r="I588">
        <v>0</v>
      </c>
      <c r="J588">
        <v>0</v>
      </c>
    </row>
    <row r="589" spans="1:10" x14ac:dyDescent="0.2">
      <c r="A589">
        <v>0</v>
      </c>
      <c r="B589">
        <v>0</v>
      </c>
      <c r="C589">
        <v>0</v>
      </c>
      <c r="D589">
        <v>0</v>
      </c>
      <c r="E589">
        <v>0</v>
      </c>
      <c r="F589">
        <v>0</v>
      </c>
      <c r="G589">
        <v>0</v>
      </c>
      <c r="H589">
        <v>0</v>
      </c>
      <c r="I589">
        <v>0</v>
      </c>
      <c r="J589">
        <v>0</v>
      </c>
    </row>
    <row r="590" spans="1:10" x14ac:dyDescent="0.2">
      <c r="A590">
        <v>24.59</v>
      </c>
      <c r="B590">
        <v>17.48</v>
      </c>
      <c r="C590">
        <v>19.170000000000002</v>
      </c>
      <c r="D590">
        <v>24.58</v>
      </c>
      <c r="E590">
        <v>35.74</v>
      </c>
      <c r="F590">
        <v>18.93</v>
      </c>
      <c r="G590">
        <v>16.68</v>
      </c>
      <c r="H590">
        <v>26.5</v>
      </c>
      <c r="I590">
        <v>17.89</v>
      </c>
      <c r="J590">
        <v>32.28</v>
      </c>
    </row>
    <row r="591" spans="1:10" x14ac:dyDescent="0.2">
      <c r="A591">
        <v>24.59</v>
      </c>
      <c r="B591">
        <v>17.48</v>
      </c>
      <c r="C591">
        <v>19.170000000000002</v>
      </c>
      <c r="D591">
        <v>24.58</v>
      </c>
      <c r="E591">
        <v>35.74</v>
      </c>
      <c r="F591">
        <v>18.93</v>
      </c>
      <c r="G591">
        <v>16.68</v>
      </c>
      <c r="H591">
        <v>26.5</v>
      </c>
      <c r="I591">
        <v>17.88</v>
      </c>
      <c r="J591">
        <v>28.62</v>
      </c>
    </row>
    <row r="592" spans="1:10" x14ac:dyDescent="0.2">
      <c r="A592">
        <v>0</v>
      </c>
      <c r="B592">
        <v>0</v>
      </c>
      <c r="C592">
        <v>0</v>
      </c>
      <c r="D592">
        <v>0</v>
      </c>
      <c r="E592">
        <v>0</v>
      </c>
      <c r="F592">
        <v>0</v>
      </c>
      <c r="G592">
        <v>0</v>
      </c>
      <c r="H592">
        <v>0</v>
      </c>
      <c r="I592">
        <v>0.01</v>
      </c>
      <c r="J592">
        <v>3.66</v>
      </c>
    </row>
    <row r="593" spans="1:10" x14ac:dyDescent="0.2">
      <c r="A593">
        <v>16.53</v>
      </c>
      <c r="B593">
        <v>7.39</v>
      </c>
      <c r="C593">
        <v>12.25</v>
      </c>
      <c r="D593">
        <v>7.06</v>
      </c>
      <c r="E593">
        <v>18.97</v>
      </c>
      <c r="F593">
        <v>8.19</v>
      </c>
      <c r="G593">
        <v>5.3</v>
      </c>
      <c r="H593">
        <v>18.95</v>
      </c>
      <c r="I593">
        <v>10.37</v>
      </c>
      <c r="J593">
        <v>0.24</v>
      </c>
    </row>
    <row r="594" spans="1:10" x14ac:dyDescent="0.2">
      <c r="A594">
        <v>-0.01</v>
      </c>
      <c r="B594">
        <v>0</v>
      </c>
      <c r="C594">
        <v>-0.01</v>
      </c>
      <c r="D594">
        <v>-0.02</v>
      </c>
      <c r="E594">
        <v>-0.01</v>
      </c>
      <c r="F594">
        <v>-0.02</v>
      </c>
      <c r="G594">
        <v>-0.01</v>
      </c>
      <c r="H594">
        <v>-0.01</v>
      </c>
      <c r="I594">
        <v>-0.02</v>
      </c>
      <c r="J594">
        <v>-0.02</v>
      </c>
    </row>
    <row r="595" spans="1:10" x14ac:dyDescent="0.2">
      <c r="A595">
        <v>88.03</v>
      </c>
      <c r="B595">
        <v>88.48</v>
      </c>
      <c r="C595">
        <v>82.3</v>
      </c>
      <c r="D595">
        <v>89.95</v>
      </c>
      <c r="E595">
        <v>91.5</v>
      </c>
      <c r="F595">
        <v>89.53</v>
      </c>
      <c r="G595">
        <v>95.54</v>
      </c>
      <c r="H595">
        <v>94.32</v>
      </c>
      <c r="I595">
        <v>94.3</v>
      </c>
      <c r="J595">
        <v>84.71</v>
      </c>
    </row>
    <row r="596" spans="1:10" x14ac:dyDescent="0.2">
      <c r="A596">
        <v>88.02</v>
      </c>
      <c r="B596">
        <v>88.48</v>
      </c>
      <c r="C596">
        <v>82.29</v>
      </c>
      <c r="D596">
        <v>89.95</v>
      </c>
      <c r="E596">
        <v>91.5</v>
      </c>
      <c r="F596">
        <v>89.52</v>
      </c>
      <c r="G596">
        <v>95.54</v>
      </c>
      <c r="H596">
        <v>94.32</v>
      </c>
      <c r="I596">
        <v>94.3</v>
      </c>
      <c r="J596">
        <v>84.71</v>
      </c>
    </row>
    <row r="597" spans="1:10" x14ac:dyDescent="0.2">
      <c r="A597">
        <v>0</v>
      </c>
      <c r="B597">
        <v>0</v>
      </c>
      <c r="C597">
        <v>0.01</v>
      </c>
      <c r="D597">
        <v>0.01</v>
      </c>
      <c r="E597">
        <v>0.01</v>
      </c>
      <c r="F597">
        <v>0</v>
      </c>
      <c r="G597">
        <v>0.01</v>
      </c>
      <c r="H597">
        <v>0.01</v>
      </c>
      <c r="I597">
        <v>0</v>
      </c>
      <c r="J597">
        <v>0</v>
      </c>
    </row>
    <row r="598" spans="1:10" x14ac:dyDescent="0.2">
      <c r="A598">
        <v>17.47</v>
      </c>
      <c r="B598">
        <v>15.37</v>
      </c>
      <c r="C598">
        <v>16.170000000000002</v>
      </c>
      <c r="D598">
        <v>16.309999999999999</v>
      </c>
      <c r="E598">
        <v>16.04</v>
      </c>
      <c r="F598">
        <v>16.309999999999999</v>
      </c>
      <c r="G598">
        <v>15.51</v>
      </c>
      <c r="H598">
        <v>15.49</v>
      </c>
      <c r="I598">
        <v>16.489999999999998</v>
      </c>
      <c r="J598">
        <v>16.940000000000001</v>
      </c>
    </row>
    <row r="599" spans="1:10" x14ac:dyDescent="0.2">
      <c r="A599">
        <v>17.47</v>
      </c>
      <c r="B599">
        <v>15.37</v>
      </c>
      <c r="C599">
        <v>16.170000000000002</v>
      </c>
      <c r="D599">
        <v>16.309999999999999</v>
      </c>
      <c r="E599">
        <v>16.04</v>
      </c>
      <c r="F599">
        <v>16.309999999999999</v>
      </c>
      <c r="G599">
        <v>15.51</v>
      </c>
      <c r="H599">
        <v>15.49</v>
      </c>
      <c r="I599">
        <v>16.489999999999998</v>
      </c>
      <c r="J599">
        <v>16.940000000000001</v>
      </c>
    </row>
    <row r="600" spans="1:10" x14ac:dyDescent="0.2">
      <c r="A600">
        <v>17.47</v>
      </c>
      <c r="B600">
        <v>15.37</v>
      </c>
      <c r="C600">
        <v>16.170000000000002</v>
      </c>
      <c r="D600">
        <v>16.309999999999999</v>
      </c>
      <c r="E600">
        <v>16.04</v>
      </c>
      <c r="F600">
        <v>16.309999999999999</v>
      </c>
      <c r="G600">
        <v>15.51</v>
      </c>
      <c r="H600">
        <v>15.49</v>
      </c>
      <c r="I600">
        <v>16.489999999999998</v>
      </c>
      <c r="J600">
        <v>16.940000000000001</v>
      </c>
    </row>
    <row r="601" spans="1:10" x14ac:dyDescent="0.2">
      <c r="A601">
        <v>0</v>
      </c>
      <c r="B601">
        <v>0</v>
      </c>
      <c r="C601">
        <v>0</v>
      </c>
      <c r="D601">
        <v>0</v>
      </c>
      <c r="E601">
        <v>0</v>
      </c>
      <c r="F601">
        <v>0</v>
      </c>
      <c r="G601">
        <v>0</v>
      </c>
      <c r="H601">
        <v>0</v>
      </c>
      <c r="I601">
        <v>0</v>
      </c>
      <c r="J601">
        <v>0</v>
      </c>
    </row>
    <row r="602" spans="1:10" x14ac:dyDescent="0.2">
      <c r="A602">
        <v>0</v>
      </c>
      <c r="B602">
        <v>0</v>
      </c>
      <c r="C602">
        <v>0</v>
      </c>
      <c r="D602">
        <v>0</v>
      </c>
      <c r="E602">
        <v>0</v>
      </c>
      <c r="F602">
        <v>0</v>
      </c>
      <c r="G602">
        <v>0</v>
      </c>
      <c r="H602">
        <v>0</v>
      </c>
      <c r="I602">
        <v>0</v>
      </c>
      <c r="J602">
        <v>0</v>
      </c>
    </row>
    <row r="603" spans="1:10" x14ac:dyDescent="0.2">
      <c r="A603">
        <v>0</v>
      </c>
      <c r="B603">
        <v>0</v>
      </c>
      <c r="C603">
        <v>0</v>
      </c>
      <c r="D603">
        <v>0</v>
      </c>
      <c r="E603">
        <v>0</v>
      </c>
      <c r="F603">
        <v>0</v>
      </c>
      <c r="G603">
        <v>0</v>
      </c>
      <c r="H603">
        <v>0</v>
      </c>
      <c r="I603">
        <v>0</v>
      </c>
      <c r="J603">
        <v>0</v>
      </c>
    </row>
    <row r="604" spans="1:10" x14ac:dyDescent="0.2">
      <c r="A604">
        <v>0</v>
      </c>
      <c r="B604">
        <v>0</v>
      </c>
      <c r="C604">
        <v>0</v>
      </c>
      <c r="D604">
        <v>0</v>
      </c>
      <c r="E604">
        <v>0</v>
      </c>
      <c r="F604">
        <v>0</v>
      </c>
      <c r="G604">
        <v>0</v>
      </c>
      <c r="H604">
        <v>0</v>
      </c>
      <c r="I604">
        <v>0</v>
      </c>
      <c r="J604">
        <v>0</v>
      </c>
    </row>
    <row r="605" spans="1:10" x14ac:dyDescent="0.2">
      <c r="A605">
        <v>89.9</v>
      </c>
      <c r="B605">
        <v>71.290000000000006</v>
      </c>
      <c r="C605">
        <v>70.510000000000005</v>
      </c>
      <c r="D605">
        <v>79.400000000000006</v>
      </c>
      <c r="E605">
        <v>118.78</v>
      </c>
      <c r="F605">
        <v>86.51</v>
      </c>
      <c r="G605">
        <v>81.06</v>
      </c>
      <c r="H605">
        <v>103.33</v>
      </c>
      <c r="I605">
        <v>92.58</v>
      </c>
      <c r="J605">
        <v>78.739999999999995</v>
      </c>
    </row>
    <row r="606" spans="1:10" x14ac:dyDescent="0.2">
      <c r="A606">
        <v>89.9</v>
      </c>
      <c r="B606">
        <v>71.290000000000006</v>
      </c>
      <c r="C606">
        <v>70.510000000000005</v>
      </c>
      <c r="D606">
        <v>79.400000000000006</v>
      </c>
      <c r="E606">
        <v>118.78</v>
      </c>
      <c r="F606">
        <v>86.51</v>
      </c>
      <c r="G606">
        <v>81.06</v>
      </c>
      <c r="H606">
        <v>103.33</v>
      </c>
      <c r="I606">
        <v>90.26</v>
      </c>
      <c r="J606">
        <v>71.23</v>
      </c>
    </row>
    <row r="607" spans="1:10" x14ac:dyDescent="0.2">
      <c r="A607">
        <v>0</v>
      </c>
      <c r="B607">
        <v>0</v>
      </c>
      <c r="C607">
        <v>0</v>
      </c>
      <c r="D607">
        <v>0</v>
      </c>
      <c r="E607">
        <v>0</v>
      </c>
      <c r="F607">
        <v>0</v>
      </c>
      <c r="G607">
        <v>0</v>
      </c>
      <c r="H607">
        <v>0</v>
      </c>
      <c r="I607">
        <v>2.3199999999999998</v>
      </c>
      <c r="J607">
        <v>7.51</v>
      </c>
    </row>
    <row r="608" spans="1:10" x14ac:dyDescent="0.2">
      <c r="A608">
        <v>5.27</v>
      </c>
      <c r="B608">
        <v>1.3</v>
      </c>
      <c r="C608">
        <v>7.77</v>
      </c>
      <c r="D608">
        <v>1.83</v>
      </c>
      <c r="E608">
        <v>-3.66</v>
      </c>
      <c r="F608">
        <v>-7.68</v>
      </c>
      <c r="G608">
        <v>-7.27</v>
      </c>
      <c r="H608">
        <v>-0.35</v>
      </c>
      <c r="I608">
        <v>-6.96</v>
      </c>
      <c r="J608">
        <v>2.06</v>
      </c>
    </row>
    <row r="609" spans="1:10" x14ac:dyDescent="0.2">
      <c r="A609">
        <v>-0.01</v>
      </c>
      <c r="B609">
        <v>-0.02</v>
      </c>
      <c r="C609">
        <v>-0.01</v>
      </c>
      <c r="D609">
        <v>-0.02</v>
      </c>
      <c r="E609">
        <v>-0.01</v>
      </c>
      <c r="F609">
        <v>-0.01</v>
      </c>
      <c r="G609">
        <v>-0.01</v>
      </c>
      <c r="H609">
        <v>-0.01</v>
      </c>
      <c r="I609">
        <v>-0.02</v>
      </c>
      <c r="J609">
        <v>-0.02</v>
      </c>
    </row>
    <row r="610" spans="1:10" x14ac:dyDescent="0.2">
      <c r="A610">
        <v>0</v>
      </c>
      <c r="B610">
        <v>-0.01</v>
      </c>
      <c r="C610">
        <v>0</v>
      </c>
      <c r="D610">
        <v>0</v>
      </c>
      <c r="E610">
        <v>0</v>
      </c>
      <c r="F610">
        <v>0</v>
      </c>
      <c r="G610">
        <v>0</v>
      </c>
      <c r="H610">
        <v>0</v>
      </c>
      <c r="I610">
        <v>0</v>
      </c>
      <c r="J610">
        <v>0</v>
      </c>
    </row>
    <row r="611" spans="1:10" x14ac:dyDescent="0.2">
      <c r="A611">
        <v>0</v>
      </c>
      <c r="B611">
        <v>0</v>
      </c>
      <c r="C611">
        <v>0</v>
      </c>
      <c r="D611">
        <v>0</v>
      </c>
      <c r="E611">
        <v>0</v>
      </c>
      <c r="F611">
        <v>0</v>
      </c>
      <c r="G611">
        <v>0</v>
      </c>
      <c r="H611">
        <v>0</v>
      </c>
      <c r="I611">
        <v>0</v>
      </c>
      <c r="J611">
        <v>0</v>
      </c>
    </row>
    <row r="612" spans="1:10" x14ac:dyDescent="0.2">
      <c r="A612">
        <v>0</v>
      </c>
      <c r="B612">
        <v>0</v>
      </c>
      <c r="C612">
        <v>0</v>
      </c>
      <c r="D612">
        <v>0</v>
      </c>
      <c r="E612">
        <v>0</v>
      </c>
      <c r="F612">
        <v>0</v>
      </c>
      <c r="G612">
        <v>0</v>
      </c>
      <c r="H612">
        <v>0</v>
      </c>
      <c r="I612">
        <v>0</v>
      </c>
      <c r="J612">
        <v>0</v>
      </c>
    </row>
    <row r="613" spans="1:10" x14ac:dyDescent="0.2">
      <c r="A613">
        <v>17.47</v>
      </c>
      <c r="B613">
        <v>15.36</v>
      </c>
      <c r="C613">
        <v>16.170000000000002</v>
      </c>
      <c r="D613">
        <v>16.309999999999999</v>
      </c>
      <c r="E613">
        <v>16.04</v>
      </c>
      <c r="F613">
        <v>16.309999999999999</v>
      </c>
      <c r="G613">
        <v>15.51</v>
      </c>
      <c r="H613">
        <v>15.49</v>
      </c>
      <c r="I613">
        <v>16.489999999999998</v>
      </c>
      <c r="J613">
        <v>16.940000000000001</v>
      </c>
    </row>
    <row r="614" spans="1:10" x14ac:dyDescent="0.2">
      <c r="A614">
        <v>17.47</v>
      </c>
      <c r="B614">
        <v>15.36</v>
      </c>
      <c r="C614">
        <v>16.170000000000002</v>
      </c>
      <c r="D614">
        <v>16.309999999999999</v>
      </c>
      <c r="E614">
        <v>16.04</v>
      </c>
      <c r="F614">
        <v>16.309999999999999</v>
      </c>
      <c r="G614">
        <v>15.51</v>
      </c>
      <c r="H614">
        <v>15.49</v>
      </c>
      <c r="I614">
        <v>16.489999999999998</v>
      </c>
      <c r="J614">
        <v>16.940000000000001</v>
      </c>
    </row>
    <row r="615" spans="1:10" x14ac:dyDescent="0.2">
      <c r="A615">
        <v>17.47</v>
      </c>
      <c r="B615">
        <v>15.36</v>
      </c>
      <c r="C615">
        <v>16.170000000000002</v>
      </c>
      <c r="D615">
        <v>16.309999999999999</v>
      </c>
      <c r="E615">
        <v>16.04</v>
      </c>
      <c r="F615">
        <v>16.309999999999999</v>
      </c>
      <c r="G615">
        <v>15.51</v>
      </c>
      <c r="H615">
        <v>15.49</v>
      </c>
      <c r="I615">
        <v>16.489999999999998</v>
      </c>
      <c r="J615">
        <v>16.940000000000001</v>
      </c>
    </row>
    <row r="616" spans="1:10" x14ac:dyDescent="0.2">
      <c r="A616">
        <v>0</v>
      </c>
      <c r="B616">
        <v>0</v>
      </c>
      <c r="C616">
        <v>0</v>
      </c>
      <c r="D616">
        <v>0</v>
      </c>
      <c r="E616">
        <v>0</v>
      </c>
      <c r="F616">
        <v>0</v>
      </c>
      <c r="G616">
        <v>0</v>
      </c>
      <c r="H616">
        <v>0</v>
      </c>
      <c r="I616">
        <v>0</v>
      </c>
      <c r="J616">
        <v>0</v>
      </c>
    </row>
    <row r="617" spans="1:10" x14ac:dyDescent="0.2">
      <c r="A617">
        <v>0</v>
      </c>
      <c r="B617">
        <v>0</v>
      </c>
      <c r="C617">
        <v>0</v>
      </c>
      <c r="D617">
        <v>0</v>
      </c>
      <c r="E617">
        <v>0</v>
      </c>
      <c r="F617">
        <v>0</v>
      </c>
      <c r="G617">
        <v>0</v>
      </c>
      <c r="H617">
        <v>0</v>
      </c>
      <c r="I617">
        <v>0</v>
      </c>
      <c r="J617">
        <v>0</v>
      </c>
    </row>
    <row r="618" spans="1:10" x14ac:dyDescent="0.2">
      <c r="A618">
        <v>0</v>
      </c>
      <c r="B618">
        <v>-0.01</v>
      </c>
      <c r="C618">
        <v>0</v>
      </c>
      <c r="D618">
        <v>0</v>
      </c>
      <c r="E618">
        <v>-0.01</v>
      </c>
      <c r="F618">
        <v>0</v>
      </c>
      <c r="G618">
        <v>-0.01</v>
      </c>
      <c r="H618">
        <v>0</v>
      </c>
      <c r="I618">
        <v>0</v>
      </c>
      <c r="J618">
        <v>0</v>
      </c>
    </row>
    <row r="619" spans="1:10" x14ac:dyDescent="0.2">
      <c r="A619">
        <v>0</v>
      </c>
      <c r="B619">
        <v>-0.01</v>
      </c>
      <c r="C619">
        <v>0</v>
      </c>
      <c r="D619">
        <v>0</v>
      </c>
      <c r="E619">
        <v>-0.01</v>
      </c>
      <c r="F619">
        <v>0</v>
      </c>
      <c r="G619">
        <v>-0.01</v>
      </c>
      <c r="H619">
        <v>0</v>
      </c>
      <c r="I619">
        <v>0</v>
      </c>
      <c r="J619">
        <v>0</v>
      </c>
    </row>
    <row r="620" spans="1:10" x14ac:dyDescent="0.2">
      <c r="A620">
        <v>24.45</v>
      </c>
      <c r="B620">
        <v>19.03</v>
      </c>
      <c r="C620">
        <v>20.93</v>
      </c>
      <c r="D620">
        <v>22.9</v>
      </c>
      <c r="E620">
        <v>40.090000000000003</v>
      </c>
      <c r="F620">
        <v>27.83</v>
      </c>
      <c r="G620">
        <v>24.49</v>
      </c>
      <c r="H620">
        <v>29.48</v>
      </c>
      <c r="I620">
        <v>29.44</v>
      </c>
      <c r="J620">
        <v>24.58</v>
      </c>
    </row>
    <row r="621" spans="1:10" x14ac:dyDescent="0.2">
      <c r="A621">
        <v>24.45</v>
      </c>
      <c r="B621">
        <v>19.04</v>
      </c>
      <c r="C621">
        <v>20.93</v>
      </c>
      <c r="D621">
        <v>22.9</v>
      </c>
      <c r="E621">
        <v>40.090000000000003</v>
      </c>
      <c r="F621">
        <v>27.83</v>
      </c>
      <c r="G621">
        <v>24.49</v>
      </c>
      <c r="H621">
        <v>29.48</v>
      </c>
      <c r="I621">
        <v>27.7</v>
      </c>
      <c r="J621">
        <v>18.91</v>
      </c>
    </row>
    <row r="622" spans="1:10" x14ac:dyDescent="0.2">
      <c r="A622">
        <v>0</v>
      </c>
      <c r="B622">
        <v>0</v>
      </c>
      <c r="C622">
        <v>0</v>
      </c>
      <c r="D622">
        <v>0</v>
      </c>
      <c r="E622">
        <v>0</v>
      </c>
      <c r="F622">
        <v>0</v>
      </c>
      <c r="G622">
        <v>0</v>
      </c>
      <c r="H622">
        <v>0</v>
      </c>
      <c r="I622">
        <v>1.73</v>
      </c>
      <c r="J622">
        <v>5.67</v>
      </c>
    </row>
    <row r="623" spans="1:10" x14ac:dyDescent="0.2">
      <c r="A623">
        <v>-16.670000000000002</v>
      </c>
      <c r="B623">
        <v>-14.56</v>
      </c>
      <c r="C623">
        <v>-15.33</v>
      </c>
      <c r="D623">
        <v>-15.55</v>
      </c>
      <c r="E623">
        <v>-15.21</v>
      </c>
      <c r="F623">
        <v>-15.56</v>
      </c>
      <c r="G623">
        <v>-14.8</v>
      </c>
      <c r="H623">
        <v>-14.7</v>
      </c>
      <c r="I623">
        <v>-15.64</v>
      </c>
      <c r="J623">
        <v>-16.04</v>
      </c>
    </row>
    <row r="624" spans="1:10" x14ac:dyDescent="0.2">
      <c r="A624">
        <v>0</v>
      </c>
      <c r="B624">
        <v>0.01</v>
      </c>
      <c r="C624">
        <v>0</v>
      </c>
      <c r="D624">
        <v>0</v>
      </c>
      <c r="E624">
        <v>0</v>
      </c>
      <c r="F624">
        <v>0</v>
      </c>
      <c r="G624">
        <v>0</v>
      </c>
      <c r="H624">
        <v>0</v>
      </c>
      <c r="I624">
        <v>0</v>
      </c>
      <c r="J624">
        <v>0</v>
      </c>
    </row>
    <row r="625" spans="1:10" x14ac:dyDescent="0.2">
      <c r="A625">
        <v>88.02</v>
      </c>
      <c r="B625">
        <v>88.48</v>
      </c>
      <c r="C625">
        <v>82.3</v>
      </c>
      <c r="D625">
        <v>89.95</v>
      </c>
      <c r="E625">
        <v>91.5</v>
      </c>
      <c r="F625">
        <v>89.52</v>
      </c>
      <c r="G625">
        <v>95.54</v>
      </c>
      <c r="H625">
        <v>94.32</v>
      </c>
      <c r="I625">
        <v>94.3</v>
      </c>
      <c r="J625">
        <v>84.71</v>
      </c>
    </row>
    <row r="626" spans="1:10" x14ac:dyDescent="0.2">
      <c r="A626">
        <v>88.02</v>
      </c>
      <c r="B626">
        <v>88.48</v>
      </c>
      <c r="C626">
        <v>82.29</v>
      </c>
      <c r="D626">
        <v>89.95</v>
      </c>
      <c r="E626">
        <v>91.5</v>
      </c>
      <c r="F626">
        <v>89.52</v>
      </c>
      <c r="G626">
        <v>95.54</v>
      </c>
      <c r="H626">
        <v>94.32</v>
      </c>
      <c r="I626">
        <v>94.3</v>
      </c>
      <c r="J626">
        <v>84.71</v>
      </c>
    </row>
    <row r="627" spans="1:10" x14ac:dyDescent="0.2">
      <c r="A627">
        <v>0</v>
      </c>
      <c r="B627">
        <v>0</v>
      </c>
      <c r="C627">
        <v>0</v>
      </c>
      <c r="D627">
        <v>0</v>
      </c>
      <c r="E627">
        <v>0</v>
      </c>
      <c r="F627">
        <v>0</v>
      </c>
      <c r="G627">
        <v>0</v>
      </c>
      <c r="H627">
        <v>0</v>
      </c>
      <c r="I627">
        <v>0</v>
      </c>
      <c r="J627">
        <v>0</v>
      </c>
    </row>
    <row r="628" spans="1:10" x14ac:dyDescent="0.2">
      <c r="A628">
        <v>0</v>
      </c>
      <c r="B628">
        <v>0</v>
      </c>
      <c r="C628">
        <v>0</v>
      </c>
      <c r="D628">
        <v>0</v>
      </c>
      <c r="E628">
        <v>0</v>
      </c>
      <c r="F628">
        <v>0</v>
      </c>
      <c r="G628">
        <v>0</v>
      </c>
      <c r="H628">
        <v>0</v>
      </c>
      <c r="I628">
        <v>0</v>
      </c>
      <c r="J628">
        <v>0</v>
      </c>
    </row>
    <row r="629" spans="1:10" x14ac:dyDescent="0.2">
      <c r="A629">
        <v>0</v>
      </c>
      <c r="B629">
        <v>0</v>
      </c>
      <c r="C629">
        <v>0</v>
      </c>
      <c r="D629">
        <v>0</v>
      </c>
      <c r="E629">
        <v>0</v>
      </c>
      <c r="F629">
        <v>0</v>
      </c>
      <c r="G629">
        <v>0</v>
      </c>
      <c r="H629">
        <v>0</v>
      </c>
      <c r="I629">
        <v>0</v>
      </c>
      <c r="J629">
        <v>0</v>
      </c>
    </row>
    <row r="630" spans="1:10" x14ac:dyDescent="0.2">
      <c r="A630">
        <v>0</v>
      </c>
      <c r="B630">
        <v>0</v>
      </c>
      <c r="C630">
        <v>0</v>
      </c>
      <c r="D630">
        <v>0</v>
      </c>
      <c r="E630">
        <v>0</v>
      </c>
      <c r="F630">
        <v>0</v>
      </c>
      <c r="G630">
        <v>0</v>
      </c>
      <c r="H630">
        <v>0</v>
      </c>
      <c r="I630">
        <v>0</v>
      </c>
      <c r="J630">
        <v>0</v>
      </c>
    </row>
    <row r="631" spans="1:10" x14ac:dyDescent="0.2">
      <c r="A631">
        <v>0</v>
      </c>
      <c r="B631">
        <v>0</v>
      </c>
      <c r="C631">
        <v>0</v>
      </c>
      <c r="D631">
        <v>0</v>
      </c>
      <c r="E631">
        <v>0</v>
      </c>
      <c r="F631">
        <v>0</v>
      </c>
      <c r="G631">
        <v>0</v>
      </c>
      <c r="H631">
        <v>0</v>
      </c>
      <c r="I631">
        <v>0</v>
      </c>
      <c r="J631">
        <v>0</v>
      </c>
    </row>
    <row r="632" spans="1:10" x14ac:dyDescent="0.2">
      <c r="A632">
        <v>0</v>
      </c>
      <c r="B632">
        <v>0</v>
      </c>
      <c r="C632">
        <v>0</v>
      </c>
      <c r="D632">
        <v>0</v>
      </c>
      <c r="E632">
        <v>0</v>
      </c>
      <c r="F632">
        <v>0</v>
      </c>
      <c r="G632">
        <v>0</v>
      </c>
      <c r="H632">
        <v>0</v>
      </c>
      <c r="I632">
        <v>0</v>
      </c>
      <c r="J632">
        <v>0</v>
      </c>
    </row>
    <row r="633" spans="1:10" x14ac:dyDescent="0.2">
      <c r="A633">
        <v>0</v>
      </c>
      <c r="B633">
        <v>0.01</v>
      </c>
      <c r="C633">
        <v>0</v>
      </c>
      <c r="D633">
        <v>0</v>
      </c>
      <c r="E633">
        <v>0</v>
      </c>
      <c r="F633">
        <v>0</v>
      </c>
      <c r="G633">
        <v>0</v>
      </c>
      <c r="H633">
        <v>0</v>
      </c>
      <c r="I633">
        <v>0</v>
      </c>
      <c r="J633">
        <v>0</v>
      </c>
    </row>
    <row r="634" spans="1:10" x14ac:dyDescent="0.2">
      <c r="A634">
        <v>0</v>
      </c>
      <c r="B634">
        <v>0.01</v>
      </c>
      <c r="C634">
        <v>0</v>
      </c>
      <c r="D634">
        <v>0</v>
      </c>
      <c r="E634">
        <v>0</v>
      </c>
      <c r="F634">
        <v>0</v>
      </c>
      <c r="G634">
        <v>0</v>
      </c>
      <c r="H634">
        <v>0</v>
      </c>
      <c r="I634">
        <v>0</v>
      </c>
      <c r="J634">
        <v>0</v>
      </c>
    </row>
    <row r="635" spans="1:10" x14ac:dyDescent="0.2">
      <c r="A635">
        <v>65.459999999999994</v>
      </c>
      <c r="B635">
        <v>52.25</v>
      </c>
      <c r="C635">
        <v>49.58</v>
      </c>
      <c r="D635">
        <v>56.5</v>
      </c>
      <c r="E635">
        <v>78.69</v>
      </c>
      <c r="F635">
        <v>58.68</v>
      </c>
      <c r="G635">
        <v>56.58</v>
      </c>
      <c r="H635">
        <v>73.849999999999994</v>
      </c>
      <c r="I635">
        <v>63.14</v>
      </c>
      <c r="J635">
        <v>54.15</v>
      </c>
    </row>
    <row r="636" spans="1:10" x14ac:dyDescent="0.2">
      <c r="A636">
        <v>65.459999999999994</v>
      </c>
      <c r="B636">
        <v>52.25</v>
      </c>
      <c r="C636">
        <v>49.58</v>
      </c>
      <c r="D636">
        <v>56.5</v>
      </c>
      <c r="E636">
        <v>78.69</v>
      </c>
      <c r="F636">
        <v>58.68</v>
      </c>
      <c r="G636">
        <v>56.58</v>
      </c>
      <c r="H636">
        <v>73.849999999999994</v>
      </c>
      <c r="I636">
        <v>62.56</v>
      </c>
      <c r="J636">
        <v>52.31</v>
      </c>
    </row>
    <row r="637" spans="1:10" x14ac:dyDescent="0.2">
      <c r="A637">
        <v>0</v>
      </c>
      <c r="B637">
        <v>0</v>
      </c>
      <c r="C637">
        <v>0</v>
      </c>
      <c r="D637">
        <v>0</v>
      </c>
      <c r="E637">
        <v>0</v>
      </c>
      <c r="F637">
        <v>0</v>
      </c>
      <c r="G637">
        <v>0</v>
      </c>
      <c r="H637">
        <v>0</v>
      </c>
      <c r="I637">
        <v>0.59</v>
      </c>
      <c r="J637">
        <v>1.84</v>
      </c>
    </row>
    <row r="638" spans="1:10" x14ac:dyDescent="0.2">
      <c r="A638">
        <v>21.94</v>
      </c>
      <c r="B638">
        <v>15.86</v>
      </c>
      <c r="C638">
        <v>23.09</v>
      </c>
      <c r="D638">
        <v>17.38</v>
      </c>
      <c r="E638">
        <v>11.56</v>
      </c>
      <c r="F638">
        <v>7.88</v>
      </c>
      <c r="G638">
        <v>7.53</v>
      </c>
      <c r="H638">
        <v>14.35</v>
      </c>
      <c r="I638">
        <v>8.68</v>
      </c>
      <c r="J638">
        <v>18.100000000000001</v>
      </c>
    </row>
    <row r="639" spans="1:10" x14ac:dyDescent="0.2">
      <c r="A639">
        <v>186.65</v>
      </c>
      <c r="B639">
        <v>200.32</v>
      </c>
      <c r="C639">
        <v>210.76</v>
      </c>
      <c r="D639">
        <v>187.02</v>
      </c>
      <c r="E639">
        <v>187.52</v>
      </c>
      <c r="F639">
        <v>219.59</v>
      </c>
      <c r="G639">
        <v>206.6</v>
      </c>
      <c r="H639">
        <v>209.2</v>
      </c>
      <c r="I639">
        <v>195.43</v>
      </c>
      <c r="J639">
        <v>193.86</v>
      </c>
    </row>
    <row r="640" spans="1:10" x14ac:dyDescent="0.2">
      <c r="A640">
        <v>186.65</v>
      </c>
      <c r="B640">
        <v>200.32</v>
      </c>
      <c r="C640">
        <v>210.76</v>
      </c>
      <c r="D640">
        <v>187.02</v>
      </c>
      <c r="E640">
        <v>187.52</v>
      </c>
      <c r="F640">
        <v>219.59</v>
      </c>
      <c r="G640">
        <v>206.6</v>
      </c>
      <c r="H640">
        <v>209.2</v>
      </c>
      <c r="I640">
        <v>195.43</v>
      </c>
      <c r="J640">
        <v>193.86</v>
      </c>
    </row>
    <row r="641" spans="1:10" x14ac:dyDescent="0.2">
      <c r="A641">
        <v>186.65</v>
      </c>
      <c r="B641">
        <v>200.31</v>
      </c>
      <c r="C641">
        <v>210.76</v>
      </c>
      <c r="D641">
        <v>187.02</v>
      </c>
      <c r="E641">
        <v>187.52</v>
      </c>
      <c r="F641">
        <v>219.59</v>
      </c>
      <c r="G641">
        <v>206.6</v>
      </c>
      <c r="H641">
        <v>209.21</v>
      </c>
      <c r="I641">
        <v>195.43</v>
      </c>
      <c r="J641">
        <v>193.86</v>
      </c>
    </row>
    <row r="642" spans="1:10" x14ac:dyDescent="0.2">
      <c r="A642">
        <v>0</v>
      </c>
      <c r="B642">
        <v>0</v>
      </c>
      <c r="C642">
        <v>0</v>
      </c>
      <c r="D642">
        <v>0</v>
      </c>
      <c r="E642">
        <v>0</v>
      </c>
      <c r="F642">
        <v>0</v>
      </c>
      <c r="G642">
        <v>0</v>
      </c>
      <c r="H642">
        <v>0</v>
      </c>
      <c r="I642">
        <v>0</v>
      </c>
      <c r="J642">
        <v>0</v>
      </c>
    </row>
    <row r="643" spans="1:10" x14ac:dyDescent="0.2">
      <c r="A643">
        <v>0</v>
      </c>
      <c r="B643">
        <v>0</v>
      </c>
      <c r="C643">
        <v>0</v>
      </c>
      <c r="D643">
        <v>0</v>
      </c>
      <c r="E643">
        <v>0</v>
      </c>
      <c r="F643">
        <v>0</v>
      </c>
      <c r="G643">
        <v>0</v>
      </c>
      <c r="H643">
        <v>0</v>
      </c>
      <c r="I643">
        <v>0</v>
      </c>
      <c r="J643">
        <v>0</v>
      </c>
    </row>
    <row r="644" spans="1:10" x14ac:dyDescent="0.2">
      <c r="A644">
        <v>15.18</v>
      </c>
      <c r="B644">
        <v>13.37</v>
      </c>
      <c r="C644">
        <v>9.36</v>
      </c>
      <c r="D644">
        <v>10.84</v>
      </c>
      <c r="E644">
        <v>9.5299999999999994</v>
      </c>
      <c r="F644">
        <v>16.95</v>
      </c>
      <c r="G644">
        <v>14.71</v>
      </c>
      <c r="H644">
        <v>14.89</v>
      </c>
      <c r="I644">
        <v>13.75</v>
      </c>
      <c r="J644">
        <v>16.260000000000002</v>
      </c>
    </row>
    <row r="645" spans="1:10" x14ac:dyDescent="0.2">
      <c r="A645">
        <v>15.18</v>
      </c>
      <c r="B645">
        <v>13.37</v>
      </c>
      <c r="C645">
        <v>9.36</v>
      </c>
      <c r="D645">
        <v>10.84</v>
      </c>
      <c r="E645">
        <v>9.5299999999999994</v>
      </c>
      <c r="F645">
        <v>16.95</v>
      </c>
      <c r="G645">
        <v>14.71</v>
      </c>
      <c r="H645">
        <v>14.89</v>
      </c>
      <c r="I645">
        <v>13.75</v>
      </c>
      <c r="J645">
        <v>16.260000000000002</v>
      </c>
    </row>
    <row r="646" spans="1:10" x14ac:dyDescent="0.2">
      <c r="A646">
        <v>-112.87</v>
      </c>
      <c r="B646">
        <v>-132.71</v>
      </c>
      <c r="C646">
        <v>-145.66999999999999</v>
      </c>
      <c r="D646">
        <v>-108.36</v>
      </c>
      <c r="E646">
        <v>-99.33</v>
      </c>
      <c r="F646">
        <v>-165.25</v>
      </c>
      <c r="G646">
        <v>-141.08000000000001</v>
      </c>
      <c r="H646">
        <v>-130.33000000000001</v>
      </c>
      <c r="I646">
        <v>-162.55000000000001</v>
      </c>
      <c r="J646">
        <v>-113.74</v>
      </c>
    </row>
    <row r="647" spans="1:10" x14ac:dyDescent="0.2">
      <c r="A647">
        <v>0.08</v>
      </c>
      <c r="B647">
        <v>0</v>
      </c>
      <c r="C647">
        <v>0.06</v>
      </c>
      <c r="D647">
        <v>0.14000000000000001</v>
      </c>
      <c r="E647">
        <v>0.06</v>
      </c>
      <c r="F647">
        <v>0.1</v>
      </c>
      <c r="G647">
        <v>0.06</v>
      </c>
      <c r="H647">
        <v>0.08</v>
      </c>
      <c r="I647">
        <v>0.11</v>
      </c>
      <c r="J647">
        <v>0.11</v>
      </c>
    </row>
    <row r="648" spans="1:10" x14ac:dyDescent="0.2">
      <c r="A648">
        <v>0</v>
      </c>
      <c r="B648">
        <v>6.3</v>
      </c>
      <c r="C648">
        <v>7.68</v>
      </c>
      <c r="D648">
        <v>0</v>
      </c>
      <c r="E648">
        <v>0</v>
      </c>
      <c r="F648">
        <v>0</v>
      </c>
      <c r="G648">
        <v>0</v>
      </c>
      <c r="H648">
        <v>0</v>
      </c>
      <c r="I648">
        <v>0</v>
      </c>
      <c r="J648">
        <v>0</v>
      </c>
    </row>
    <row r="649" spans="1:10" x14ac:dyDescent="0.2">
      <c r="A649">
        <v>112.08</v>
      </c>
      <c r="B649">
        <v>105.3</v>
      </c>
      <c r="C649">
        <v>117.22</v>
      </c>
      <c r="D649">
        <v>102.77</v>
      </c>
      <c r="E649">
        <v>107.04</v>
      </c>
      <c r="F649">
        <v>109.4</v>
      </c>
      <c r="G649">
        <v>109.28</v>
      </c>
      <c r="H649">
        <v>110.13</v>
      </c>
      <c r="I649">
        <v>115.22</v>
      </c>
      <c r="J649">
        <v>110.26</v>
      </c>
    </row>
    <row r="650" spans="1:10" x14ac:dyDescent="0.2">
      <c r="A650">
        <v>112.08</v>
      </c>
      <c r="B650">
        <v>105.3</v>
      </c>
      <c r="C650">
        <v>117.22</v>
      </c>
      <c r="D650">
        <v>102.77</v>
      </c>
      <c r="E650">
        <v>107.04</v>
      </c>
      <c r="F650">
        <v>109.4</v>
      </c>
      <c r="G650">
        <v>109.28</v>
      </c>
      <c r="H650">
        <v>110.13</v>
      </c>
      <c r="I650">
        <v>115.22</v>
      </c>
      <c r="J650">
        <v>110.26</v>
      </c>
    </row>
    <row r="651" spans="1:10" x14ac:dyDescent="0.2">
      <c r="A651">
        <v>89.26</v>
      </c>
      <c r="B651">
        <v>83.27</v>
      </c>
      <c r="C651">
        <v>91.38</v>
      </c>
      <c r="D651">
        <v>80.569999999999993</v>
      </c>
      <c r="E651">
        <v>85.06</v>
      </c>
      <c r="F651">
        <v>81.56</v>
      </c>
      <c r="G651">
        <v>84.94</v>
      </c>
      <c r="H651">
        <v>85.71</v>
      </c>
      <c r="I651">
        <v>87.71</v>
      </c>
      <c r="J651">
        <v>85.99</v>
      </c>
    </row>
    <row r="652" spans="1:10" x14ac:dyDescent="0.2">
      <c r="A652">
        <v>22.82</v>
      </c>
      <c r="B652">
        <v>22.03</v>
      </c>
      <c r="C652">
        <v>25.84</v>
      </c>
      <c r="D652">
        <v>22.2</v>
      </c>
      <c r="E652">
        <v>21.98</v>
      </c>
      <c r="F652">
        <v>27.84</v>
      </c>
      <c r="G652">
        <v>24.34</v>
      </c>
      <c r="H652">
        <v>24.42</v>
      </c>
      <c r="I652">
        <v>27.51</v>
      </c>
      <c r="J652">
        <v>24.26</v>
      </c>
    </row>
    <row r="653" spans="1:10" x14ac:dyDescent="0.2">
      <c r="A653">
        <v>22.82</v>
      </c>
      <c r="B653">
        <v>22.03</v>
      </c>
      <c r="C653">
        <v>25.84</v>
      </c>
      <c r="D653">
        <v>22.2</v>
      </c>
      <c r="E653">
        <v>21.98</v>
      </c>
      <c r="F653">
        <v>27.84</v>
      </c>
      <c r="G653">
        <v>24.34</v>
      </c>
      <c r="H653">
        <v>24.42</v>
      </c>
      <c r="I653">
        <v>27.51</v>
      </c>
      <c r="J653">
        <v>24.26</v>
      </c>
    </row>
    <row r="654" spans="1:10" x14ac:dyDescent="0.2">
      <c r="A654">
        <v>21.04</v>
      </c>
      <c r="B654">
        <v>0.89</v>
      </c>
      <c r="C654">
        <v>0.74</v>
      </c>
      <c r="D654">
        <v>0.56000000000000005</v>
      </c>
      <c r="E654">
        <v>1.01</v>
      </c>
      <c r="F654">
        <v>1.1499999999999999</v>
      </c>
      <c r="G654">
        <v>0.79</v>
      </c>
      <c r="H654">
        <v>0.88</v>
      </c>
      <c r="I654">
        <v>1.1000000000000001</v>
      </c>
      <c r="J654">
        <v>0.81</v>
      </c>
    </row>
    <row r="655" spans="1:10" x14ac:dyDescent="0.2">
      <c r="A655">
        <v>52.11</v>
      </c>
      <c r="B655">
        <v>33.17</v>
      </c>
      <c r="C655">
        <v>31.7</v>
      </c>
      <c r="D655">
        <v>39.51</v>
      </c>
      <c r="E655">
        <v>39.33</v>
      </c>
      <c r="F655">
        <v>39.659999999999997</v>
      </c>
      <c r="G655">
        <v>39.72</v>
      </c>
      <c r="H655">
        <v>35.33</v>
      </c>
      <c r="I655">
        <v>34.270000000000003</v>
      </c>
      <c r="J655">
        <v>37.51</v>
      </c>
    </row>
    <row r="656" spans="1:10" x14ac:dyDescent="0.2">
      <c r="A656">
        <v>289.60000000000002</v>
      </c>
      <c r="B656">
        <v>238.5</v>
      </c>
      <c r="C656">
        <v>306.52</v>
      </c>
      <c r="D656">
        <v>240.44</v>
      </c>
      <c r="E656">
        <v>256.43</v>
      </c>
      <c r="F656">
        <v>229.83</v>
      </c>
      <c r="G656">
        <v>243.57</v>
      </c>
      <c r="H656">
        <v>261.42</v>
      </c>
      <c r="I656">
        <v>247.27</v>
      </c>
      <c r="J656">
        <v>243.09</v>
      </c>
    </row>
    <row r="657" spans="1:10" x14ac:dyDescent="0.2">
      <c r="A657">
        <v>289.08</v>
      </c>
      <c r="B657">
        <v>238.06</v>
      </c>
      <c r="C657">
        <v>306.12</v>
      </c>
      <c r="D657">
        <v>240.04</v>
      </c>
      <c r="E657">
        <v>256</v>
      </c>
      <c r="F657">
        <v>229.42</v>
      </c>
      <c r="G657">
        <v>242.99</v>
      </c>
      <c r="H657">
        <v>260.92</v>
      </c>
      <c r="I657">
        <v>246.83</v>
      </c>
      <c r="J657">
        <v>242.57</v>
      </c>
    </row>
    <row r="658" spans="1:10" x14ac:dyDescent="0.2">
      <c r="A658">
        <v>0.52</v>
      </c>
      <c r="B658">
        <v>0.44</v>
      </c>
      <c r="C658">
        <v>0.4</v>
      </c>
      <c r="D658">
        <v>0.4</v>
      </c>
      <c r="E658">
        <v>0.42</v>
      </c>
      <c r="F658">
        <v>0.42</v>
      </c>
      <c r="G658">
        <v>0.59</v>
      </c>
      <c r="H658">
        <v>0.51</v>
      </c>
      <c r="I658">
        <v>0.44</v>
      </c>
      <c r="J658">
        <v>0.52</v>
      </c>
    </row>
    <row r="659" spans="1:10" x14ac:dyDescent="0.2">
      <c r="A659">
        <v>67.36</v>
      </c>
      <c r="B659">
        <v>72.61</v>
      </c>
      <c r="C659">
        <v>54.15</v>
      </c>
      <c r="D659">
        <v>79.75</v>
      </c>
      <c r="E659">
        <v>78.97</v>
      </c>
      <c r="F659">
        <v>51.9</v>
      </c>
      <c r="G659">
        <v>75.010000000000005</v>
      </c>
      <c r="H659">
        <v>54.38</v>
      </c>
      <c r="I659">
        <v>56.39</v>
      </c>
      <c r="J659">
        <v>64.099999999999994</v>
      </c>
    </row>
    <row r="660" spans="1:10" x14ac:dyDescent="0.2">
      <c r="A660">
        <v>0.15</v>
      </c>
      <c r="B660">
        <v>0.14000000000000001</v>
      </c>
      <c r="C660">
        <v>0.13</v>
      </c>
      <c r="D660">
        <v>0.09</v>
      </c>
      <c r="E660">
        <v>0.12</v>
      </c>
      <c r="F660">
        <v>0.09</v>
      </c>
      <c r="G660">
        <v>0.11</v>
      </c>
      <c r="H660">
        <v>0.12</v>
      </c>
      <c r="I660">
        <v>0.13</v>
      </c>
      <c r="J660">
        <v>0.11</v>
      </c>
    </row>
    <row r="661" spans="1:10" x14ac:dyDescent="0.2">
      <c r="A661">
        <v>67.22</v>
      </c>
      <c r="B661">
        <v>72.47</v>
      </c>
      <c r="C661">
        <v>54.02</v>
      </c>
      <c r="D661">
        <v>79.650000000000006</v>
      </c>
      <c r="E661">
        <v>78.86</v>
      </c>
      <c r="F661">
        <v>51.81</v>
      </c>
      <c r="G661">
        <v>74.900000000000006</v>
      </c>
      <c r="H661">
        <v>54.26</v>
      </c>
      <c r="I661">
        <v>56.27</v>
      </c>
      <c r="J661">
        <v>64</v>
      </c>
    </row>
    <row r="662" spans="1:10" x14ac:dyDescent="0.2">
      <c r="A662">
        <v>-95.77</v>
      </c>
      <c r="B662">
        <v>-38.159999999999997</v>
      </c>
      <c r="C662">
        <v>-102.43</v>
      </c>
      <c r="D662">
        <v>-39.96</v>
      </c>
      <c r="E662">
        <v>-65.180000000000007</v>
      </c>
      <c r="F662">
        <v>-51.62</v>
      </c>
      <c r="G662">
        <v>-52.82</v>
      </c>
      <c r="H662">
        <v>-53.73</v>
      </c>
      <c r="I662">
        <v>-51.16</v>
      </c>
      <c r="J662">
        <v>-50.51</v>
      </c>
    </row>
    <row r="663" spans="1:10" x14ac:dyDescent="0.2">
      <c r="A663">
        <v>21.04</v>
      </c>
      <c r="B663">
        <v>0.89</v>
      </c>
      <c r="C663">
        <v>0.74</v>
      </c>
      <c r="D663">
        <v>0.56000000000000005</v>
      </c>
      <c r="E663">
        <v>1.01</v>
      </c>
      <c r="F663">
        <v>1.1499999999999999</v>
      </c>
      <c r="G663">
        <v>0.79</v>
      </c>
      <c r="H663">
        <v>0.88</v>
      </c>
      <c r="I663">
        <v>1.1000000000000001</v>
      </c>
      <c r="J663">
        <v>0.81</v>
      </c>
    </row>
    <row r="664" spans="1:10" x14ac:dyDescent="0.2">
      <c r="A664">
        <v>52.11</v>
      </c>
      <c r="B664">
        <v>33.17</v>
      </c>
      <c r="C664">
        <v>31.7</v>
      </c>
      <c r="D664">
        <v>39.51</v>
      </c>
      <c r="E664">
        <v>39.33</v>
      </c>
      <c r="F664">
        <v>39.659999999999997</v>
      </c>
      <c r="G664">
        <v>39.72</v>
      </c>
      <c r="H664">
        <v>35.33</v>
      </c>
      <c r="I664">
        <v>34.270000000000003</v>
      </c>
      <c r="J664">
        <v>37.51</v>
      </c>
    </row>
    <row r="665" spans="1:10" x14ac:dyDescent="0.2">
      <c r="A665">
        <v>250.39</v>
      </c>
      <c r="B665">
        <v>238.02</v>
      </c>
      <c r="C665">
        <v>306.11</v>
      </c>
      <c r="D665">
        <v>239.97</v>
      </c>
      <c r="E665">
        <v>254.99</v>
      </c>
      <c r="F665">
        <v>228.29</v>
      </c>
      <c r="G665">
        <v>242.22</v>
      </c>
      <c r="H665">
        <v>260.02</v>
      </c>
      <c r="I665">
        <v>246.75</v>
      </c>
      <c r="J665">
        <v>241.8</v>
      </c>
    </row>
    <row r="666" spans="1:10" x14ac:dyDescent="0.2">
      <c r="A666">
        <v>250.39</v>
      </c>
      <c r="B666">
        <v>238.02</v>
      </c>
      <c r="C666">
        <v>306.11</v>
      </c>
      <c r="D666">
        <v>239.97</v>
      </c>
      <c r="E666">
        <v>254.99</v>
      </c>
      <c r="F666">
        <v>228.29</v>
      </c>
      <c r="G666">
        <v>242.22</v>
      </c>
      <c r="H666">
        <v>260.02</v>
      </c>
      <c r="I666">
        <v>246.75</v>
      </c>
      <c r="J666">
        <v>241.8</v>
      </c>
    </row>
    <row r="667" spans="1:10" x14ac:dyDescent="0.2">
      <c r="A667">
        <v>67.38</v>
      </c>
      <c r="B667">
        <v>71.7</v>
      </c>
      <c r="C667">
        <v>53.47</v>
      </c>
      <c r="D667">
        <v>79.150000000000006</v>
      </c>
      <c r="E667">
        <v>78.959999999999994</v>
      </c>
      <c r="F667">
        <v>51.94</v>
      </c>
      <c r="G667">
        <v>75.069999999999993</v>
      </c>
      <c r="H667">
        <v>54.42</v>
      </c>
      <c r="I667">
        <v>55.34</v>
      </c>
      <c r="J667">
        <v>64.11</v>
      </c>
    </row>
    <row r="668" spans="1:10" x14ac:dyDescent="0.2">
      <c r="A668">
        <v>7.0000000000000007E-2</v>
      </c>
      <c r="B668">
        <v>0.05</v>
      </c>
      <c r="C668">
        <v>0.05</v>
      </c>
      <c r="D668">
        <v>0.03</v>
      </c>
      <c r="E668">
        <v>0.05</v>
      </c>
      <c r="F668">
        <v>0.05</v>
      </c>
      <c r="G668">
        <v>0.06</v>
      </c>
      <c r="H668">
        <v>0.06</v>
      </c>
      <c r="I668">
        <v>0.05</v>
      </c>
      <c r="J668">
        <v>0.05</v>
      </c>
    </row>
    <row r="669" spans="1:10" x14ac:dyDescent="0.2">
      <c r="A669">
        <v>67.31</v>
      </c>
      <c r="B669">
        <v>71.650000000000006</v>
      </c>
      <c r="C669">
        <v>53.41</v>
      </c>
      <c r="D669">
        <v>79.12</v>
      </c>
      <c r="E669">
        <v>78.91</v>
      </c>
      <c r="F669">
        <v>51.89</v>
      </c>
      <c r="G669">
        <v>75.010000000000005</v>
      </c>
      <c r="H669">
        <v>54.36</v>
      </c>
      <c r="I669">
        <v>55.28</v>
      </c>
      <c r="J669">
        <v>64.06</v>
      </c>
    </row>
    <row r="670" spans="1:10" x14ac:dyDescent="0.2">
      <c r="A670">
        <v>-77.930000000000007</v>
      </c>
      <c r="B670">
        <v>-38.72</v>
      </c>
      <c r="C670">
        <v>-102.89</v>
      </c>
      <c r="D670">
        <v>-40.200000000000003</v>
      </c>
      <c r="E670">
        <v>-64.989999999999995</v>
      </c>
      <c r="F670">
        <v>-51.34</v>
      </c>
      <c r="G670">
        <v>-52.43</v>
      </c>
      <c r="H670">
        <v>-53.42</v>
      </c>
      <c r="I670">
        <v>-52.01</v>
      </c>
      <c r="J670">
        <v>-50.22</v>
      </c>
    </row>
    <row r="671" spans="1:10" x14ac:dyDescent="0.2">
      <c r="A671">
        <v>19.899999999999999</v>
      </c>
      <c r="B671">
        <v>0</v>
      </c>
      <c r="C671">
        <v>-0.04</v>
      </c>
      <c r="D671">
        <v>0</v>
      </c>
      <c r="E671">
        <v>0</v>
      </c>
      <c r="F671">
        <v>0</v>
      </c>
      <c r="G671">
        <v>0</v>
      </c>
      <c r="H671">
        <v>-0.01</v>
      </c>
      <c r="I671">
        <v>0</v>
      </c>
      <c r="J671">
        <v>0.01</v>
      </c>
    </row>
    <row r="672" spans="1:10" x14ac:dyDescent="0.2">
      <c r="A672">
        <v>0</v>
      </c>
      <c r="B672">
        <v>0</v>
      </c>
      <c r="C672">
        <v>-0.04</v>
      </c>
      <c r="D672">
        <v>0</v>
      </c>
      <c r="E672">
        <v>0</v>
      </c>
      <c r="F672">
        <v>0</v>
      </c>
      <c r="G672">
        <v>0</v>
      </c>
      <c r="H672">
        <v>-0.01</v>
      </c>
      <c r="I672">
        <v>0</v>
      </c>
      <c r="J672">
        <v>0.01</v>
      </c>
    </row>
    <row r="673" spans="1:10" x14ac:dyDescent="0.2">
      <c r="A673">
        <v>1.1000000000000001</v>
      </c>
      <c r="B673">
        <v>0.96</v>
      </c>
      <c r="C673">
        <v>0.84</v>
      </c>
      <c r="D673">
        <v>0.98</v>
      </c>
      <c r="E673">
        <v>0.99</v>
      </c>
      <c r="F673">
        <v>0.89</v>
      </c>
      <c r="G673">
        <v>0.75</v>
      </c>
      <c r="H673">
        <v>0.56999999999999995</v>
      </c>
      <c r="I673">
        <v>1.01</v>
      </c>
      <c r="J673">
        <v>0.64</v>
      </c>
    </row>
    <row r="674" spans="1:10" x14ac:dyDescent="0.2">
      <c r="A674">
        <v>1.1000000000000001</v>
      </c>
      <c r="B674">
        <v>0.96</v>
      </c>
      <c r="C674">
        <v>0.84</v>
      </c>
      <c r="D674">
        <v>0.98</v>
      </c>
      <c r="E674">
        <v>0.99</v>
      </c>
      <c r="F674">
        <v>0.89</v>
      </c>
      <c r="G674">
        <v>0.75</v>
      </c>
      <c r="H674">
        <v>0.56999999999999995</v>
      </c>
      <c r="I674">
        <v>1.01</v>
      </c>
      <c r="J674">
        <v>0.64</v>
      </c>
    </row>
    <row r="675" spans="1:10" x14ac:dyDescent="0.2">
      <c r="A675">
        <v>0.08</v>
      </c>
      <c r="B675">
        <v>0.08</v>
      </c>
      <c r="C675">
        <v>7.0000000000000007E-2</v>
      </c>
      <c r="D675">
        <v>0.08</v>
      </c>
      <c r="E675">
        <v>0.08</v>
      </c>
      <c r="F675">
        <v>0.08</v>
      </c>
      <c r="G675">
        <v>0.08</v>
      </c>
      <c r="H675">
        <v>0.08</v>
      </c>
      <c r="I675">
        <v>0.08</v>
      </c>
      <c r="J675">
        <v>0.09</v>
      </c>
    </row>
    <row r="676" spans="1:10" x14ac:dyDescent="0.2">
      <c r="A676">
        <v>0.05</v>
      </c>
      <c r="B676">
        <v>0.04</v>
      </c>
      <c r="C676">
        <v>0.04</v>
      </c>
      <c r="D676">
        <v>0.04</v>
      </c>
      <c r="E676">
        <v>0.04</v>
      </c>
      <c r="F676">
        <v>0.04</v>
      </c>
      <c r="G676">
        <v>0.05</v>
      </c>
      <c r="H676">
        <v>0.05</v>
      </c>
      <c r="I676">
        <v>0.05</v>
      </c>
      <c r="J676">
        <v>0.05</v>
      </c>
    </row>
    <row r="677" spans="1:10" x14ac:dyDescent="0.2">
      <c r="A677">
        <v>0.03</v>
      </c>
      <c r="B677">
        <v>0.04</v>
      </c>
      <c r="C677">
        <v>0.03</v>
      </c>
      <c r="D677">
        <v>0.04</v>
      </c>
      <c r="E677">
        <v>0.04</v>
      </c>
      <c r="F677">
        <v>0.04</v>
      </c>
      <c r="G677">
        <v>0.03</v>
      </c>
      <c r="H677">
        <v>0.03</v>
      </c>
      <c r="I677">
        <v>0.04</v>
      </c>
      <c r="J677">
        <v>0.04</v>
      </c>
    </row>
    <row r="678" spans="1:10" x14ac:dyDescent="0.2">
      <c r="A678">
        <v>-20.45</v>
      </c>
      <c r="B678">
        <v>-0.25</v>
      </c>
      <c r="C678">
        <v>-0.01</v>
      </c>
      <c r="D678">
        <v>-0.34</v>
      </c>
      <c r="E678">
        <v>-0.36</v>
      </c>
      <c r="F678">
        <v>-0.22</v>
      </c>
      <c r="G678">
        <v>-0.19</v>
      </c>
      <c r="H678">
        <v>7.0000000000000007E-2</v>
      </c>
      <c r="I678">
        <v>-0.41</v>
      </c>
      <c r="J678">
        <v>0.09</v>
      </c>
    </row>
    <row r="679" spans="1:10" x14ac:dyDescent="0.2">
      <c r="A679">
        <v>1.1399999999999999</v>
      </c>
      <c r="B679">
        <v>0.89</v>
      </c>
      <c r="C679">
        <v>0.78</v>
      </c>
      <c r="D679">
        <v>0.56000000000000005</v>
      </c>
      <c r="E679">
        <v>1.01</v>
      </c>
      <c r="F679">
        <v>1.1499999999999999</v>
      </c>
      <c r="G679">
        <v>0.79</v>
      </c>
      <c r="H679">
        <v>0.89</v>
      </c>
      <c r="I679">
        <v>1.1000000000000001</v>
      </c>
      <c r="J679">
        <v>0.8</v>
      </c>
    </row>
    <row r="680" spans="1:10" x14ac:dyDescent="0.2">
      <c r="A680">
        <v>52.11</v>
      </c>
      <c r="B680">
        <v>33.17</v>
      </c>
      <c r="C680">
        <v>31.74</v>
      </c>
      <c r="D680">
        <v>39.51</v>
      </c>
      <c r="E680">
        <v>39.33</v>
      </c>
      <c r="F680">
        <v>39.659999999999997</v>
      </c>
      <c r="G680">
        <v>39.72</v>
      </c>
      <c r="H680">
        <v>35.35</v>
      </c>
      <c r="I680">
        <v>34.28</v>
      </c>
      <c r="J680">
        <v>37.5</v>
      </c>
    </row>
    <row r="681" spans="1:10" x14ac:dyDescent="0.2">
      <c r="A681">
        <v>249.29</v>
      </c>
      <c r="B681">
        <v>237.06</v>
      </c>
      <c r="C681">
        <v>305.27</v>
      </c>
      <c r="D681">
        <v>239</v>
      </c>
      <c r="E681">
        <v>254.01</v>
      </c>
      <c r="F681">
        <v>227.4</v>
      </c>
      <c r="G681">
        <v>241.47</v>
      </c>
      <c r="H681">
        <v>259.45</v>
      </c>
      <c r="I681">
        <v>245.74</v>
      </c>
      <c r="J681">
        <v>241.15</v>
      </c>
    </row>
    <row r="682" spans="1:10" x14ac:dyDescent="0.2">
      <c r="A682">
        <v>249.29</v>
      </c>
      <c r="B682">
        <v>237.06</v>
      </c>
      <c r="C682">
        <v>305.27</v>
      </c>
      <c r="D682">
        <v>239</v>
      </c>
      <c r="E682">
        <v>254.01</v>
      </c>
      <c r="F682">
        <v>227.4</v>
      </c>
      <c r="G682">
        <v>241.47</v>
      </c>
      <c r="H682">
        <v>259.45</v>
      </c>
      <c r="I682">
        <v>245.74</v>
      </c>
      <c r="J682">
        <v>241.15</v>
      </c>
    </row>
    <row r="683" spans="1:10" x14ac:dyDescent="0.2">
      <c r="A683">
        <v>67.3</v>
      </c>
      <c r="B683">
        <v>71.62</v>
      </c>
      <c r="C683">
        <v>53.4</v>
      </c>
      <c r="D683">
        <v>79.069999999999993</v>
      </c>
      <c r="E683">
        <v>78.88</v>
      </c>
      <c r="F683">
        <v>51.86</v>
      </c>
      <c r="G683">
        <v>74.989999999999995</v>
      </c>
      <c r="H683">
        <v>54.34</v>
      </c>
      <c r="I683">
        <v>55.26</v>
      </c>
      <c r="J683">
        <v>64.03</v>
      </c>
    </row>
    <row r="684" spans="1:10" x14ac:dyDescent="0.2">
      <c r="A684">
        <v>0.02</v>
      </c>
      <c r="B684">
        <v>0.01</v>
      </c>
      <c r="C684">
        <v>0.01</v>
      </c>
      <c r="D684">
        <v>0</v>
      </c>
      <c r="E684">
        <v>0.01</v>
      </c>
      <c r="F684">
        <v>0.01</v>
      </c>
      <c r="G684">
        <v>0.01</v>
      </c>
      <c r="H684">
        <v>0.01</v>
      </c>
      <c r="I684">
        <v>0.01</v>
      </c>
      <c r="J684">
        <v>0.01</v>
      </c>
    </row>
    <row r="685" spans="1:10" x14ac:dyDescent="0.2">
      <c r="A685">
        <v>67.28</v>
      </c>
      <c r="B685">
        <v>71.61</v>
      </c>
      <c r="C685">
        <v>53.39</v>
      </c>
      <c r="D685">
        <v>79.08</v>
      </c>
      <c r="E685">
        <v>78.87</v>
      </c>
      <c r="F685">
        <v>51.85</v>
      </c>
      <c r="G685">
        <v>74.97</v>
      </c>
      <c r="H685">
        <v>54.32</v>
      </c>
      <c r="I685">
        <v>55.25</v>
      </c>
      <c r="J685">
        <v>64.02</v>
      </c>
    </row>
    <row r="686" spans="1:10" x14ac:dyDescent="0.2">
      <c r="A686">
        <v>-57.48</v>
      </c>
      <c r="B686">
        <v>-38.47</v>
      </c>
      <c r="C686">
        <v>-102.88</v>
      </c>
      <c r="D686">
        <v>-39.86</v>
      </c>
      <c r="E686">
        <v>-64.63</v>
      </c>
      <c r="F686">
        <v>-51.12</v>
      </c>
      <c r="G686">
        <v>-52.24</v>
      </c>
      <c r="H686">
        <v>-53.5</v>
      </c>
      <c r="I686">
        <v>-51.6</v>
      </c>
      <c r="J686">
        <v>-50.32</v>
      </c>
    </row>
    <row r="687" spans="1:10" x14ac:dyDescent="0.2">
      <c r="A687">
        <v>0.52</v>
      </c>
      <c r="B687">
        <v>0.44</v>
      </c>
      <c r="C687">
        <v>0.4</v>
      </c>
      <c r="D687">
        <v>0.4</v>
      </c>
      <c r="E687">
        <v>0.42</v>
      </c>
      <c r="F687">
        <v>0.42</v>
      </c>
      <c r="G687">
        <v>0.59</v>
      </c>
      <c r="H687">
        <v>0.51</v>
      </c>
      <c r="I687">
        <v>0.44</v>
      </c>
      <c r="J687">
        <v>0.52</v>
      </c>
    </row>
    <row r="688" spans="1:10" x14ac:dyDescent="0.2">
      <c r="A688">
        <v>0.52</v>
      </c>
      <c r="B688">
        <v>0.44</v>
      </c>
      <c r="C688">
        <v>0.4</v>
      </c>
      <c r="D688">
        <v>0.4</v>
      </c>
      <c r="E688">
        <v>0.42</v>
      </c>
      <c r="F688">
        <v>0.42</v>
      </c>
      <c r="G688">
        <v>0.59</v>
      </c>
      <c r="H688">
        <v>0.51</v>
      </c>
      <c r="I688">
        <v>0.44</v>
      </c>
      <c r="J688">
        <v>0.52</v>
      </c>
    </row>
    <row r="689" spans="1:10" x14ac:dyDescent="0.2">
      <c r="A689">
        <v>-0.05</v>
      </c>
      <c r="B689">
        <v>0.02</v>
      </c>
      <c r="C689">
        <v>-0.05</v>
      </c>
      <c r="D689">
        <v>0.03</v>
      </c>
      <c r="E689">
        <v>-0.05</v>
      </c>
      <c r="F689">
        <v>-0.06</v>
      </c>
      <c r="G689">
        <v>-0.08</v>
      </c>
      <c r="H689">
        <v>-0.06</v>
      </c>
      <c r="I689">
        <v>-0.05</v>
      </c>
      <c r="J689">
        <v>-7.0000000000000007E-2</v>
      </c>
    </row>
    <row r="690" spans="1:10" x14ac:dyDescent="0.2">
      <c r="A690">
        <v>0.02</v>
      </c>
      <c r="B690">
        <v>0.04</v>
      </c>
      <c r="C690">
        <v>0.01</v>
      </c>
      <c r="D690">
        <v>0.03</v>
      </c>
      <c r="E690">
        <v>0.01</v>
      </c>
      <c r="F690">
        <v>0</v>
      </c>
      <c r="G690">
        <v>0</v>
      </c>
      <c r="H690">
        <v>0.01</v>
      </c>
      <c r="I690">
        <v>0.01</v>
      </c>
      <c r="J690">
        <v>-0.01</v>
      </c>
    </row>
    <row r="691" spans="1:10" x14ac:dyDescent="0.2">
      <c r="A691">
        <v>-7.0000000000000007E-2</v>
      </c>
      <c r="B691">
        <v>-0.02</v>
      </c>
      <c r="C691">
        <v>-0.06</v>
      </c>
      <c r="D691">
        <v>0</v>
      </c>
      <c r="E691">
        <v>-0.05</v>
      </c>
      <c r="F691">
        <v>-0.06</v>
      </c>
      <c r="G691">
        <v>-0.08</v>
      </c>
      <c r="H691">
        <v>-7.0000000000000007E-2</v>
      </c>
      <c r="I691">
        <v>-0.06</v>
      </c>
      <c r="J691">
        <v>-7.0000000000000007E-2</v>
      </c>
    </row>
    <row r="692" spans="1:10" x14ac:dyDescent="0.2">
      <c r="A692">
        <v>-0.3</v>
      </c>
      <c r="B692">
        <v>-0.33</v>
      </c>
      <c r="C692">
        <v>-0.28000000000000003</v>
      </c>
      <c r="D692">
        <v>-0.32</v>
      </c>
      <c r="E692">
        <v>-0.25</v>
      </c>
      <c r="F692">
        <v>-0.3</v>
      </c>
      <c r="G692">
        <v>-0.41</v>
      </c>
      <c r="H692">
        <v>-0.33</v>
      </c>
      <c r="I692">
        <v>-0.25</v>
      </c>
      <c r="J692">
        <v>-0.35</v>
      </c>
    </row>
    <row r="693" spans="1:10" x14ac:dyDescent="0.2">
      <c r="A693">
        <v>0.1</v>
      </c>
      <c r="B693">
        <v>0.03</v>
      </c>
      <c r="C693">
        <v>0.01</v>
      </c>
      <c r="D693">
        <v>7.0000000000000007E-2</v>
      </c>
      <c r="E693">
        <v>0.06</v>
      </c>
      <c r="F693">
        <v>0</v>
      </c>
      <c r="G693">
        <v>0.01</v>
      </c>
      <c r="H693">
        <v>0.04</v>
      </c>
      <c r="I693">
        <v>0.08</v>
      </c>
      <c r="J693">
        <v>0.03</v>
      </c>
    </row>
    <row r="694" spans="1:10" x14ac:dyDescent="0.2">
      <c r="A694">
        <v>0.1</v>
      </c>
      <c r="B694">
        <v>0.03</v>
      </c>
      <c r="C694">
        <v>0.01</v>
      </c>
      <c r="D694">
        <v>7.0000000000000007E-2</v>
      </c>
      <c r="E694">
        <v>0.06</v>
      </c>
      <c r="F694">
        <v>0</v>
      </c>
      <c r="G694">
        <v>0.01</v>
      </c>
      <c r="H694">
        <v>0.04</v>
      </c>
      <c r="I694">
        <v>0.08</v>
      </c>
      <c r="J694">
        <v>0.03</v>
      </c>
    </row>
    <row r="695" spans="1:10" x14ac:dyDescent="0.2">
      <c r="A695">
        <v>38.590000000000003</v>
      </c>
      <c r="B695">
        <v>0</v>
      </c>
      <c r="C695">
        <v>0</v>
      </c>
      <c r="D695">
        <v>0</v>
      </c>
      <c r="E695">
        <v>0.95</v>
      </c>
      <c r="F695">
        <v>1.1299999999999999</v>
      </c>
      <c r="G695">
        <v>0.76</v>
      </c>
      <c r="H695">
        <v>0.86</v>
      </c>
      <c r="I695">
        <v>0</v>
      </c>
      <c r="J695">
        <v>0.75</v>
      </c>
    </row>
    <row r="696" spans="1:10" x14ac:dyDescent="0.2">
      <c r="A696">
        <v>38.590000000000003</v>
      </c>
      <c r="B696">
        <v>0</v>
      </c>
      <c r="C696">
        <v>0</v>
      </c>
      <c r="D696">
        <v>0</v>
      </c>
      <c r="E696">
        <v>0.95</v>
      </c>
      <c r="F696">
        <v>1.1299999999999999</v>
      </c>
      <c r="G696">
        <v>0.76</v>
      </c>
      <c r="H696">
        <v>0.86</v>
      </c>
      <c r="I696">
        <v>0</v>
      </c>
      <c r="J696">
        <v>0.75</v>
      </c>
    </row>
    <row r="697" spans="1:10" x14ac:dyDescent="0.2">
      <c r="A697">
        <v>0.03</v>
      </c>
      <c r="B697">
        <v>0.89</v>
      </c>
      <c r="C697">
        <v>0.74</v>
      </c>
      <c r="D697">
        <v>0.56000000000000005</v>
      </c>
      <c r="E697">
        <v>0.06</v>
      </c>
      <c r="F697">
        <v>0.02</v>
      </c>
      <c r="G697">
        <v>0.03</v>
      </c>
      <c r="H697">
        <v>0.03</v>
      </c>
      <c r="I697">
        <v>1.1000000000000001</v>
      </c>
      <c r="J697">
        <v>0.06</v>
      </c>
    </row>
    <row r="698" spans="1:10" x14ac:dyDescent="0.2">
      <c r="A698">
        <v>0.06</v>
      </c>
      <c r="B698">
        <v>0.06</v>
      </c>
      <c r="C698">
        <v>7.0000000000000007E-2</v>
      </c>
      <c r="D698">
        <v>0.03</v>
      </c>
      <c r="E698">
        <v>0.06</v>
      </c>
      <c r="F698">
        <v>0.04</v>
      </c>
      <c r="G698">
        <v>0.05</v>
      </c>
      <c r="H698">
        <v>0.05</v>
      </c>
      <c r="I698">
        <v>0.06</v>
      </c>
      <c r="J698">
        <v>0.06</v>
      </c>
    </row>
    <row r="699" spans="1:10" x14ac:dyDescent="0.2">
      <c r="A699">
        <v>-0.03</v>
      </c>
      <c r="B699">
        <v>0.84</v>
      </c>
      <c r="C699">
        <v>0.67</v>
      </c>
      <c r="D699">
        <v>0.53</v>
      </c>
      <c r="E699">
        <v>0</v>
      </c>
      <c r="F699">
        <v>-0.02</v>
      </c>
      <c r="G699">
        <v>-0.03</v>
      </c>
      <c r="H699">
        <v>-0.02</v>
      </c>
      <c r="I699">
        <v>1.04</v>
      </c>
      <c r="J699">
        <v>0</v>
      </c>
    </row>
    <row r="700" spans="1:10" x14ac:dyDescent="0.2">
      <c r="A700">
        <v>-17.55</v>
      </c>
      <c r="B700">
        <v>0.89</v>
      </c>
      <c r="C700">
        <v>0.74</v>
      </c>
      <c r="D700">
        <v>0.56000000000000005</v>
      </c>
      <c r="E700">
        <v>0.06</v>
      </c>
      <c r="F700">
        <v>0.02</v>
      </c>
      <c r="G700">
        <v>0.03</v>
      </c>
      <c r="H700">
        <v>0.03</v>
      </c>
      <c r="I700">
        <v>1.1000000000000001</v>
      </c>
      <c r="J700">
        <v>0.06</v>
      </c>
    </row>
    <row r="701" spans="1:10" x14ac:dyDescent="0.2">
      <c r="A701">
        <v>79.61</v>
      </c>
      <c r="B701">
        <v>86.89</v>
      </c>
      <c r="C701">
        <v>82.07</v>
      </c>
      <c r="D701">
        <v>80.430000000000007</v>
      </c>
      <c r="E701">
        <v>81.59</v>
      </c>
      <c r="F701">
        <v>83.67</v>
      </c>
      <c r="G701">
        <v>83.89</v>
      </c>
      <c r="H701">
        <v>79.290000000000006</v>
      </c>
      <c r="I701">
        <v>91.66</v>
      </c>
      <c r="J701">
        <v>83.79</v>
      </c>
    </row>
    <row r="702" spans="1:10" x14ac:dyDescent="0.2">
      <c r="A702">
        <v>64.16</v>
      </c>
      <c r="B702">
        <v>68.680000000000007</v>
      </c>
      <c r="C702">
        <v>65.400000000000006</v>
      </c>
      <c r="D702">
        <v>62.49</v>
      </c>
      <c r="E702">
        <v>65.84</v>
      </c>
      <c r="F702">
        <v>68.319999999999993</v>
      </c>
      <c r="G702">
        <v>67.95</v>
      </c>
      <c r="H702">
        <v>63.43</v>
      </c>
      <c r="I702">
        <v>73.53</v>
      </c>
      <c r="J702">
        <v>66.31</v>
      </c>
    </row>
    <row r="703" spans="1:10" x14ac:dyDescent="0.2">
      <c r="A703">
        <v>64.16</v>
      </c>
      <c r="B703">
        <v>68.680000000000007</v>
      </c>
      <c r="C703">
        <v>65.400000000000006</v>
      </c>
      <c r="D703">
        <v>62.49</v>
      </c>
      <c r="E703">
        <v>65.84</v>
      </c>
      <c r="F703">
        <v>68.319999999999993</v>
      </c>
      <c r="G703">
        <v>67.95</v>
      </c>
      <c r="H703">
        <v>63.43</v>
      </c>
      <c r="I703">
        <v>73.53</v>
      </c>
      <c r="J703">
        <v>66.31</v>
      </c>
    </row>
    <row r="704" spans="1:10" x14ac:dyDescent="0.2">
      <c r="A704">
        <v>15.45</v>
      </c>
      <c r="B704">
        <v>18.21</v>
      </c>
      <c r="C704">
        <v>16.66</v>
      </c>
      <c r="D704">
        <v>17.95</v>
      </c>
      <c r="E704">
        <v>15.75</v>
      </c>
      <c r="F704">
        <v>15.34</v>
      </c>
      <c r="G704">
        <v>15.94</v>
      </c>
      <c r="H704">
        <v>15.85</v>
      </c>
      <c r="I704">
        <v>18.13</v>
      </c>
      <c r="J704">
        <v>17.489999999999998</v>
      </c>
    </row>
    <row r="705" spans="1:10" x14ac:dyDescent="0.2">
      <c r="A705">
        <v>15.45</v>
      </c>
      <c r="B705">
        <v>18.21</v>
      </c>
      <c r="C705">
        <v>16.66</v>
      </c>
      <c r="D705">
        <v>17.95</v>
      </c>
      <c r="E705">
        <v>15.75</v>
      </c>
      <c r="F705">
        <v>15.34</v>
      </c>
      <c r="G705">
        <v>15.94</v>
      </c>
      <c r="H705">
        <v>15.85</v>
      </c>
      <c r="I705">
        <v>18.13</v>
      </c>
      <c r="J705">
        <v>17.489999999999998</v>
      </c>
    </row>
    <row r="706" spans="1:10" x14ac:dyDescent="0.2">
      <c r="A706">
        <v>15.45</v>
      </c>
      <c r="B706">
        <v>18.21</v>
      </c>
      <c r="C706">
        <v>16.66</v>
      </c>
      <c r="D706">
        <v>17.95</v>
      </c>
      <c r="E706">
        <v>15.75</v>
      </c>
      <c r="F706">
        <v>15.34</v>
      </c>
      <c r="G706">
        <v>15.94</v>
      </c>
      <c r="H706">
        <v>15.85</v>
      </c>
      <c r="I706">
        <v>18.13</v>
      </c>
      <c r="J706">
        <v>17.489999999999998</v>
      </c>
    </row>
    <row r="707" spans="1:10" x14ac:dyDescent="0.2">
      <c r="A707">
        <v>76.739999999999995</v>
      </c>
      <c r="B707">
        <v>68.36</v>
      </c>
      <c r="C707">
        <v>75.58</v>
      </c>
      <c r="D707">
        <v>73.84</v>
      </c>
      <c r="E707">
        <v>74.63</v>
      </c>
      <c r="F707">
        <v>72.39</v>
      </c>
      <c r="G707">
        <v>66.180000000000007</v>
      </c>
      <c r="H707">
        <v>67</v>
      </c>
      <c r="I707">
        <v>73.87</v>
      </c>
      <c r="J707">
        <v>71.72</v>
      </c>
    </row>
    <row r="708" spans="1:10" x14ac:dyDescent="0.2">
      <c r="A708">
        <v>38.369999999999997</v>
      </c>
      <c r="B708">
        <v>34.18</v>
      </c>
      <c r="C708">
        <v>37.79</v>
      </c>
      <c r="D708">
        <v>36.92</v>
      </c>
      <c r="E708">
        <v>37.32</v>
      </c>
      <c r="F708">
        <v>36.200000000000003</v>
      </c>
      <c r="G708">
        <v>33.090000000000003</v>
      </c>
      <c r="H708">
        <v>33.5</v>
      </c>
      <c r="I708">
        <v>36.93</v>
      </c>
      <c r="J708">
        <v>35.86</v>
      </c>
    </row>
    <row r="709" spans="1:10" x14ac:dyDescent="0.2">
      <c r="A709">
        <v>38.369999999999997</v>
      </c>
      <c r="B709">
        <v>34.18</v>
      </c>
      <c r="C709">
        <v>37.79</v>
      </c>
      <c r="D709">
        <v>36.92</v>
      </c>
      <c r="E709">
        <v>37.32</v>
      </c>
      <c r="F709">
        <v>36.200000000000003</v>
      </c>
      <c r="G709">
        <v>33.090000000000003</v>
      </c>
      <c r="H709">
        <v>33.5</v>
      </c>
      <c r="I709">
        <v>36.93</v>
      </c>
      <c r="J709">
        <v>35.86</v>
      </c>
    </row>
    <row r="710" spans="1:10" x14ac:dyDescent="0.2">
      <c r="A710">
        <v>51.96</v>
      </c>
      <c r="B710">
        <v>44.07</v>
      </c>
      <c r="C710">
        <v>51.71</v>
      </c>
      <c r="D710">
        <v>49.86</v>
      </c>
      <c r="E710">
        <v>49.44</v>
      </c>
      <c r="F710">
        <v>50.08</v>
      </c>
      <c r="G710">
        <v>42.5</v>
      </c>
      <c r="H710">
        <v>40.69</v>
      </c>
      <c r="I710">
        <v>51.43</v>
      </c>
      <c r="J710">
        <v>48.26</v>
      </c>
    </row>
    <row r="711" spans="1:10" x14ac:dyDescent="0.2">
      <c r="A711">
        <v>201.15</v>
      </c>
      <c r="B711">
        <v>254.67</v>
      </c>
      <c r="C711">
        <v>203.94</v>
      </c>
      <c r="D711">
        <v>312.57</v>
      </c>
      <c r="E711">
        <v>161.33000000000001</v>
      </c>
      <c r="F711">
        <v>192.23</v>
      </c>
      <c r="G711">
        <v>183.56</v>
      </c>
      <c r="H711">
        <v>93.44</v>
      </c>
      <c r="I711">
        <v>31.23</v>
      </c>
      <c r="J711">
        <v>169.32</v>
      </c>
    </row>
    <row r="712" spans="1:10" x14ac:dyDescent="0.2">
      <c r="A712">
        <v>201.15</v>
      </c>
      <c r="B712">
        <v>254.67</v>
      </c>
      <c r="C712">
        <v>203.94</v>
      </c>
      <c r="D712">
        <v>312.57</v>
      </c>
      <c r="E712">
        <v>161.33000000000001</v>
      </c>
      <c r="F712">
        <v>192.23</v>
      </c>
      <c r="G712">
        <v>183.56</v>
      </c>
      <c r="H712">
        <v>93.44</v>
      </c>
      <c r="I712">
        <v>31.23</v>
      </c>
      <c r="J712">
        <v>169.32</v>
      </c>
    </row>
    <row r="713" spans="1:10" x14ac:dyDescent="0.2">
      <c r="A713">
        <v>83.46</v>
      </c>
      <c r="B713">
        <v>32.43</v>
      </c>
      <c r="C713">
        <v>80.489999999999995</v>
      </c>
      <c r="D713">
        <v>61.07</v>
      </c>
      <c r="E713">
        <v>70.45</v>
      </c>
      <c r="F713">
        <v>78.44</v>
      </c>
      <c r="G713">
        <v>75.87</v>
      </c>
      <c r="H713">
        <v>117.31</v>
      </c>
      <c r="I713">
        <v>84.34</v>
      </c>
      <c r="J713">
        <v>56.49</v>
      </c>
    </row>
    <row r="714" spans="1:10" x14ac:dyDescent="0.2">
      <c r="A714">
        <v>0</v>
      </c>
      <c r="B714">
        <v>0</v>
      </c>
      <c r="C714">
        <v>0</v>
      </c>
      <c r="D714">
        <v>0</v>
      </c>
      <c r="E714">
        <v>0</v>
      </c>
      <c r="F714">
        <v>0</v>
      </c>
      <c r="G714">
        <v>0</v>
      </c>
      <c r="H714">
        <v>0</v>
      </c>
      <c r="I714">
        <v>0</v>
      </c>
      <c r="J714">
        <v>0</v>
      </c>
    </row>
    <row r="715" spans="1:10" x14ac:dyDescent="0.2">
      <c r="A715">
        <v>83.46</v>
      </c>
      <c r="B715">
        <v>32.43</v>
      </c>
      <c r="C715">
        <v>80.489999999999995</v>
      </c>
      <c r="D715">
        <v>61.07</v>
      </c>
      <c r="E715">
        <v>70.45</v>
      </c>
      <c r="F715">
        <v>78.44</v>
      </c>
      <c r="G715">
        <v>75.87</v>
      </c>
      <c r="H715">
        <v>117.31</v>
      </c>
      <c r="I715">
        <v>84.34</v>
      </c>
      <c r="J715">
        <v>56.49</v>
      </c>
    </row>
    <row r="716" spans="1:10" x14ac:dyDescent="0.2">
      <c r="A716">
        <v>-147.19</v>
      </c>
      <c r="B716">
        <v>-206.3</v>
      </c>
      <c r="C716">
        <v>-154.74</v>
      </c>
      <c r="D716">
        <v>-264.55</v>
      </c>
      <c r="E716">
        <v>-114.89</v>
      </c>
      <c r="F716">
        <v>-149.25</v>
      </c>
      <c r="G716">
        <v>-137.28</v>
      </c>
      <c r="H716">
        <v>-51.04</v>
      </c>
      <c r="I716">
        <v>8.2899999999999991</v>
      </c>
      <c r="J716">
        <v>-129.35</v>
      </c>
    </row>
    <row r="717" spans="1:10" x14ac:dyDescent="0.2">
      <c r="A717">
        <v>0.17</v>
      </c>
      <c r="B717">
        <v>0.18</v>
      </c>
      <c r="C717">
        <v>0.18</v>
      </c>
      <c r="D717">
        <v>0.18</v>
      </c>
      <c r="E717">
        <v>0.19</v>
      </c>
      <c r="F717">
        <v>0.17</v>
      </c>
      <c r="G717">
        <v>0.18</v>
      </c>
      <c r="H717">
        <v>0.19</v>
      </c>
      <c r="I717">
        <v>0.16</v>
      </c>
      <c r="J717">
        <v>0.19</v>
      </c>
    </row>
    <row r="718" spans="1:10" x14ac:dyDescent="0.2">
      <c r="A718">
        <v>81.319999999999993</v>
      </c>
      <c r="B718">
        <v>85.93</v>
      </c>
      <c r="C718">
        <v>64.349999999999994</v>
      </c>
      <c r="D718">
        <v>128.80000000000001</v>
      </c>
      <c r="E718">
        <v>90.9</v>
      </c>
      <c r="F718">
        <v>109.06</v>
      </c>
      <c r="G718">
        <v>139.38</v>
      </c>
      <c r="H718">
        <v>23.18</v>
      </c>
      <c r="I718">
        <v>93.22</v>
      </c>
      <c r="J718">
        <v>97.54</v>
      </c>
    </row>
    <row r="719" spans="1:10" x14ac:dyDescent="0.2">
      <c r="A719">
        <v>81.319999999999993</v>
      </c>
      <c r="B719">
        <v>85.93</v>
      </c>
      <c r="C719">
        <v>64.349999999999994</v>
      </c>
      <c r="D719">
        <v>128.80000000000001</v>
      </c>
      <c r="E719">
        <v>90.9</v>
      </c>
      <c r="F719">
        <v>109.06</v>
      </c>
      <c r="G719">
        <v>139.38</v>
      </c>
      <c r="H719">
        <v>23.18</v>
      </c>
      <c r="I719">
        <v>93.22</v>
      </c>
      <c r="J719">
        <v>97.54</v>
      </c>
    </row>
    <row r="720" spans="1:10" x14ac:dyDescent="0.2">
      <c r="A720">
        <v>8.85</v>
      </c>
      <c r="B720">
        <v>12.7</v>
      </c>
      <c r="C720">
        <v>8.52</v>
      </c>
      <c r="D720">
        <v>14.52</v>
      </c>
      <c r="E720">
        <v>12.02</v>
      </c>
      <c r="F720">
        <v>3.86</v>
      </c>
      <c r="G720">
        <v>9.2899999999999991</v>
      </c>
      <c r="H720">
        <v>9.9</v>
      </c>
      <c r="I720">
        <v>7.37</v>
      </c>
      <c r="J720">
        <v>2.57</v>
      </c>
    </row>
    <row r="721" spans="1:10" x14ac:dyDescent="0.2">
      <c r="A721">
        <v>1.37</v>
      </c>
      <c r="B721">
        <v>1.9</v>
      </c>
      <c r="C721">
        <v>2.42</v>
      </c>
      <c r="D721">
        <v>2.2400000000000002</v>
      </c>
      <c r="E721">
        <v>1.84</v>
      </c>
      <c r="F721">
        <v>2.67</v>
      </c>
      <c r="G721">
        <v>2.42</v>
      </c>
      <c r="H721">
        <v>2.04</v>
      </c>
      <c r="I721">
        <v>1.84</v>
      </c>
      <c r="J721">
        <v>2.09</v>
      </c>
    </row>
    <row r="722" spans="1:10" x14ac:dyDescent="0.2">
      <c r="A722">
        <v>7.48</v>
      </c>
      <c r="B722">
        <v>10.8</v>
      </c>
      <c r="C722">
        <v>6.1</v>
      </c>
      <c r="D722">
        <v>12.28</v>
      </c>
      <c r="E722">
        <v>10.18</v>
      </c>
      <c r="F722">
        <v>1.19</v>
      </c>
      <c r="G722">
        <v>6.87</v>
      </c>
      <c r="H722">
        <v>7.86</v>
      </c>
      <c r="I722">
        <v>5.53</v>
      </c>
      <c r="J722">
        <v>0.48</v>
      </c>
    </row>
    <row r="723" spans="1:10" x14ac:dyDescent="0.2">
      <c r="A723">
        <v>-81.16</v>
      </c>
      <c r="B723">
        <v>-85.66</v>
      </c>
      <c r="C723">
        <v>-64.16</v>
      </c>
      <c r="D723">
        <v>-128.71</v>
      </c>
      <c r="E723">
        <v>-90.69</v>
      </c>
      <c r="F723">
        <v>-108.93</v>
      </c>
      <c r="G723">
        <v>-139.19</v>
      </c>
      <c r="H723">
        <v>-23.02</v>
      </c>
      <c r="I723">
        <v>-93.12</v>
      </c>
      <c r="J723">
        <v>-97.4</v>
      </c>
    </row>
    <row r="724" spans="1:10" x14ac:dyDescent="0.2">
      <c r="A724">
        <v>0.17</v>
      </c>
      <c r="B724">
        <v>0.18</v>
      </c>
      <c r="C724">
        <v>0.18</v>
      </c>
      <c r="D724">
        <v>0.18</v>
      </c>
      <c r="E724">
        <v>0.19</v>
      </c>
      <c r="F724">
        <v>0.17</v>
      </c>
      <c r="G724">
        <v>0.18</v>
      </c>
      <c r="H724">
        <v>0.19</v>
      </c>
      <c r="I724">
        <v>0.16</v>
      </c>
      <c r="J724">
        <v>0.19</v>
      </c>
    </row>
    <row r="725" spans="1:10" x14ac:dyDescent="0.2">
      <c r="A725">
        <v>-0.04</v>
      </c>
      <c r="B725">
        <v>-0.04</v>
      </c>
      <c r="C725">
        <v>-0.04</v>
      </c>
      <c r="D725">
        <v>-0.04</v>
      </c>
      <c r="E725">
        <v>-0.04</v>
      </c>
      <c r="F725">
        <v>-0.04</v>
      </c>
      <c r="G725">
        <v>-0.04</v>
      </c>
      <c r="H725">
        <v>-0.03</v>
      </c>
      <c r="I725">
        <v>-0.03</v>
      </c>
      <c r="J725">
        <v>-0.05</v>
      </c>
    </row>
    <row r="726" spans="1:10" x14ac:dyDescent="0.2">
      <c r="A726">
        <v>-0.02</v>
      </c>
      <c r="B726">
        <v>-0.02</v>
      </c>
      <c r="C726">
        <v>-0.02</v>
      </c>
      <c r="D726">
        <v>-0.02</v>
      </c>
      <c r="E726">
        <v>-0.02</v>
      </c>
      <c r="F726">
        <v>-0.02</v>
      </c>
      <c r="G726">
        <v>-0.02</v>
      </c>
      <c r="H726">
        <v>-0.01</v>
      </c>
      <c r="I726">
        <v>-0.02</v>
      </c>
      <c r="J726">
        <v>-0.02</v>
      </c>
    </row>
    <row r="727" spans="1:10" x14ac:dyDescent="0.2">
      <c r="A727">
        <v>-0.02</v>
      </c>
      <c r="B727">
        <v>-0.02</v>
      </c>
      <c r="C727">
        <v>-0.02</v>
      </c>
      <c r="D727">
        <v>-0.02</v>
      </c>
      <c r="E727">
        <v>-0.02</v>
      </c>
      <c r="F727">
        <v>-0.02</v>
      </c>
      <c r="G727">
        <v>-0.02</v>
      </c>
      <c r="H727">
        <v>-0.01</v>
      </c>
      <c r="I727">
        <v>-0.02</v>
      </c>
      <c r="J727">
        <v>-0.02</v>
      </c>
    </row>
    <row r="728" spans="1:10" x14ac:dyDescent="0.2">
      <c r="A728">
        <v>-0.17</v>
      </c>
      <c r="B728">
        <v>-0.17</v>
      </c>
      <c r="C728">
        <v>-0.17</v>
      </c>
      <c r="D728">
        <v>-0.17</v>
      </c>
      <c r="E728">
        <v>-0.18</v>
      </c>
      <c r="F728">
        <v>-0.17</v>
      </c>
      <c r="G728">
        <v>-0.17</v>
      </c>
      <c r="H728">
        <v>-0.19</v>
      </c>
      <c r="I728">
        <v>-0.15</v>
      </c>
      <c r="J728">
        <v>-0.18</v>
      </c>
    </row>
    <row r="729" spans="1:10" x14ac:dyDescent="0.2">
      <c r="A729">
        <v>27.94</v>
      </c>
      <c r="B729">
        <v>29.04</v>
      </c>
      <c r="C729">
        <v>21.94</v>
      </c>
      <c r="D729">
        <v>43.81</v>
      </c>
      <c r="E729">
        <v>30.75</v>
      </c>
      <c r="F729">
        <v>37.700000000000003</v>
      </c>
      <c r="G729">
        <v>48.05</v>
      </c>
      <c r="H729">
        <v>7.98</v>
      </c>
      <c r="I729">
        <v>32.369999999999997</v>
      </c>
      <c r="J729">
        <v>33.92</v>
      </c>
    </row>
    <row r="730" spans="1:10" x14ac:dyDescent="0.2">
      <c r="A730">
        <v>27.94</v>
      </c>
      <c r="B730">
        <v>29.04</v>
      </c>
      <c r="C730">
        <v>21.94</v>
      </c>
      <c r="D730">
        <v>43.81</v>
      </c>
      <c r="E730">
        <v>30.75</v>
      </c>
      <c r="F730">
        <v>37.700000000000003</v>
      </c>
      <c r="G730">
        <v>48.05</v>
      </c>
      <c r="H730">
        <v>7.98</v>
      </c>
      <c r="I730">
        <v>32.369999999999997</v>
      </c>
      <c r="J730">
        <v>33.92</v>
      </c>
    </row>
    <row r="731" spans="1:10" x14ac:dyDescent="0.2">
      <c r="A731">
        <v>4.2699999999999996</v>
      </c>
      <c r="B731">
        <v>6.82</v>
      </c>
      <c r="C731">
        <v>4.33</v>
      </c>
      <c r="D731">
        <v>8.43</v>
      </c>
      <c r="E731">
        <v>6.41</v>
      </c>
      <c r="F731">
        <v>1.93</v>
      </c>
      <c r="G731">
        <v>4.83</v>
      </c>
      <c r="H731">
        <v>4.3099999999999996</v>
      </c>
      <c r="I731">
        <v>3.61</v>
      </c>
      <c r="J731">
        <v>1.42</v>
      </c>
    </row>
    <row r="732" spans="1:10" x14ac:dyDescent="0.2">
      <c r="A732">
        <v>0.77</v>
      </c>
      <c r="B732">
        <v>1.19</v>
      </c>
      <c r="C732">
        <v>1.49</v>
      </c>
      <c r="D732">
        <v>1.34</v>
      </c>
      <c r="E732">
        <v>1.26</v>
      </c>
      <c r="F732">
        <v>1.52</v>
      </c>
      <c r="G732">
        <v>1.55</v>
      </c>
      <c r="H732">
        <v>0.96</v>
      </c>
      <c r="I732">
        <v>1.19</v>
      </c>
      <c r="J732">
        <v>1.22</v>
      </c>
    </row>
    <row r="733" spans="1:10" x14ac:dyDescent="0.2">
      <c r="A733">
        <v>3.49</v>
      </c>
      <c r="B733">
        <v>5.64</v>
      </c>
      <c r="C733">
        <v>2.84</v>
      </c>
      <c r="D733">
        <v>7.1</v>
      </c>
      <c r="E733">
        <v>5.15</v>
      </c>
      <c r="F733">
        <v>0.41</v>
      </c>
      <c r="G733">
        <v>3.28</v>
      </c>
      <c r="H733">
        <v>3.35</v>
      </c>
      <c r="I733">
        <v>2.42</v>
      </c>
      <c r="J733">
        <v>0.2</v>
      </c>
    </row>
    <row r="734" spans="1:10" x14ac:dyDescent="0.2">
      <c r="A734">
        <v>-27.5</v>
      </c>
      <c r="B734">
        <v>-28.6</v>
      </c>
      <c r="C734">
        <v>-21.5</v>
      </c>
      <c r="D734">
        <v>-43.36</v>
      </c>
      <c r="E734">
        <v>-30.29</v>
      </c>
      <c r="F734">
        <v>-37.270000000000003</v>
      </c>
      <c r="G734">
        <v>-47.61</v>
      </c>
      <c r="H734">
        <v>-7.53</v>
      </c>
      <c r="I734">
        <v>-31.97</v>
      </c>
      <c r="J734">
        <v>-33.450000000000003</v>
      </c>
    </row>
    <row r="735" spans="1:10" x14ac:dyDescent="0.2">
      <c r="A735">
        <v>53.39</v>
      </c>
      <c r="B735">
        <v>56.89</v>
      </c>
      <c r="C735">
        <v>42.4</v>
      </c>
      <c r="D735">
        <v>84.99</v>
      </c>
      <c r="E735">
        <v>60.14</v>
      </c>
      <c r="F735">
        <v>71.36</v>
      </c>
      <c r="G735">
        <v>91.34</v>
      </c>
      <c r="H735">
        <v>15.2</v>
      </c>
      <c r="I735">
        <v>60.85</v>
      </c>
      <c r="J735">
        <v>63.62</v>
      </c>
    </row>
    <row r="736" spans="1:10" x14ac:dyDescent="0.2">
      <c r="A736">
        <v>53.39</v>
      </c>
      <c r="B736">
        <v>56.89</v>
      </c>
      <c r="C736">
        <v>42.4</v>
      </c>
      <c r="D736">
        <v>84.99</v>
      </c>
      <c r="E736">
        <v>60.14</v>
      </c>
      <c r="F736">
        <v>71.36</v>
      </c>
      <c r="G736">
        <v>91.34</v>
      </c>
      <c r="H736">
        <v>15.2</v>
      </c>
      <c r="I736">
        <v>60.85</v>
      </c>
      <c r="J736">
        <v>63.62</v>
      </c>
    </row>
    <row r="737" spans="1:10" x14ac:dyDescent="0.2">
      <c r="A737">
        <v>4.62</v>
      </c>
      <c r="B737">
        <v>5.93</v>
      </c>
      <c r="C737">
        <v>4.2300000000000004</v>
      </c>
      <c r="D737">
        <v>6.13</v>
      </c>
      <c r="E737">
        <v>5.65</v>
      </c>
      <c r="F737">
        <v>1.97</v>
      </c>
      <c r="G737">
        <v>4.5</v>
      </c>
      <c r="H737">
        <v>5.62</v>
      </c>
      <c r="I737">
        <v>3.78</v>
      </c>
      <c r="J737">
        <v>1.2</v>
      </c>
    </row>
    <row r="738" spans="1:10" x14ac:dyDescent="0.2">
      <c r="A738">
        <v>0.61</v>
      </c>
      <c r="B738">
        <v>0.74</v>
      </c>
      <c r="C738">
        <v>0.96</v>
      </c>
      <c r="D738">
        <v>0.93</v>
      </c>
      <c r="E738">
        <v>0.6</v>
      </c>
      <c r="F738">
        <v>1.17</v>
      </c>
      <c r="G738">
        <v>0.88</v>
      </c>
      <c r="H738">
        <v>1.1000000000000001</v>
      </c>
      <c r="I738">
        <v>0.66</v>
      </c>
      <c r="J738">
        <v>0.89</v>
      </c>
    </row>
    <row r="739" spans="1:10" x14ac:dyDescent="0.2">
      <c r="A739">
        <v>4.01</v>
      </c>
      <c r="B739">
        <v>5.19</v>
      </c>
      <c r="C739">
        <v>3.28</v>
      </c>
      <c r="D739">
        <v>5.21</v>
      </c>
      <c r="E739">
        <v>5.05</v>
      </c>
      <c r="F739">
        <v>0.79</v>
      </c>
      <c r="G739">
        <v>3.61</v>
      </c>
      <c r="H739">
        <v>4.5199999999999996</v>
      </c>
      <c r="I739">
        <v>3.12</v>
      </c>
      <c r="J739">
        <v>0.3</v>
      </c>
    </row>
    <row r="740" spans="1:10" x14ac:dyDescent="0.2">
      <c r="A740">
        <v>-53.49</v>
      </c>
      <c r="B740">
        <v>-56.89</v>
      </c>
      <c r="C740">
        <v>-42.48</v>
      </c>
      <c r="D740">
        <v>-85.17</v>
      </c>
      <c r="E740">
        <v>-60.22</v>
      </c>
      <c r="F740">
        <v>-71.5</v>
      </c>
      <c r="G740">
        <v>-91.41</v>
      </c>
      <c r="H740">
        <v>-15.31</v>
      </c>
      <c r="I740">
        <v>-60.99</v>
      </c>
      <c r="J740">
        <v>-63.77</v>
      </c>
    </row>
    <row r="741" spans="1:10" x14ac:dyDescent="0.2">
      <c r="A741">
        <v>13.35</v>
      </c>
      <c r="B741">
        <v>14.22</v>
      </c>
      <c r="C741">
        <v>10.6</v>
      </c>
      <c r="D741">
        <v>21.25</v>
      </c>
      <c r="E741">
        <v>15.04</v>
      </c>
      <c r="F741">
        <v>17.84</v>
      </c>
      <c r="G741">
        <v>22.83</v>
      </c>
      <c r="H741">
        <v>3.8</v>
      </c>
      <c r="I741">
        <v>15.21</v>
      </c>
      <c r="J741">
        <v>15.91</v>
      </c>
    </row>
    <row r="742" spans="1:10" x14ac:dyDescent="0.2">
      <c r="A742">
        <v>13.35</v>
      </c>
      <c r="B742">
        <v>14.22</v>
      </c>
      <c r="C742">
        <v>10.6</v>
      </c>
      <c r="D742">
        <v>21.25</v>
      </c>
      <c r="E742">
        <v>15.04</v>
      </c>
      <c r="F742">
        <v>17.84</v>
      </c>
      <c r="G742">
        <v>22.83</v>
      </c>
      <c r="H742">
        <v>3.8</v>
      </c>
      <c r="I742">
        <v>15.21</v>
      </c>
      <c r="J742">
        <v>15.91</v>
      </c>
    </row>
    <row r="743" spans="1:10" x14ac:dyDescent="0.2">
      <c r="A743">
        <v>1.1599999999999999</v>
      </c>
      <c r="B743">
        <v>1.48</v>
      </c>
      <c r="C743">
        <v>1.06</v>
      </c>
      <c r="D743">
        <v>1.53</v>
      </c>
      <c r="E743">
        <v>1.41</v>
      </c>
      <c r="F743">
        <v>0.49</v>
      </c>
      <c r="G743">
        <v>1.1200000000000001</v>
      </c>
      <c r="H743">
        <v>1.41</v>
      </c>
      <c r="I743">
        <v>0.95</v>
      </c>
      <c r="J743">
        <v>0.3</v>
      </c>
    </row>
    <row r="744" spans="1:10" x14ac:dyDescent="0.2">
      <c r="A744">
        <v>0.15</v>
      </c>
      <c r="B744">
        <v>0.18</v>
      </c>
      <c r="C744">
        <v>0.24</v>
      </c>
      <c r="D744">
        <v>0.23</v>
      </c>
      <c r="E744">
        <v>0.15</v>
      </c>
      <c r="F744">
        <v>0.28999999999999998</v>
      </c>
      <c r="G744">
        <v>0.22</v>
      </c>
      <c r="H744">
        <v>0.27</v>
      </c>
      <c r="I744">
        <v>0.16</v>
      </c>
      <c r="J744">
        <v>0.22</v>
      </c>
    </row>
    <row r="745" spans="1:10" x14ac:dyDescent="0.2">
      <c r="A745">
        <v>1</v>
      </c>
      <c r="B745">
        <v>1.3</v>
      </c>
      <c r="C745">
        <v>0.82</v>
      </c>
      <c r="D745">
        <v>1.3</v>
      </c>
      <c r="E745">
        <v>1.26</v>
      </c>
      <c r="F745">
        <v>0.2</v>
      </c>
      <c r="G745">
        <v>0.9</v>
      </c>
      <c r="H745">
        <v>1.1299999999999999</v>
      </c>
      <c r="I745">
        <v>0.78</v>
      </c>
      <c r="J745">
        <v>0.08</v>
      </c>
    </row>
    <row r="746" spans="1:10" x14ac:dyDescent="0.2">
      <c r="A746">
        <v>-13.37</v>
      </c>
      <c r="B746">
        <v>-14.22</v>
      </c>
      <c r="C746">
        <v>-10.62</v>
      </c>
      <c r="D746">
        <v>-21.29</v>
      </c>
      <c r="E746">
        <v>-15.06</v>
      </c>
      <c r="F746">
        <v>-17.87</v>
      </c>
      <c r="G746">
        <v>-22.85</v>
      </c>
      <c r="H746">
        <v>-3.83</v>
      </c>
      <c r="I746">
        <v>-15.25</v>
      </c>
      <c r="J746">
        <v>-15.94</v>
      </c>
    </row>
    <row r="747" spans="1:10" x14ac:dyDescent="0.2">
      <c r="A747">
        <v>13.35</v>
      </c>
      <c r="B747">
        <v>14.22</v>
      </c>
      <c r="C747">
        <v>10.6</v>
      </c>
      <c r="D747">
        <v>21.25</v>
      </c>
      <c r="E747">
        <v>15.04</v>
      </c>
      <c r="F747">
        <v>17.84</v>
      </c>
      <c r="G747">
        <v>22.83</v>
      </c>
      <c r="H747">
        <v>3.8</v>
      </c>
      <c r="I747">
        <v>15.21</v>
      </c>
      <c r="J747">
        <v>15.91</v>
      </c>
    </row>
    <row r="748" spans="1:10" x14ac:dyDescent="0.2">
      <c r="A748">
        <v>13.35</v>
      </c>
      <c r="B748">
        <v>14.22</v>
      </c>
      <c r="C748">
        <v>10.6</v>
      </c>
      <c r="D748">
        <v>21.25</v>
      </c>
      <c r="E748">
        <v>15.04</v>
      </c>
      <c r="F748">
        <v>17.84</v>
      </c>
      <c r="G748">
        <v>22.83</v>
      </c>
      <c r="H748">
        <v>3.8</v>
      </c>
      <c r="I748">
        <v>15.21</v>
      </c>
      <c r="J748">
        <v>15.91</v>
      </c>
    </row>
    <row r="749" spans="1:10" x14ac:dyDescent="0.2">
      <c r="A749">
        <v>1.1599999999999999</v>
      </c>
      <c r="B749">
        <v>1.48</v>
      </c>
      <c r="C749">
        <v>1.06</v>
      </c>
      <c r="D749">
        <v>1.53</v>
      </c>
      <c r="E749">
        <v>1.41</v>
      </c>
      <c r="F749">
        <v>0.49</v>
      </c>
      <c r="G749">
        <v>1.1200000000000001</v>
      </c>
      <c r="H749">
        <v>1.41</v>
      </c>
      <c r="I749">
        <v>0.95</v>
      </c>
      <c r="J749">
        <v>0.3</v>
      </c>
    </row>
    <row r="750" spans="1:10" x14ac:dyDescent="0.2">
      <c r="A750">
        <v>0.15</v>
      </c>
      <c r="B750">
        <v>0.18</v>
      </c>
      <c r="C750">
        <v>0.24</v>
      </c>
      <c r="D750">
        <v>0.23</v>
      </c>
      <c r="E750">
        <v>0.15</v>
      </c>
      <c r="F750">
        <v>0.28999999999999998</v>
      </c>
      <c r="G750">
        <v>0.22</v>
      </c>
      <c r="H750">
        <v>0.27</v>
      </c>
      <c r="I750">
        <v>0.17</v>
      </c>
      <c r="J750">
        <v>0.22</v>
      </c>
    </row>
    <row r="751" spans="1:10" x14ac:dyDescent="0.2">
      <c r="A751">
        <v>1</v>
      </c>
      <c r="B751">
        <v>1.3</v>
      </c>
      <c r="C751">
        <v>0.82</v>
      </c>
      <c r="D751">
        <v>1.3</v>
      </c>
      <c r="E751">
        <v>1.26</v>
      </c>
      <c r="F751">
        <v>0.2</v>
      </c>
      <c r="G751">
        <v>0.9</v>
      </c>
      <c r="H751">
        <v>1.1299999999999999</v>
      </c>
      <c r="I751">
        <v>0.78</v>
      </c>
      <c r="J751">
        <v>0.08</v>
      </c>
    </row>
    <row r="752" spans="1:10" x14ac:dyDescent="0.2">
      <c r="A752">
        <v>-13.37</v>
      </c>
      <c r="B752">
        <v>-14.22</v>
      </c>
      <c r="C752">
        <v>-10.62</v>
      </c>
      <c r="D752">
        <v>-21.29</v>
      </c>
      <c r="E752">
        <v>-15.06</v>
      </c>
      <c r="F752">
        <v>-17.87</v>
      </c>
      <c r="G752">
        <v>-22.85</v>
      </c>
      <c r="H752">
        <v>-3.83</v>
      </c>
      <c r="I752">
        <v>-15.25</v>
      </c>
      <c r="J752">
        <v>-15.94</v>
      </c>
    </row>
    <row r="753" spans="1:10" x14ac:dyDescent="0.2">
      <c r="A753">
        <v>13.35</v>
      </c>
      <c r="B753">
        <v>14.22</v>
      </c>
      <c r="C753">
        <v>10.6</v>
      </c>
      <c r="D753">
        <v>21.25</v>
      </c>
      <c r="E753">
        <v>15.04</v>
      </c>
      <c r="F753">
        <v>17.84</v>
      </c>
      <c r="G753">
        <v>22.83</v>
      </c>
      <c r="H753">
        <v>3.8</v>
      </c>
      <c r="I753">
        <v>15.21</v>
      </c>
      <c r="J753">
        <v>15.91</v>
      </c>
    </row>
    <row r="754" spans="1:10" x14ac:dyDescent="0.2">
      <c r="A754">
        <v>13.35</v>
      </c>
      <c r="B754">
        <v>14.22</v>
      </c>
      <c r="C754">
        <v>10.6</v>
      </c>
      <c r="D754">
        <v>21.25</v>
      </c>
      <c r="E754">
        <v>15.04</v>
      </c>
      <c r="F754">
        <v>17.84</v>
      </c>
      <c r="G754">
        <v>22.83</v>
      </c>
      <c r="H754">
        <v>3.8</v>
      </c>
      <c r="I754">
        <v>15.21</v>
      </c>
      <c r="J754">
        <v>15.91</v>
      </c>
    </row>
    <row r="755" spans="1:10" x14ac:dyDescent="0.2">
      <c r="A755">
        <v>1.1599999999999999</v>
      </c>
      <c r="B755">
        <v>1.48</v>
      </c>
      <c r="C755">
        <v>1.06</v>
      </c>
      <c r="D755">
        <v>1.53</v>
      </c>
      <c r="E755">
        <v>1.41</v>
      </c>
      <c r="F755">
        <v>0.49</v>
      </c>
      <c r="G755">
        <v>1.1200000000000001</v>
      </c>
      <c r="H755">
        <v>1.41</v>
      </c>
      <c r="I755">
        <v>0.95</v>
      </c>
      <c r="J755">
        <v>0.3</v>
      </c>
    </row>
    <row r="756" spans="1:10" x14ac:dyDescent="0.2">
      <c r="A756">
        <v>0.15</v>
      </c>
      <c r="B756">
        <v>0.18</v>
      </c>
      <c r="C756">
        <v>0.24</v>
      </c>
      <c r="D756">
        <v>0.23</v>
      </c>
      <c r="E756">
        <v>0.15</v>
      </c>
      <c r="F756">
        <v>0.28999999999999998</v>
      </c>
      <c r="G756">
        <v>0.22</v>
      </c>
      <c r="H756">
        <v>0.27</v>
      </c>
      <c r="I756">
        <v>0.17</v>
      </c>
      <c r="J756">
        <v>0.22</v>
      </c>
    </row>
    <row r="757" spans="1:10" x14ac:dyDescent="0.2">
      <c r="A757">
        <v>1</v>
      </c>
      <c r="B757">
        <v>1.3</v>
      </c>
      <c r="C757">
        <v>0.82</v>
      </c>
      <c r="D757">
        <v>1.3</v>
      </c>
      <c r="E757">
        <v>1.26</v>
      </c>
      <c r="F757">
        <v>0.2</v>
      </c>
      <c r="G757">
        <v>0.9</v>
      </c>
      <c r="H757">
        <v>1.1299999999999999</v>
      </c>
      <c r="I757">
        <v>0.78</v>
      </c>
      <c r="J757">
        <v>0.08</v>
      </c>
    </row>
    <row r="758" spans="1:10" x14ac:dyDescent="0.2">
      <c r="A758">
        <v>-13.37</v>
      </c>
      <c r="B758">
        <v>-14.22</v>
      </c>
      <c r="C758">
        <v>-10.62</v>
      </c>
      <c r="D758">
        <v>-21.29</v>
      </c>
      <c r="E758">
        <v>-15.06</v>
      </c>
      <c r="F758">
        <v>-17.87</v>
      </c>
      <c r="G758">
        <v>-22.85</v>
      </c>
      <c r="H758">
        <v>-3.83</v>
      </c>
      <c r="I758">
        <v>-15.25</v>
      </c>
      <c r="J758">
        <v>-15.94</v>
      </c>
    </row>
    <row r="759" spans="1:10" x14ac:dyDescent="0.2">
      <c r="A759">
        <v>13.35</v>
      </c>
      <c r="B759">
        <v>14.22</v>
      </c>
      <c r="C759">
        <v>10.6</v>
      </c>
      <c r="D759">
        <v>21.25</v>
      </c>
      <c r="E759">
        <v>15.04</v>
      </c>
      <c r="F759">
        <v>17.84</v>
      </c>
      <c r="G759">
        <v>22.83</v>
      </c>
      <c r="H759">
        <v>3.8</v>
      </c>
      <c r="I759">
        <v>15.21</v>
      </c>
      <c r="J759">
        <v>15.91</v>
      </c>
    </row>
    <row r="760" spans="1:10" x14ac:dyDescent="0.2">
      <c r="A760">
        <v>13.35</v>
      </c>
      <c r="B760">
        <v>14.22</v>
      </c>
      <c r="C760">
        <v>10.6</v>
      </c>
      <c r="D760">
        <v>21.25</v>
      </c>
      <c r="E760">
        <v>15.04</v>
      </c>
      <c r="F760">
        <v>17.84</v>
      </c>
      <c r="G760">
        <v>22.83</v>
      </c>
      <c r="H760">
        <v>3.8</v>
      </c>
      <c r="I760">
        <v>15.21</v>
      </c>
      <c r="J760">
        <v>15.91</v>
      </c>
    </row>
    <row r="761" spans="1:10" x14ac:dyDescent="0.2">
      <c r="A761">
        <v>1.1599999999999999</v>
      </c>
      <c r="B761">
        <v>1.48</v>
      </c>
      <c r="C761">
        <v>1.06</v>
      </c>
      <c r="D761">
        <v>1.53</v>
      </c>
      <c r="E761">
        <v>1.41</v>
      </c>
      <c r="F761">
        <v>0.49</v>
      </c>
      <c r="G761">
        <v>1.1200000000000001</v>
      </c>
      <c r="H761">
        <v>1.41</v>
      </c>
      <c r="I761">
        <v>0.95</v>
      </c>
      <c r="J761">
        <v>0.3</v>
      </c>
    </row>
    <row r="762" spans="1:10" x14ac:dyDescent="0.2">
      <c r="A762">
        <v>0.15</v>
      </c>
      <c r="B762">
        <v>0.18</v>
      </c>
      <c r="C762">
        <v>0.24</v>
      </c>
      <c r="D762">
        <v>0.23</v>
      </c>
      <c r="E762">
        <v>0.15</v>
      </c>
      <c r="F762">
        <v>0.28999999999999998</v>
      </c>
      <c r="G762">
        <v>0.22</v>
      </c>
      <c r="H762">
        <v>0.27</v>
      </c>
      <c r="I762">
        <v>0.17</v>
      </c>
      <c r="J762">
        <v>0.22</v>
      </c>
    </row>
    <row r="763" spans="1:10" x14ac:dyDescent="0.2">
      <c r="A763">
        <v>1</v>
      </c>
      <c r="B763">
        <v>1.3</v>
      </c>
      <c r="C763">
        <v>0.82</v>
      </c>
      <c r="D763">
        <v>1.3</v>
      </c>
      <c r="E763">
        <v>1.26</v>
      </c>
      <c r="F763">
        <v>0.2</v>
      </c>
      <c r="G763">
        <v>0.9</v>
      </c>
      <c r="H763">
        <v>1.1299999999999999</v>
      </c>
      <c r="I763">
        <v>0.78</v>
      </c>
      <c r="J763">
        <v>0.08</v>
      </c>
    </row>
    <row r="764" spans="1:10" x14ac:dyDescent="0.2">
      <c r="A764">
        <v>-13.37</v>
      </c>
      <c r="B764">
        <v>-14.22</v>
      </c>
      <c r="C764">
        <v>-10.62</v>
      </c>
      <c r="D764">
        <v>-21.29</v>
      </c>
      <c r="E764">
        <v>-15.06</v>
      </c>
      <c r="F764">
        <v>-17.87</v>
      </c>
      <c r="G764">
        <v>-22.85</v>
      </c>
      <c r="H764">
        <v>-3.83</v>
      </c>
      <c r="I764">
        <v>-15.25</v>
      </c>
      <c r="J764">
        <v>-15.94</v>
      </c>
    </row>
    <row r="765" spans="1:10" x14ac:dyDescent="0.2">
      <c r="A765">
        <v>345.31</v>
      </c>
      <c r="B765">
        <v>344.51</v>
      </c>
      <c r="C765">
        <v>344.33</v>
      </c>
      <c r="D765">
        <v>352.05</v>
      </c>
      <c r="E765">
        <v>345.34</v>
      </c>
      <c r="F765">
        <v>333.44</v>
      </c>
      <c r="G765">
        <v>358.09</v>
      </c>
      <c r="H765">
        <v>344.56</v>
      </c>
      <c r="I765">
        <v>343.98</v>
      </c>
      <c r="J765">
        <v>348.94</v>
      </c>
    </row>
    <row r="766" spans="1:10" x14ac:dyDescent="0.2">
      <c r="A766">
        <v>0</v>
      </c>
      <c r="B766">
        <v>0</v>
      </c>
      <c r="C766">
        <v>0</v>
      </c>
      <c r="D766">
        <v>0</v>
      </c>
      <c r="E766">
        <v>0</v>
      </c>
      <c r="F766">
        <v>0</v>
      </c>
      <c r="G766">
        <v>0</v>
      </c>
      <c r="H766">
        <v>0</v>
      </c>
      <c r="I766">
        <v>0</v>
      </c>
      <c r="J766">
        <v>0</v>
      </c>
    </row>
    <row r="767" spans="1:10" x14ac:dyDescent="0.2">
      <c r="A767">
        <v>0</v>
      </c>
      <c r="B767">
        <v>0</v>
      </c>
      <c r="C767">
        <v>0</v>
      </c>
      <c r="D767">
        <v>0</v>
      </c>
      <c r="E767">
        <v>0</v>
      </c>
      <c r="F767">
        <v>0</v>
      </c>
      <c r="G767">
        <v>0</v>
      </c>
      <c r="H767">
        <v>0</v>
      </c>
      <c r="I767">
        <v>0</v>
      </c>
      <c r="J767">
        <v>0</v>
      </c>
    </row>
    <row r="768" spans="1:10" x14ac:dyDescent="0.2">
      <c r="A768">
        <v>0</v>
      </c>
      <c r="B768">
        <v>0</v>
      </c>
      <c r="C768">
        <v>0</v>
      </c>
      <c r="D768">
        <v>0</v>
      </c>
      <c r="E768">
        <v>0</v>
      </c>
      <c r="F768">
        <v>0</v>
      </c>
      <c r="G768">
        <v>0</v>
      </c>
      <c r="H768">
        <v>0</v>
      </c>
      <c r="I768">
        <v>0</v>
      </c>
      <c r="J768">
        <v>0</v>
      </c>
    </row>
    <row r="769" spans="1:10" x14ac:dyDescent="0.2">
      <c r="A769">
        <v>-217.26</v>
      </c>
      <c r="B769">
        <v>-210.19</v>
      </c>
      <c r="C769">
        <v>-220.24</v>
      </c>
      <c r="D769">
        <v>-214.65</v>
      </c>
      <c r="E769">
        <v>-220.13</v>
      </c>
      <c r="F769">
        <v>-202.87</v>
      </c>
      <c r="G769">
        <v>-215.97</v>
      </c>
      <c r="H769">
        <v>-213.7</v>
      </c>
      <c r="I769">
        <v>-207.89</v>
      </c>
      <c r="J769">
        <v>-212.45</v>
      </c>
    </row>
    <row r="770" spans="1:10" x14ac:dyDescent="0.2">
      <c r="A770">
        <v>222.47</v>
      </c>
      <c r="B770">
        <v>224.5</v>
      </c>
      <c r="C770">
        <v>220.47</v>
      </c>
      <c r="D770">
        <v>229.49</v>
      </c>
      <c r="E770">
        <v>221.4</v>
      </c>
      <c r="F770">
        <v>217.52</v>
      </c>
      <c r="G770">
        <v>234.35</v>
      </c>
      <c r="H770">
        <v>223.23</v>
      </c>
      <c r="I770">
        <v>224.94</v>
      </c>
      <c r="J770">
        <v>227.58</v>
      </c>
    </row>
    <row r="771" spans="1:10" x14ac:dyDescent="0.2">
      <c r="A771">
        <v>0</v>
      </c>
      <c r="B771">
        <v>0</v>
      </c>
      <c r="C771">
        <v>0</v>
      </c>
      <c r="D771">
        <v>0</v>
      </c>
      <c r="E771">
        <v>0</v>
      </c>
      <c r="F771">
        <v>0</v>
      </c>
      <c r="G771">
        <v>0</v>
      </c>
      <c r="H771">
        <v>0</v>
      </c>
      <c r="I771">
        <v>0</v>
      </c>
      <c r="J771">
        <v>0</v>
      </c>
    </row>
    <row r="772" spans="1:10" x14ac:dyDescent="0.2">
      <c r="A772">
        <v>0</v>
      </c>
      <c r="B772">
        <v>0</v>
      </c>
      <c r="C772">
        <v>0</v>
      </c>
      <c r="D772">
        <v>0</v>
      </c>
      <c r="E772">
        <v>0</v>
      </c>
      <c r="F772">
        <v>0</v>
      </c>
      <c r="G772">
        <v>0</v>
      </c>
      <c r="H772">
        <v>0</v>
      </c>
      <c r="I772">
        <v>0</v>
      </c>
      <c r="J772">
        <v>0</v>
      </c>
    </row>
    <row r="773" spans="1:10" x14ac:dyDescent="0.2">
      <c r="A773">
        <v>0</v>
      </c>
      <c r="B773">
        <v>0</v>
      </c>
      <c r="C773">
        <v>0</v>
      </c>
      <c r="D773">
        <v>0</v>
      </c>
      <c r="E773">
        <v>0</v>
      </c>
      <c r="F773">
        <v>0</v>
      </c>
      <c r="G773">
        <v>0</v>
      </c>
      <c r="H773">
        <v>0</v>
      </c>
      <c r="I773">
        <v>0</v>
      </c>
      <c r="J773">
        <v>0</v>
      </c>
    </row>
    <row r="774" spans="1:10" x14ac:dyDescent="0.2">
      <c r="A774">
        <v>-94.4</v>
      </c>
      <c r="B774">
        <v>-90.17</v>
      </c>
      <c r="C774">
        <v>-96.32</v>
      </c>
      <c r="D774">
        <v>-92.05</v>
      </c>
      <c r="E774">
        <v>-96.14</v>
      </c>
      <c r="F774">
        <v>-86.92</v>
      </c>
      <c r="G774">
        <v>-92.18</v>
      </c>
      <c r="H774">
        <v>-92.29</v>
      </c>
      <c r="I774">
        <v>-88.82</v>
      </c>
      <c r="J774">
        <v>-91.05</v>
      </c>
    </row>
    <row r="775" spans="1:10" x14ac:dyDescent="0.2">
      <c r="A775">
        <v>122.84</v>
      </c>
      <c r="B775">
        <v>120.02</v>
      </c>
      <c r="C775">
        <v>123.87</v>
      </c>
      <c r="D775">
        <v>122.55</v>
      </c>
      <c r="E775">
        <v>123.94</v>
      </c>
      <c r="F775">
        <v>115.92</v>
      </c>
      <c r="G775">
        <v>123.74</v>
      </c>
      <c r="H775">
        <v>121.33</v>
      </c>
      <c r="I775">
        <v>119.04</v>
      </c>
      <c r="J775">
        <v>121.36</v>
      </c>
    </row>
    <row r="776" spans="1:10" x14ac:dyDescent="0.2">
      <c r="A776">
        <v>0</v>
      </c>
      <c r="B776">
        <v>0</v>
      </c>
      <c r="C776">
        <v>0</v>
      </c>
      <c r="D776">
        <v>0</v>
      </c>
      <c r="E776">
        <v>0</v>
      </c>
      <c r="F776">
        <v>0</v>
      </c>
      <c r="G776">
        <v>0</v>
      </c>
      <c r="H776">
        <v>0</v>
      </c>
      <c r="I776">
        <v>0</v>
      </c>
      <c r="J776">
        <v>0</v>
      </c>
    </row>
    <row r="777" spans="1:10" x14ac:dyDescent="0.2">
      <c r="A777">
        <v>0</v>
      </c>
      <c r="B777">
        <v>0</v>
      </c>
      <c r="C777">
        <v>0</v>
      </c>
      <c r="D777">
        <v>0</v>
      </c>
      <c r="E777">
        <v>0</v>
      </c>
      <c r="F777">
        <v>0</v>
      </c>
      <c r="G777">
        <v>0</v>
      </c>
      <c r="H777">
        <v>0</v>
      </c>
      <c r="I777">
        <v>0</v>
      </c>
      <c r="J777">
        <v>0</v>
      </c>
    </row>
    <row r="778" spans="1:10" x14ac:dyDescent="0.2">
      <c r="A778">
        <v>0</v>
      </c>
      <c r="B778">
        <v>0</v>
      </c>
      <c r="C778">
        <v>0</v>
      </c>
      <c r="D778">
        <v>0</v>
      </c>
      <c r="E778">
        <v>0</v>
      </c>
      <c r="F778">
        <v>0</v>
      </c>
      <c r="G778">
        <v>0</v>
      </c>
      <c r="H778">
        <v>0</v>
      </c>
      <c r="I778">
        <v>0</v>
      </c>
      <c r="J778">
        <v>0</v>
      </c>
    </row>
    <row r="779" spans="1:10" x14ac:dyDescent="0.2">
      <c r="A779">
        <v>-122.86</v>
      </c>
      <c r="B779">
        <v>-120.02</v>
      </c>
      <c r="C779">
        <v>-123.92</v>
      </c>
      <c r="D779">
        <v>-122.6</v>
      </c>
      <c r="E779">
        <v>-123.99</v>
      </c>
      <c r="F779">
        <v>-115.95</v>
      </c>
      <c r="G779">
        <v>-123.79</v>
      </c>
      <c r="H779">
        <v>-121.4</v>
      </c>
      <c r="I779">
        <v>-119.08</v>
      </c>
      <c r="J779">
        <v>-121.4</v>
      </c>
    </row>
    <row r="780" spans="1:10" x14ac:dyDescent="0.2">
      <c r="A780">
        <v>142.27000000000001</v>
      </c>
      <c r="B780">
        <v>158.55000000000001</v>
      </c>
      <c r="C780">
        <v>149.63</v>
      </c>
      <c r="D780">
        <v>170.76</v>
      </c>
      <c r="E780">
        <v>155.44</v>
      </c>
      <c r="F780">
        <v>190.89</v>
      </c>
      <c r="G780">
        <v>158.16999999999999</v>
      </c>
      <c r="H780">
        <v>177.2</v>
      </c>
      <c r="I780">
        <v>182.44</v>
      </c>
      <c r="J780">
        <v>162.31</v>
      </c>
    </row>
    <row r="781" spans="1:10" x14ac:dyDescent="0.2">
      <c r="A781">
        <v>142.27000000000001</v>
      </c>
      <c r="B781">
        <v>158.55000000000001</v>
      </c>
      <c r="C781">
        <v>149.63</v>
      </c>
      <c r="D781">
        <v>170.76</v>
      </c>
      <c r="E781">
        <v>155.44</v>
      </c>
      <c r="F781">
        <v>190.89</v>
      </c>
      <c r="G781">
        <v>158.16999999999999</v>
      </c>
      <c r="H781">
        <v>177.2</v>
      </c>
      <c r="I781">
        <v>182.44</v>
      </c>
      <c r="J781">
        <v>162.31</v>
      </c>
    </row>
    <row r="782" spans="1:10" x14ac:dyDescent="0.2">
      <c r="A782">
        <v>404.14</v>
      </c>
      <c r="B782">
        <v>357.91</v>
      </c>
      <c r="C782">
        <v>391.81</v>
      </c>
      <c r="D782">
        <v>383.14</v>
      </c>
      <c r="E782">
        <v>382.66</v>
      </c>
      <c r="F782">
        <v>362.59</v>
      </c>
      <c r="G782">
        <v>397.41</v>
      </c>
      <c r="H782">
        <v>376.19</v>
      </c>
      <c r="I782">
        <v>379.48</v>
      </c>
      <c r="J782">
        <v>377.41</v>
      </c>
    </row>
    <row r="783" spans="1:10" x14ac:dyDescent="0.2">
      <c r="A783">
        <v>202.07</v>
      </c>
      <c r="B783">
        <v>178.95</v>
      </c>
      <c r="C783">
        <v>195.9</v>
      </c>
      <c r="D783">
        <v>191.57</v>
      </c>
      <c r="E783">
        <v>191.33</v>
      </c>
      <c r="F783">
        <v>181.29</v>
      </c>
      <c r="G783">
        <v>198.71</v>
      </c>
      <c r="H783">
        <v>188.09</v>
      </c>
      <c r="I783">
        <v>189.74</v>
      </c>
      <c r="J783">
        <v>188.71</v>
      </c>
    </row>
    <row r="784" spans="1:10" x14ac:dyDescent="0.2">
      <c r="A784">
        <v>202.07</v>
      </c>
      <c r="B784">
        <v>178.95</v>
      </c>
      <c r="C784">
        <v>195.9</v>
      </c>
      <c r="D784">
        <v>191.57</v>
      </c>
      <c r="E784">
        <v>191.33</v>
      </c>
      <c r="F784">
        <v>181.29</v>
      </c>
      <c r="G784">
        <v>198.71</v>
      </c>
      <c r="H784">
        <v>188.09</v>
      </c>
      <c r="I784">
        <v>189.74</v>
      </c>
      <c r="J784">
        <v>188.71</v>
      </c>
    </row>
    <row r="785" spans="1:10" x14ac:dyDescent="0.2">
      <c r="A785">
        <v>301.18</v>
      </c>
      <c r="B785">
        <v>259.98</v>
      </c>
      <c r="C785">
        <v>288.58</v>
      </c>
      <c r="D785">
        <v>272.13</v>
      </c>
      <c r="E785">
        <v>273.31</v>
      </c>
      <c r="F785">
        <v>252.59</v>
      </c>
      <c r="G785">
        <v>290.7</v>
      </c>
      <c r="H785">
        <v>261.27</v>
      </c>
      <c r="I785">
        <v>279.86</v>
      </c>
      <c r="J785">
        <v>275.33999999999997</v>
      </c>
    </row>
    <row r="786" spans="1:10" x14ac:dyDescent="0.2">
      <c r="A786">
        <v>98.15</v>
      </c>
      <c r="B786">
        <v>74.03</v>
      </c>
      <c r="C786">
        <v>93.88</v>
      </c>
      <c r="D786">
        <v>90.84</v>
      </c>
      <c r="E786">
        <v>83.41</v>
      </c>
      <c r="F786">
        <v>110.04</v>
      </c>
      <c r="G786">
        <v>90.78</v>
      </c>
      <c r="H786">
        <v>93.91</v>
      </c>
      <c r="I786">
        <v>118.32</v>
      </c>
      <c r="J786">
        <v>88.71</v>
      </c>
    </row>
    <row r="787" spans="1:10" x14ac:dyDescent="0.2">
      <c r="A787">
        <v>11.5</v>
      </c>
      <c r="B787">
        <v>48.17</v>
      </c>
      <c r="C787">
        <v>21.45</v>
      </c>
      <c r="D787">
        <v>40.770000000000003</v>
      </c>
      <c r="E787">
        <v>36.4</v>
      </c>
      <c r="F787">
        <v>37.08</v>
      </c>
      <c r="G787">
        <v>31.13</v>
      </c>
      <c r="H787">
        <v>42.67</v>
      </c>
      <c r="I787">
        <v>22.28</v>
      </c>
      <c r="J787">
        <v>36.380000000000003</v>
      </c>
    </row>
    <row r="788" spans="1:10" x14ac:dyDescent="0.2">
      <c r="A788">
        <v>11.5</v>
      </c>
      <c r="B788">
        <v>48.17</v>
      </c>
      <c r="C788">
        <v>21.45</v>
      </c>
      <c r="D788">
        <v>40.770000000000003</v>
      </c>
      <c r="E788">
        <v>36.4</v>
      </c>
      <c r="F788">
        <v>37.08</v>
      </c>
      <c r="G788">
        <v>31.13</v>
      </c>
      <c r="H788">
        <v>42.67</v>
      </c>
      <c r="I788">
        <v>22.28</v>
      </c>
      <c r="J788">
        <v>36.380000000000003</v>
      </c>
    </row>
    <row r="789" spans="1:10" x14ac:dyDescent="0.2">
      <c r="A789">
        <v>0</v>
      </c>
      <c r="B789">
        <v>0</v>
      </c>
      <c r="C789">
        <v>0</v>
      </c>
      <c r="D789">
        <v>0</v>
      </c>
      <c r="E789">
        <v>0</v>
      </c>
      <c r="F789">
        <v>0</v>
      </c>
      <c r="G789">
        <v>0</v>
      </c>
      <c r="H789">
        <v>0</v>
      </c>
      <c r="I789">
        <v>0</v>
      </c>
      <c r="J789">
        <v>0</v>
      </c>
    </row>
    <row r="790" spans="1:10" x14ac:dyDescent="0.2">
      <c r="A790">
        <v>11.5</v>
      </c>
      <c r="B790">
        <v>48.17</v>
      </c>
      <c r="C790">
        <v>21.44</v>
      </c>
      <c r="D790">
        <v>40.76</v>
      </c>
      <c r="E790">
        <v>36.39</v>
      </c>
      <c r="F790">
        <v>37.08</v>
      </c>
      <c r="G790">
        <v>31.12</v>
      </c>
      <c r="H790">
        <v>42.66</v>
      </c>
      <c r="I790">
        <v>22.28</v>
      </c>
      <c r="J790">
        <v>36.380000000000003</v>
      </c>
    </row>
    <row r="791" spans="1:10" x14ac:dyDescent="0.2">
      <c r="A791">
        <v>7.0000000000000007E-2</v>
      </c>
      <c r="B791">
        <v>0</v>
      </c>
      <c r="C791">
        <v>0.05</v>
      </c>
      <c r="D791">
        <v>0.12</v>
      </c>
      <c r="E791">
        <v>0.05</v>
      </c>
      <c r="F791">
        <v>0.09</v>
      </c>
      <c r="G791">
        <v>0.05</v>
      </c>
      <c r="H791">
        <v>7.0000000000000007E-2</v>
      </c>
      <c r="I791">
        <v>0.09</v>
      </c>
      <c r="J791">
        <v>0.09</v>
      </c>
    </row>
    <row r="792" spans="1:10" x14ac:dyDescent="0.2">
      <c r="A792">
        <v>88.03</v>
      </c>
      <c r="B792">
        <v>88.48</v>
      </c>
      <c r="C792">
        <v>82.3</v>
      </c>
      <c r="D792">
        <v>89.95</v>
      </c>
      <c r="E792">
        <v>91.5</v>
      </c>
      <c r="F792">
        <v>89.53</v>
      </c>
      <c r="G792">
        <v>95.54</v>
      </c>
      <c r="H792">
        <v>94.32</v>
      </c>
      <c r="I792">
        <v>94.3</v>
      </c>
      <c r="J792">
        <v>84.71</v>
      </c>
    </row>
    <row r="793" spans="1:10" x14ac:dyDescent="0.2">
      <c r="A793">
        <v>88.02</v>
      </c>
      <c r="B793">
        <v>88.48</v>
      </c>
      <c r="C793">
        <v>82.29</v>
      </c>
      <c r="D793">
        <v>89.95</v>
      </c>
      <c r="E793">
        <v>91.5</v>
      </c>
      <c r="F793">
        <v>89.52</v>
      </c>
      <c r="G793">
        <v>95.54</v>
      </c>
      <c r="H793">
        <v>94.32</v>
      </c>
      <c r="I793">
        <v>94.3</v>
      </c>
      <c r="J793">
        <v>84.71</v>
      </c>
    </row>
    <row r="794" spans="1:10" x14ac:dyDescent="0.2">
      <c r="A794">
        <v>0</v>
      </c>
      <c r="B794">
        <v>0</v>
      </c>
      <c r="C794">
        <v>0.01</v>
      </c>
      <c r="D794">
        <v>0.01</v>
      </c>
      <c r="E794">
        <v>0.01</v>
      </c>
      <c r="F794">
        <v>0</v>
      </c>
      <c r="G794">
        <v>0.01</v>
      </c>
      <c r="H794">
        <v>0.01</v>
      </c>
      <c r="I794">
        <v>0</v>
      </c>
      <c r="J794">
        <v>0</v>
      </c>
    </row>
    <row r="795" spans="1:10" x14ac:dyDescent="0.2">
      <c r="A795">
        <v>0</v>
      </c>
      <c r="B795">
        <v>6.3</v>
      </c>
      <c r="C795">
        <v>7.68</v>
      </c>
      <c r="D795">
        <v>0</v>
      </c>
      <c r="E795">
        <v>0</v>
      </c>
      <c r="F795">
        <v>0</v>
      </c>
      <c r="G795">
        <v>0</v>
      </c>
      <c r="H795">
        <v>0</v>
      </c>
      <c r="I795">
        <v>0</v>
      </c>
      <c r="J795">
        <v>0</v>
      </c>
    </row>
    <row r="796" spans="1:10" x14ac:dyDescent="0.2">
      <c r="A796">
        <v>316.19</v>
      </c>
      <c r="B796">
        <v>320.98</v>
      </c>
      <c r="C796">
        <v>344.15</v>
      </c>
      <c r="D796">
        <v>306.10000000000002</v>
      </c>
      <c r="E796">
        <v>310.61</v>
      </c>
      <c r="F796">
        <v>345.3</v>
      </c>
      <c r="G796">
        <v>331.4</v>
      </c>
      <c r="H796">
        <v>334.82</v>
      </c>
      <c r="I796">
        <v>327.14999999999998</v>
      </c>
      <c r="J796">
        <v>321.06</v>
      </c>
    </row>
    <row r="797" spans="1:10" x14ac:dyDescent="0.2">
      <c r="A797">
        <v>316.19</v>
      </c>
      <c r="B797">
        <v>320.98</v>
      </c>
      <c r="C797">
        <v>344.15</v>
      </c>
      <c r="D797">
        <v>306.10000000000002</v>
      </c>
      <c r="E797">
        <v>310.61</v>
      </c>
      <c r="F797">
        <v>345.3</v>
      </c>
      <c r="G797">
        <v>331.4</v>
      </c>
      <c r="H797">
        <v>334.82</v>
      </c>
      <c r="I797">
        <v>327.14999999999998</v>
      </c>
      <c r="J797">
        <v>321.06</v>
      </c>
    </row>
    <row r="798" spans="1:10" x14ac:dyDescent="0.2">
      <c r="A798">
        <v>293.38</v>
      </c>
      <c r="B798">
        <v>298.95</v>
      </c>
      <c r="C798">
        <v>318.31</v>
      </c>
      <c r="D798">
        <v>283.89999999999998</v>
      </c>
      <c r="E798">
        <v>288.63</v>
      </c>
      <c r="F798">
        <v>317.45999999999998</v>
      </c>
      <c r="G798">
        <v>307.06</v>
      </c>
      <c r="H798">
        <v>310.41000000000003</v>
      </c>
      <c r="I798">
        <v>299.64</v>
      </c>
      <c r="J798">
        <v>296.79000000000002</v>
      </c>
    </row>
    <row r="799" spans="1:10" x14ac:dyDescent="0.2">
      <c r="A799">
        <v>22.82</v>
      </c>
      <c r="B799">
        <v>22.03</v>
      </c>
      <c r="C799">
        <v>25.84</v>
      </c>
      <c r="D799">
        <v>22.2</v>
      </c>
      <c r="E799">
        <v>21.98</v>
      </c>
      <c r="F799">
        <v>27.84</v>
      </c>
      <c r="G799">
        <v>24.34</v>
      </c>
      <c r="H799">
        <v>24.41</v>
      </c>
      <c r="I799">
        <v>27.51</v>
      </c>
      <c r="J799">
        <v>24.26</v>
      </c>
    </row>
    <row r="800" spans="1:10" x14ac:dyDescent="0.2">
      <c r="A800">
        <v>22.82</v>
      </c>
      <c r="B800">
        <v>22.03</v>
      </c>
      <c r="C800">
        <v>25.84</v>
      </c>
      <c r="D800">
        <v>22.2</v>
      </c>
      <c r="E800">
        <v>21.98</v>
      </c>
      <c r="F800">
        <v>27.84</v>
      </c>
      <c r="G800">
        <v>24.34</v>
      </c>
      <c r="H800">
        <v>24.41</v>
      </c>
      <c r="I800">
        <v>27.51</v>
      </c>
      <c r="J800">
        <v>24.26</v>
      </c>
    </row>
    <row r="801" spans="1:10" x14ac:dyDescent="0.2">
      <c r="A801">
        <v>0</v>
      </c>
      <c r="B801">
        <v>0</v>
      </c>
      <c r="C801">
        <v>0</v>
      </c>
      <c r="D801">
        <v>0</v>
      </c>
      <c r="E801">
        <v>0</v>
      </c>
      <c r="F801">
        <v>0</v>
      </c>
      <c r="G801">
        <v>0</v>
      </c>
      <c r="H801">
        <v>0</v>
      </c>
      <c r="I801">
        <v>0</v>
      </c>
      <c r="J801">
        <v>0</v>
      </c>
    </row>
    <row r="802" spans="1:10" x14ac:dyDescent="0.2">
      <c r="A802">
        <v>0</v>
      </c>
      <c r="B802">
        <v>0</v>
      </c>
      <c r="C802">
        <v>0</v>
      </c>
      <c r="D802">
        <v>0</v>
      </c>
      <c r="E802">
        <v>0</v>
      </c>
      <c r="F802">
        <v>0</v>
      </c>
      <c r="G802">
        <v>0</v>
      </c>
      <c r="H802">
        <v>0</v>
      </c>
      <c r="I802">
        <v>0</v>
      </c>
      <c r="J802">
        <v>0</v>
      </c>
    </row>
    <row r="803" spans="1:10" x14ac:dyDescent="0.2">
      <c r="A803">
        <v>105.09</v>
      </c>
      <c r="B803">
        <v>84.66</v>
      </c>
      <c r="C803">
        <v>79.86</v>
      </c>
      <c r="D803">
        <v>90.25</v>
      </c>
      <c r="E803">
        <v>128.31</v>
      </c>
      <c r="F803">
        <v>103.46</v>
      </c>
      <c r="G803">
        <v>95.77</v>
      </c>
      <c r="H803">
        <v>118.22</v>
      </c>
      <c r="I803">
        <v>106.33</v>
      </c>
      <c r="J803">
        <v>95</v>
      </c>
    </row>
    <row r="804" spans="1:10" x14ac:dyDescent="0.2">
      <c r="A804">
        <v>89.9</v>
      </c>
      <c r="B804">
        <v>71.290000000000006</v>
      </c>
      <c r="C804">
        <v>70.510000000000005</v>
      </c>
      <c r="D804">
        <v>79.400000000000006</v>
      </c>
      <c r="E804">
        <v>118.78</v>
      </c>
      <c r="F804">
        <v>86.51</v>
      </c>
      <c r="G804">
        <v>81.06</v>
      </c>
      <c r="H804">
        <v>103.33</v>
      </c>
      <c r="I804">
        <v>90.26</v>
      </c>
      <c r="J804">
        <v>71.23</v>
      </c>
    </row>
    <row r="805" spans="1:10" x14ac:dyDescent="0.2">
      <c r="A805">
        <v>15.18</v>
      </c>
      <c r="B805">
        <v>13.37</v>
      </c>
      <c r="C805">
        <v>9.36</v>
      </c>
      <c r="D805">
        <v>10.84</v>
      </c>
      <c r="E805">
        <v>9.5299999999999994</v>
      </c>
      <c r="F805">
        <v>16.95</v>
      </c>
      <c r="G805">
        <v>14.71</v>
      </c>
      <c r="H805">
        <v>14.89</v>
      </c>
      <c r="I805">
        <v>16.07</v>
      </c>
      <c r="J805">
        <v>23.77</v>
      </c>
    </row>
    <row r="806" spans="1:10" x14ac:dyDescent="0.2">
      <c r="A806">
        <v>-107.6</v>
      </c>
      <c r="B806">
        <v>-131.41999999999999</v>
      </c>
      <c r="C806">
        <v>-137.91</v>
      </c>
      <c r="D806">
        <v>-106.53</v>
      </c>
      <c r="E806">
        <v>-102.98</v>
      </c>
      <c r="F806">
        <v>-172.93</v>
      </c>
      <c r="G806">
        <v>-148.35</v>
      </c>
      <c r="H806">
        <v>-130.68</v>
      </c>
      <c r="I806">
        <v>-169.51</v>
      </c>
      <c r="J806">
        <v>-111.68</v>
      </c>
    </row>
    <row r="807" spans="1:10" x14ac:dyDescent="0.2">
      <c r="A807">
        <v>2.16</v>
      </c>
      <c r="B807">
        <v>2.04</v>
      </c>
      <c r="C807">
        <v>2.09</v>
      </c>
      <c r="D807">
        <v>1.86</v>
      </c>
      <c r="E807">
        <v>2.0299999999999998</v>
      </c>
      <c r="F807">
        <v>1.86</v>
      </c>
      <c r="G807">
        <v>1.75</v>
      </c>
      <c r="H807">
        <v>1.99</v>
      </c>
      <c r="I807">
        <v>2.09</v>
      </c>
      <c r="J807">
        <v>2.2200000000000002</v>
      </c>
    </row>
    <row r="808" spans="1:10" x14ac:dyDescent="0.2">
      <c r="A808">
        <v>2.16</v>
      </c>
      <c r="B808">
        <v>2.04</v>
      </c>
      <c r="C808">
        <v>2.09</v>
      </c>
      <c r="D808">
        <v>1.86</v>
      </c>
      <c r="E808">
        <v>2.0299999999999998</v>
      </c>
      <c r="F808">
        <v>1.86</v>
      </c>
      <c r="G808">
        <v>1.75</v>
      </c>
      <c r="H808">
        <v>1.99</v>
      </c>
      <c r="I808">
        <v>2.09</v>
      </c>
      <c r="J808">
        <v>2.2200000000000002</v>
      </c>
    </row>
    <row r="809" spans="1:10" x14ac:dyDescent="0.2">
      <c r="A809">
        <v>-0.31</v>
      </c>
      <c r="B809">
        <v>-0.08</v>
      </c>
      <c r="C809">
        <v>-0.28999999999999998</v>
      </c>
      <c r="D809">
        <v>-0.44</v>
      </c>
      <c r="E809">
        <v>-0.3</v>
      </c>
      <c r="F809">
        <v>-0.36</v>
      </c>
      <c r="G809">
        <v>-0.28999999999999998</v>
      </c>
      <c r="H809">
        <v>-0.27</v>
      </c>
      <c r="I809">
        <v>-0.38</v>
      </c>
      <c r="J809">
        <v>-0.36</v>
      </c>
    </row>
    <row r="810" spans="1:10" x14ac:dyDescent="0.2">
      <c r="A810">
        <v>0</v>
      </c>
      <c r="B810">
        <v>0</v>
      </c>
      <c r="C810">
        <v>0</v>
      </c>
      <c r="D810">
        <v>0</v>
      </c>
      <c r="E810">
        <v>0</v>
      </c>
      <c r="F810">
        <v>0</v>
      </c>
      <c r="G810">
        <v>0</v>
      </c>
      <c r="H810">
        <v>0.01</v>
      </c>
      <c r="I810">
        <v>0</v>
      </c>
      <c r="J810">
        <v>0</v>
      </c>
    </row>
    <row r="811" spans="1:10" x14ac:dyDescent="0.2">
      <c r="A811">
        <v>0.15</v>
      </c>
      <c r="B811">
        <v>0.15</v>
      </c>
      <c r="C811">
        <v>0.15</v>
      </c>
      <c r="D811">
        <v>0.16</v>
      </c>
      <c r="E811">
        <v>0.16</v>
      </c>
      <c r="F811">
        <v>0.15</v>
      </c>
      <c r="G811">
        <v>0.15</v>
      </c>
      <c r="H811">
        <v>0.16</v>
      </c>
      <c r="I811">
        <v>0.14000000000000001</v>
      </c>
      <c r="J811">
        <v>0.16</v>
      </c>
    </row>
    <row r="812" spans="1:10" x14ac:dyDescent="0.2">
      <c r="A812">
        <v>-0.2</v>
      </c>
      <c r="B812">
        <v>-0.04</v>
      </c>
      <c r="C812">
        <v>-0.27</v>
      </c>
      <c r="D812">
        <v>-0.28000000000000003</v>
      </c>
      <c r="E812">
        <v>-0.28000000000000003</v>
      </c>
      <c r="F812">
        <v>-0.23</v>
      </c>
      <c r="G812">
        <v>-0.27</v>
      </c>
      <c r="H812">
        <v>-0.36</v>
      </c>
      <c r="I812">
        <v>-0.24</v>
      </c>
      <c r="J812">
        <v>-0.23</v>
      </c>
    </row>
    <row r="813" spans="1:10" x14ac:dyDescent="0.2">
      <c r="A813">
        <v>-0.1</v>
      </c>
      <c r="B813">
        <v>-0.02</v>
      </c>
      <c r="C813">
        <v>-0.14000000000000001</v>
      </c>
      <c r="D813">
        <v>-0.15</v>
      </c>
      <c r="E813">
        <v>-0.14000000000000001</v>
      </c>
      <c r="F813">
        <v>-0.12</v>
      </c>
      <c r="G813">
        <v>-0.14000000000000001</v>
      </c>
      <c r="H813">
        <v>-0.19</v>
      </c>
      <c r="I813">
        <v>-0.12</v>
      </c>
      <c r="J813">
        <v>-0.12</v>
      </c>
    </row>
    <row r="814" spans="1:10" x14ac:dyDescent="0.2">
      <c r="A814">
        <v>-0.1</v>
      </c>
      <c r="B814">
        <v>-0.02</v>
      </c>
      <c r="C814">
        <v>-0.13</v>
      </c>
      <c r="D814">
        <v>-0.13</v>
      </c>
      <c r="E814">
        <v>-0.13</v>
      </c>
      <c r="F814">
        <v>-0.11</v>
      </c>
      <c r="G814">
        <v>-0.13</v>
      </c>
      <c r="H814">
        <v>-0.17</v>
      </c>
      <c r="I814">
        <v>-0.11</v>
      </c>
      <c r="J814">
        <v>-0.11</v>
      </c>
    </row>
    <row r="815" spans="1:10" x14ac:dyDescent="0.2">
      <c r="A815">
        <v>1.85</v>
      </c>
      <c r="B815">
        <v>8.9</v>
      </c>
      <c r="C815">
        <v>9.83</v>
      </c>
      <c r="D815">
        <v>8.52</v>
      </c>
      <c r="E815">
        <v>7.11</v>
      </c>
      <c r="F815">
        <v>3.32</v>
      </c>
      <c r="G815">
        <v>6.55</v>
      </c>
      <c r="H815">
        <v>7.07</v>
      </c>
      <c r="I815">
        <v>5.25</v>
      </c>
      <c r="J815">
        <v>2.46</v>
      </c>
    </row>
    <row r="816" spans="1:10" x14ac:dyDescent="0.2">
      <c r="A816">
        <v>16.13</v>
      </c>
      <c r="B816">
        <v>12.04</v>
      </c>
      <c r="C816">
        <v>14.41</v>
      </c>
      <c r="D816">
        <v>14.57</v>
      </c>
      <c r="E816">
        <v>14.11</v>
      </c>
      <c r="F816">
        <v>14.55</v>
      </c>
      <c r="G816">
        <v>17</v>
      </c>
      <c r="H816">
        <v>14.89</v>
      </c>
      <c r="I816">
        <v>12.51</v>
      </c>
      <c r="J816">
        <v>15.34</v>
      </c>
    </row>
    <row r="817" spans="1:10" x14ac:dyDescent="0.2">
      <c r="A817">
        <v>5.67</v>
      </c>
      <c r="B817">
        <v>5.21</v>
      </c>
      <c r="C817">
        <v>4.7300000000000004</v>
      </c>
      <c r="D817">
        <v>6.41</v>
      </c>
      <c r="E817">
        <v>5.89</v>
      </c>
      <c r="F817">
        <v>5.2</v>
      </c>
      <c r="G817">
        <v>2.76</v>
      </c>
      <c r="H817">
        <v>5.44</v>
      </c>
      <c r="I817">
        <v>6.37</v>
      </c>
      <c r="J817">
        <v>6.35</v>
      </c>
    </row>
    <row r="818" spans="1:10" x14ac:dyDescent="0.2">
      <c r="A818">
        <v>10.46</v>
      </c>
      <c r="B818">
        <v>6.83</v>
      </c>
      <c r="C818">
        <v>9.67</v>
      </c>
      <c r="D818">
        <v>8.16</v>
      </c>
      <c r="E818">
        <v>8.2200000000000006</v>
      </c>
      <c r="F818">
        <v>9.35</v>
      </c>
      <c r="G818">
        <v>14.24</v>
      </c>
      <c r="H818">
        <v>9.4600000000000009</v>
      </c>
      <c r="I818">
        <v>6.14</v>
      </c>
      <c r="J818">
        <v>8.99</v>
      </c>
    </row>
    <row r="819" spans="1:10" x14ac:dyDescent="0.2">
      <c r="A819">
        <v>9.2100000000000009</v>
      </c>
      <c r="B819">
        <v>4.3899999999999997</v>
      </c>
      <c r="C819">
        <v>7.7</v>
      </c>
      <c r="D819">
        <v>7.09</v>
      </c>
      <c r="E819">
        <v>7.71</v>
      </c>
      <c r="F819">
        <v>8.94</v>
      </c>
      <c r="G819">
        <v>10.73</v>
      </c>
      <c r="H819">
        <v>7.74</v>
      </c>
      <c r="I819">
        <v>6.89</v>
      </c>
      <c r="J819">
        <v>10.75</v>
      </c>
    </row>
    <row r="820" spans="1:10" x14ac:dyDescent="0.2">
      <c r="A820">
        <v>482.13</v>
      </c>
      <c r="B820">
        <v>457.71</v>
      </c>
      <c r="C820">
        <v>462.13</v>
      </c>
      <c r="D820">
        <v>470.61</v>
      </c>
      <c r="E820">
        <v>451.92</v>
      </c>
      <c r="F820">
        <v>427.08</v>
      </c>
      <c r="G820">
        <v>451.97</v>
      </c>
      <c r="H820">
        <v>476.48</v>
      </c>
      <c r="I820">
        <v>451.54</v>
      </c>
      <c r="J820">
        <v>450.8</v>
      </c>
    </row>
    <row r="821" spans="1:10" x14ac:dyDescent="0.2">
      <c r="A821">
        <v>482.13</v>
      </c>
      <c r="B821">
        <v>457.71</v>
      </c>
      <c r="C821">
        <v>462.13</v>
      </c>
      <c r="D821">
        <v>470.61</v>
      </c>
      <c r="E821">
        <v>451.92</v>
      </c>
      <c r="F821">
        <v>427.08</v>
      </c>
      <c r="G821">
        <v>451.97</v>
      </c>
      <c r="H821">
        <v>476.48</v>
      </c>
      <c r="I821">
        <v>451.54</v>
      </c>
      <c r="J821">
        <v>450.8</v>
      </c>
    </row>
    <row r="822" spans="1:10" x14ac:dyDescent="0.2">
      <c r="A822">
        <v>0.04</v>
      </c>
      <c r="B822">
        <v>0.08</v>
      </c>
      <c r="C822">
        <v>0.08</v>
      </c>
      <c r="D822">
        <v>-0.04</v>
      </c>
      <c r="E822">
        <v>0.1</v>
      </c>
      <c r="F822">
        <v>0.01</v>
      </c>
      <c r="G822">
        <v>0.09</v>
      </c>
      <c r="H822">
        <v>-0.01</v>
      </c>
      <c r="I822">
        <v>0.01</v>
      </c>
      <c r="J822">
        <v>-0.02</v>
      </c>
    </row>
    <row r="823" spans="1:10" x14ac:dyDescent="0.2">
      <c r="A823">
        <v>0</v>
      </c>
      <c r="B823">
        <v>0</v>
      </c>
      <c r="C823">
        <v>0</v>
      </c>
      <c r="D823">
        <v>0</v>
      </c>
      <c r="E823">
        <v>0</v>
      </c>
      <c r="F823">
        <v>0</v>
      </c>
      <c r="G823">
        <v>0</v>
      </c>
      <c r="H823">
        <v>-0.01</v>
      </c>
      <c r="I823">
        <v>0</v>
      </c>
      <c r="J823">
        <v>0</v>
      </c>
    </row>
    <row r="824" spans="1:10" x14ac:dyDescent="0.2">
      <c r="A824">
        <v>0.15</v>
      </c>
      <c r="B824">
        <v>0.16</v>
      </c>
      <c r="C824">
        <v>0.15</v>
      </c>
      <c r="D824">
        <v>0.15</v>
      </c>
      <c r="E824">
        <v>0.16</v>
      </c>
      <c r="F824">
        <v>0.15</v>
      </c>
      <c r="G824">
        <v>0.15</v>
      </c>
      <c r="H824">
        <v>0.14000000000000001</v>
      </c>
      <c r="I824">
        <v>0.14000000000000001</v>
      </c>
      <c r="J824">
        <v>0.16</v>
      </c>
    </row>
    <row r="825" spans="1:10" x14ac:dyDescent="0.2">
      <c r="A825">
        <v>0.03</v>
      </c>
      <c r="B825">
        <v>0.03</v>
      </c>
      <c r="C825">
        <v>-0.03</v>
      </c>
      <c r="D825">
        <v>-0.02</v>
      </c>
      <c r="E825">
        <v>-0.01</v>
      </c>
      <c r="F825">
        <v>0.01</v>
      </c>
      <c r="G825">
        <v>-0.01</v>
      </c>
      <c r="H825">
        <v>-0.08</v>
      </c>
      <c r="I825">
        <v>0.02</v>
      </c>
      <c r="J825">
        <v>0</v>
      </c>
    </row>
    <row r="826" spans="1:10" x14ac:dyDescent="0.2">
      <c r="A826">
        <v>0.01</v>
      </c>
      <c r="B826">
        <v>0.02</v>
      </c>
      <c r="C826">
        <v>-0.02</v>
      </c>
      <c r="D826">
        <v>-0.01</v>
      </c>
      <c r="E826">
        <v>-0.01</v>
      </c>
      <c r="F826">
        <v>0</v>
      </c>
      <c r="G826">
        <v>-0.01</v>
      </c>
      <c r="H826">
        <v>-0.05</v>
      </c>
      <c r="I826">
        <v>0.01</v>
      </c>
      <c r="J826">
        <v>-0.01</v>
      </c>
    </row>
    <row r="827" spans="1:10" x14ac:dyDescent="0.2">
      <c r="A827">
        <v>0.02</v>
      </c>
      <c r="B827">
        <v>0.02</v>
      </c>
      <c r="C827">
        <v>-0.01</v>
      </c>
      <c r="D827">
        <v>0</v>
      </c>
      <c r="E827">
        <v>0</v>
      </c>
      <c r="F827">
        <v>0.01</v>
      </c>
      <c r="G827">
        <v>0</v>
      </c>
      <c r="H827">
        <v>-0.03</v>
      </c>
      <c r="I827">
        <v>0.01</v>
      </c>
      <c r="J827">
        <v>0</v>
      </c>
    </row>
    <row r="828" spans="1:10" x14ac:dyDescent="0.2">
      <c r="A828">
        <v>0</v>
      </c>
      <c r="B828">
        <v>0</v>
      </c>
      <c r="C828">
        <v>0</v>
      </c>
      <c r="D828">
        <v>0</v>
      </c>
      <c r="E828">
        <v>0</v>
      </c>
      <c r="F828">
        <v>0</v>
      </c>
      <c r="G828">
        <v>0</v>
      </c>
      <c r="H828">
        <v>0</v>
      </c>
      <c r="I828">
        <v>0</v>
      </c>
      <c r="J828">
        <v>0</v>
      </c>
    </row>
    <row r="829" spans="1:10" x14ac:dyDescent="0.2">
      <c r="A829">
        <v>79.709999999999994</v>
      </c>
      <c r="B829">
        <v>90.37</v>
      </c>
      <c r="C829">
        <v>77.099999999999994</v>
      </c>
      <c r="D829">
        <v>87.68</v>
      </c>
      <c r="E829">
        <v>82.89</v>
      </c>
      <c r="F829">
        <v>106.62</v>
      </c>
      <c r="G829">
        <v>106.2</v>
      </c>
      <c r="H829">
        <v>73.58</v>
      </c>
      <c r="I829">
        <v>92.51</v>
      </c>
      <c r="J829">
        <v>90.92</v>
      </c>
    </row>
    <row r="830" spans="1:10" x14ac:dyDescent="0.2">
      <c r="A830">
        <v>4.88</v>
      </c>
      <c r="B830">
        <v>3.91</v>
      </c>
      <c r="C830">
        <v>1.05</v>
      </c>
      <c r="D830">
        <v>2.68</v>
      </c>
      <c r="E830">
        <v>8.7899999999999991</v>
      </c>
      <c r="F830">
        <v>1.5</v>
      </c>
      <c r="G830">
        <v>0.02</v>
      </c>
      <c r="H830">
        <v>3.74</v>
      </c>
      <c r="I830">
        <v>6.48</v>
      </c>
      <c r="J830">
        <v>10.039999999999999</v>
      </c>
    </row>
    <row r="831" spans="1:10" x14ac:dyDescent="0.2">
      <c r="A831">
        <v>74.83</v>
      </c>
      <c r="B831">
        <v>86.47</v>
      </c>
      <c r="C831">
        <v>76.040000000000006</v>
      </c>
      <c r="D831">
        <v>85</v>
      </c>
      <c r="E831">
        <v>74.099999999999994</v>
      </c>
      <c r="F831">
        <v>105.11</v>
      </c>
      <c r="G831">
        <v>106.18</v>
      </c>
      <c r="H831">
        <v>69.84</v>
      </c>
      <c r="I831">
        <v>86.03</v>
      </c>
      <c r="J831">
        <v>80.87</v>
      </c>
    </row>
    <row r="832" spans="1:10" x14ac:dyDescent="0.2">
      <c r="A832">
        <v>23.48</v>
      </c>
      <c r="B832">
        <v>42.13</v>
      </c>
      <c r="C832">
        <v>30.02</v>
      </c>
      <c r="D832">
        <v>42.54</v>
      </c>
      <c r="E832">
        <v>28.77</v>
      </c>
      <c r="F832">
        <v>45.73</v>
      </c>
      <c r="G832">
        <v>61.28</v>
      </c>
      <c r="H832">
        <v>12.88</v>
      </c>
      <c r="I832">
        <v>46.07</v>
      </c>
      <c r="J832">
        <v>34.03</v>
      </c>
    </row>
    <row r="833" spans="1:10" x14ac:dyDescent="0.2">
      <c r="A833">
        <v>139824.21</v>
      </c>
      <c r="B833">
        <v>136144.79999999999</v>
      </c>
      <c r="C833">
        <v>141311.32</v>
      </c>
      <c r="D833">
        <v>147751.10999999999</v>
      </c>
      <c r="E833">
        <v>147479.22</v>
      </c>
      <c r="F833">
        <v>150771.66</v>
      </c>
      <c r="G833">
        <v>139880.29999999999</v>
      </c>
      <c r="H833">
        <v>134507.19</v>
      </c>
      <c r="I833">
        <v>135277.23000000001</v>
      </c>
      <c r="J833">
        <v>142565.97</v>
      </c>
    </row>
    <row r="834" spans="1:10" x14ac:dyDescent="0.2">
      <c r="A834">
        <v>643.86</v>
      </c>
      <c r="B834">
        <v>800.59</v>
      </c>
      <c r="C834">
        <v>601.96</v>
      </c>
      <c r="D834">
        <v>710.14</v>
      </c>
      <c r="E834">
        <v>902.56</v>
      </c>
      <c r="F834">
        <v>762.05</v>
      </c>
      <c r="G834">
        <v>672.96</v>
      </c>
      <c r="H834">
        <v>826.91</v>
      </c>
      <c r="I834">
        <v>721.8</v>
      </c>
      <c r="J834">
        <v>941.82</v>
      </c>
    </row>
    <row r="835" spans="1:10" x14ac:dyDescent="0.2">
      <c r="A835">
        <v>60.64</v>
      </c>
      <c r="B835">
        <v>59.89</v>
      </c>
      <c r="C835">
        <v>61.1</v>
      </c>
      <c r="D835">
        <v>62.28</v>
      </c>
      <c r="E835">
        <v>60.89</v>
      </c>
      <c r="F835">
        <v>53.23</v>
      </c>
      <c r="G835">
        <v>64.09</v>
      </c>
      <c r="H835">
        <v>60.41</v>
      </c>
      <c r="I835">
        <v>57.82</v>
      </c>
      <c r="J835">
        <v>61.2</v>
      </c>
    </row>
    <row r="836" spans="1:10" x14ac:dyDescent="0.2">
      <c r="A836">
        <v>758.06</v>
      </c>
      <c r="B836">
        <v>748.61</v>
      </c>
      <c r="C836">
        <v>763.74</v>
      </c>
      <c r="D836">
        <v>778.47</v>
      </c>
      <c r="E836">
        <v>761.07</v>
      </c>
      <c r="F836">
        <v>665.38</v>
      </c>
      <c r="G836">
        <v>801.18</v>
      </c>
      <c r="H836">
        <v>755.12</v>
      </c>
      <c r="I836">
        <v>722.7</v>
      </c>
      <c r="J836">
        <v>765.02</v>
      </c>
    </row>
    <row r="837" spans="1:10" x14ac:dyDescent="0.2">
      <c r="A837">
        <v>558.69000000000005</v>
      </c>
      <c r="B837">
        <v>533.32000000000005</v>
      </c>
      <c r="C837">
        <v>541.04999999999995</v>
      </c>
      <c r="D837">
        <v>538.17999999999995</v>
      </c>
      <c r="E837">
        <v>520.66</v>
      </c>
      <c r="F837">
        <v>496.61</v>
      </c>
      <c r="G837">
        <v>567.62</v>
      </c>
      <c r="H837">
        <v>555.14</v>
      </c>
      <c r="I837">
        <v>543.86</v>
      </c>
      <c r="J837">
        <v>566.21</v>
      </c>
    </row>
    <row r="838" spans="1:10" x14ac:dyDescent="0.2">
      <c r="A838">
        <v>558.69000000000005</v>
      </c>
      <c r="B838">
        <v>533.32000000000005</v>
      </c>
      <c r="C838">
        <v>541.04999999999995</v>
      </c>
      <c r="D838">
        <v>538.17999999999995</v>
      </c>
      <c r="E838">
        <v>520.66</v>
      </c>
      <c r="F838">
        <v>496.61</v>
      </c>
      <c r="G838">
        <v>567.62</v>
      </c>
      <c r="H838">
        <v>555.14</v>
      </c>
      <c r="I838">
        <v>543.86</v>
      </c>
      <c r="J838">
        <v>566.21</v>
      </c>
    </row>
    <row r="839" spans="1:10" x14ac:dyDescent="0.2">
      <c r="A839">
        <v>317.87</v>
      </c>
      <c r="B839">
        <v>293.16000000000003</v>
      </c>
      <c r="C839">
        <v>281.79000000000002</v>
      </c>
      <c r="D839">
        <v>294.99</v>
      </c>
      <c r="E839">
        <v>273.02</v>
      </c>
      <c r="F839">
        <v>287.89999999999998</v>
      </c>
      <c r="G839">
        <v>303.33</v>
      </c>
      <c r="H839">
        <v>312.16000000000003</v>
      </c>
      <c r="I839">
        <v>298.63</v>
      </c>
      <c r="J839">
        <v>307.42</v>
      </c>
    </row>
    <row r="840" spans="1:10" x14ac:dyDescent="0.2">
      <c r="A840">
        <v>240.82</v>
      </c>
      <c r="B840">
        <v>240.16</v>
      </c>
      <c r="C840">
        <v>259.27</v>
      </c>
      <c r="D840">
        <v>243.18</v>
      </c>
      <c r="E840">
        <v>247.64</v>
      </c>
      <c r="F840">
        <v>208.71</v>
      </c>
      <c r="G840">
        <v>264.27999999999997</v>
      </c>
      <c r="H840">
        <v>242.98</v>
      </c>
      <c r="I840">
        <v>245.23</v>
      </c>
      <c r="J840">
        <v>258.79000000000002</v>
      </c>
    </row>
    <row r="841" spans="1:10" x14ac:dyDescent="0.2">
      <c r="A841">
        <v>1075.93</v>
      </c>
      <c r="B841">
        <v>1041.76</v>
      </c>
      <c r="C841">
        <v>1045.53</v>
      </c>
      <c r="D841">
        <v>1073.46</v>
      </c>
      <c r="E841">
        <v>1034.0999999999999</v>
      </c>
      <c r="F841">
        <v>953.29</v>
      </c>
      <c r="G841">
        <v>1104.51</v>
      </c>
      <c r="H841">
        <v>1067.28</v>
      </c>
      <c r="I841">
        <v>1021.33</v>
      </c>
      <c r="J841">
        <v>1072.45</v>
      </c>
    </row>
    <row r="842" spans="1:10" x14ac:dyDescent="0.2">
      <c r="A842">
        <v>8.26</v>
      </c>
      <c r="B842">
        <v>9.19</v>
      </c>
      <c r="C842">
        <v>8.6</v>
      </c>
      <c r="D842">
        <v>8.6999999999999993</v>
      </c>
      <c r="E842">
        <v>9.23</v>
      </c>
      <c r="F842">
        <v>10.69</v>
      </c>
      <c r="G842">
        <v>10.56</v>
      </c>
      <c r="H842">
        <v>8.94</v>
      </c>
      <c r="I842">
        <v>6.87</v>
      </c>
      <c r="J842">
        <v>8.3699999999999992</v>
      </c>
    </row>
    <row r="843" spans="1:10" x14ac:dyDescent="0.2">
      <c r="A843">
        <v>6.06</v>
      </c>
      <c r="B843">
        <v>4.47</v>
      </c>
      <c r="C843">
        <v>5.49</v>
      </c>
      <c r="D843">
        <v>5.45</v>
      </c>
      <c r="E843">
        <v>5.69</v>
      </c>
      <c r="F843">
        <v>6.99</v>
      </c>
      <c r="G843">
        <v>3.71</v>
      </c>
      <c r="H843">
        <v>7.41</v>
      </c>
      <c r="I843">
        <v>5.44</v>
      </c>
      <c r="J843">
        <v>6.43</v>
      </c>
    </row>
    <row r="844" spans="1:10" x14ac:dyDescent="0.2">
      <c r="A844">
        <v>2.2000000000000002</v>
      </c>
      <c r="B844">
        <v>4.7300000000000004</v>
      </c>
      <c r="C844">
        <v>3.11</v>
      </c>
      <c r="D844">
        <v>3.25</v>
      </c>
      <c r="E844">
        <v>3.54</v>
      </c>
      <c r="F844">
        <v>3.7</v>
      </c>
      <c r="G844">
        <v>6.85</v>
      </c>
      <c r="H844">
        <v>1.53</v>
      </c>
      <c r="I844">
        <v>1.43</v>
      </c>
      <c r="J844">
        <v>1.94</v>
      </c>
    </row>
    <row r="845" spans="1:10" x14ac:dyDescent="0.2">
      <c r="A845">
        <v>-75.23</v>
      </c>
      <c r="B845">
        <v>-74.63</v>
      </c>
      <c r="C845">
        <v>-72.16</v>
      </c>
      <c r="D845">
        <v>-73.53</v>
      </c>
      <c r="E845">
        <v>-72.12</v>
      </c>
      <c r="F845">
        <v>-84.33</v>
      </c>
      <c r="G845">
        <v>-60.74</v>
      </c>
      <c r="H845">
        <v>-72.45</v>
      </c>
      <c r="I845">
        <v>-66.94</v>
      </c>
      <c r="J845">
        <v>-73.86</v>
      </c>
    </row>
    <row r="846" spans="1:10" x14ac:dyDescent="0.2">
      <c r="A846">
        <v>131.57</v>
      </c>
      <c r="B846">
        <v>130.96</v>
      </c>
      <c r="C846">
        <v>133.78</v>
      </c>
      <c r="D846">
        <v>130.29</v>
      </c>
      <c r="E846">
        <v>131.03</v>
      </c>
      <c r="F846">
        <v>133.75</v>
      </c>
      <c r="G846">
        <v>126.39</v>
      </c>
      <c r="H846">
        <v>119.98</v>
      </c>
      <c r="I846">
        <v>143.09</v>
      </c>
      <c r="J846">
        <v>132.05000000000001</v>
      </c>
    </row>
    <row r="847" spans="1:10" x14ac:dyDescent="0.2">
      <c r="A847">
        <v>0.05</v>
      </c>
      <c r="B847">
        <v>0.03</v>
      </c>
      <c r="C847">
        <v>0.05</v>
      </c>
      <c r="D847">
        <v>7.0000000000000007E-2</v>
      </c>
      <c r="E847">
        <v>0.05</v>
      </c>
      <c r="F847">
        <v>0.06</v>
      </c>
      <c r="G847">
        <v>0.04</v>
      </c>
      <c r="H847">
        <v>0.05</v>
      </c>
      <c r="I847">
        <v>0.06</v>
      </c>
      <c r="J847">
        <v>7.0000000000000007E-2</v>
      </c>
    </row>
    <row r="848" spans="1:10" x14ac:dyDescent="0.2">
      <c r="A848">
        <v>0</v>
      </c>
      <c r="B848">
        <v>0</v>
      </c>
      <c r="C848">
        <v>0</v>
      </c>
      <c r="D848">
        <v>0</v>
      </c>
      <c r="E848">
        <v>0</v>
      </c>
      <c r="F848">
        <v>0</v>
      </c>
      <c r="G848">
        <v>0</v>
      </c>
      <c r="H848">
        <v>0.01</v>
      </c>
      <c r="I848">
        <v>0</v>
      </c>
      <c r="J848">
        <v>0</v>
      </c>
    </row>
    <row r="849" spans="1:10" x14ac:dyDescent="0.2">
      <c r="A849">
        <v>0</v>
      </c>
      <c r="B849">
        <v>0</v>
      </c>
      <c r="C849">
        <v>0</v>
      </c>
      <c r="D849">
        <v>0</v>
      </c>
      <c r="E849">
        <v>0</v>
      </c>
      <c r="F849">
        <v>0</v>
      </c>
      <c r="G849">
        <v>0</v>
      </c>
      <c r="H849">
        <v>0</v>
      </c>
      <c r="I849">
        <v>0</v>
      </c>
      <c r="J849">
        <v>0</v>
      </c>
    </row>
    <row r="850" spans="1:10" x14ac:dyDescent="0.2">
      <c r="A850">
        <v>0</v>
      </c>
      <c r="B850">
        <v>0</v>
      </c>
      <c r="C850">
        <v>0.01</v>
      </c>
      <c r="D850">
        <v>0.01</v>
      </c>
      <c r="E850">
        <v>0.01</v>
      </c>
      <c r="F850">
        <v>0</v>
      </c>
      <c r="G850">
        <v>0.01</v>
      </c>
      <c r="H850">
        <v>0.01</v>
      </c>
      <c r="I850">
        <v>0</v>
      </c>
      <c r="J850">
        <v>0</v>
      </c>
    </row>
    <row r="851" spans="1:10" x14ac:dyDescent="0.2">
      <c r="A851">
        <v>17.489999999999998</v>
      </c>
      <c r="B851">
        <v>15.39</v>
      </c>
      <c r="C851">
        <v>16.2</v>
      </c>
      <c r="D851">
        <v>16.329999999999998</v>
      </c>
      <c r="E851">
        <v>16.07</v>
      </c>
      <c r="F851">
        <v>16.329999999999998</v>
      </c>
      <c r="G851">
        <v>15.54</v>
      </c>
      <c r="H851">
        <v>15.52</v>
      </c>
      <c r="I851">
        <v>16.52</v>
      </c>
      <c r="J851">
        <v>16.97</v>
      </c>
    </row>
    <row r="852" spans="1:10" x14ac:dyDescent="0.2">
      <c r="A852">
        <v>17.489999999999998</v>
      </c>
      <c r="B852">
        <v>15.39</v>
      </c>
      <c r="C852">
        <v>16.2</v>
      </c>
      <c r="D852">
        <v>16.329999999999998</v>
      </c>
      <c r="E852">
        <v>16.07</v>
      </c>
      <c r="F852">
        <v>16.329999999999998</v>
      </c>
      <c r="G852">
        <v>15.54</v>
      </c>
      <c r="H852">
        <v>15.52</v>
      </c>
      <c r="I852">
        <v>16.52</v>
      </c>
      <c r="J852">
        <v>16.97</v>
      </c>
    </row>
    <row r="853" spans="1:10" x14ac:dyDescent="0.2">
      <c r="A853">
        <v>17.47</v>
      </c>
      <c r="B853">
        <v>15.36</v>
      </c>
      <c r="C853">
        <v>16.170000000000002</v>
      </c>
      <c r="D853">
        <v>16.309999999999999</v>
      </c>
      <c r="E853">
        <v>16.04</v>
      </c>
      <c r="F853">
        <v>16.309999999999999</v>
      </c>
      <c r="G853">
        <v>15.51</v>
      </c>
      <c r="H853">
        <v>15.49</v>
      </c>
      <c r="I853">
        <v>16.489999999999998</v>
      </c>
      <c r="J853">
        <v>16.940000000000001</v>
      </c>
    </row>
    <row r="854" spans="1:10" x14ac:dyDescent="0.2">
      <c r="A854">
        <v>0.03</v>
      </c>
      <c r="B854">
        <v>0.03</v>
      </c>
      <c r="C854">
        <v>0.03</v>
      </c>
      <c r="D854">
        <v>0.02</v>
      </c>
      <c r="E854">
        <v>0.03</v>
      </c>
      <c r="F854">
        <v>0.02</v>
      </c>
      <c r="G854">
        <v>0.02</v>
      </c>
      <c r="H854">
        <v>0.03</v>
      </c>
      <c r="I854">
        <v>0.03</v>
      </c>
      <c r="J854">
        <v>0.03</v>
      </c>
    </row>
    <row r="855" spans="1:10" x14ac:dyDescent="0.2">
      <c r="A855">
        <v>0.03</v>
      </c>
      <c r="B855">
        <v>0.03</v>
      </c>
      <c r="C855">
        <v>0.03</v>
      </c>
      <c r="D855">
        <v>0.02</v>
      </c>
      <c r="E855">
        <v>0.03</v>
      </c>
      <c r="F855">
        <v>0.02</v>
      </c>
      <c r="G855">
        <v>0.02</v>
      </c>
      <c r="H855">
        <v>0.03</v>
      </c>
      <c r="I855">
        <v>0.03</v>
      </c>
      <c r="J855">
        <v>0.03</v>
      </c>
    </row>
    <row r="856" spans="1:10" x14ac:dyDescent="0.2">
      <c r="A856">
        <v>0</v>
      </c>
      <c r="B856">
        <v>0</v>
      </c>
      <c r="C856">
        <v>0</v>
      </c>
      <c r="D856">
        <v>0</v>
      </c>
      <c r="E856">
        <v>0</v>
      </c>
      <c r="F856">
        <v>0</v>
      </c>
      <c r="G856">
        <v>0</v>
      </c>
      <c r="H856">
        <v>0</v>
      </c>
      <c r="I856">
        <v>0</v>
      </c>
      <c r="J856">
        <v>0</v>
      </c>
    </row>
    <row r="857" spans="1:10" x14ac:dyDescent="0.2">
      <c r="A857">
        <v>0.03</v>
      </c>
      <c r="B857">
        <v>0.04</v>
      </c>
      <c r="C857">
        <v>7.0000000000000007E-2</v>
      </c>
      <c r="D857">
        <v>0.03</v>
      </c>
      <c r="E857">
        <v>0.04</v>
      </c>
      <c r="F857">
        <v>0.05</v>
      </c>
      <c r="G857">
        <v>0.03</v>
      </c>
      <c r="H857">
        <v>0.05</v>
      </c>
      <c r="I857">
        <v>0.06</v>
      </c>
      <c r="J857">
        <v>7.0000000000000007E-2</v>
      </c>
    </row>
    <row r="858" spans="1:10" x14ac:dyDescent="0.2">
      <c r="A858">
        <v>0.03</v>
      </c>
      <c r="B858">
        <v>0.04</v>
      </c>
      <c r="C858">
        <v>7.0000000000000007E-2</v>
      </c>
      <c r="D858">
        <v>0.03</v>
      </c>
      <c r="E858">
        <v>0.04</v>
      </c>
      <c r="F858">
        <v>0.05</v>
      </c>
      <c r="G858">
        <v>0.03</v>
      </c>
      <c r="H858">
        <v>0.05</v>
      </c>
      <c r="I858">
        <v>0.06</v>
      </c>
      <c r="J858">
        <v>7.0000000000000007E-2</v>
      </c>
    </row>
    <row r="859" spans="1:10" x14ac:dyDescent="0.2">
      <c r="A859">
        <v>31.22</v>
      </c>
      <c r="B859">
        <v>32.39</v>
      </c>
      <c r="C859">
        <v>29.36</v>
      </c>
      <c r="D859">
        <v>34.04</v>
      </c>
      <c r="E859">
        <v>47.35</v>
      </c>
      <c r="F859">
        <v>35.020000000000003</v>
      </c>
      <c r="G859">
        <v>32.68</v>
      </c>
      <c r="H859">
        <v>42.85</v>
      </c>
      <c r="I859">
        <v>44.18</v>
      </c>
      <c r="J859">
        <v>54.56</v>
      </c>
    </row>
    <row r="860" spans="1:10" x14ac:dyDescent="0.2">
      <c r="A860">
        <v>31.22</v>
      </c>
      <c r="B860">
        <v>32.39</v>
      </c>
      <c r="C860">
        <v>29.36</v>
      </c>
      <c r="D860">
        <v>34.04</v>
      </c>
      <c r="E860">
        <v>47.35</v>
      </c>
      <c r="F860">
        <v>35.020000000000003</v>
      </c>
      <c r="G860">
        <v>32.68</v>
      </c>
      <c r="H860">
        <v>42.85</v>
      </c>
      <c r="I860">
        <v>40.619999999999997</v>
      </c>
      <c r="J860">
        <v>43.96</v>
      </c>
    </row>
    <row r="861" spans="1:10" x14ac:dyDescent="0.2">
      <c r="A861">
        <v>0</v>
      </c>
      <c r="B861">
        <v>0</v>
      </c>
      <c r="C861">
        <v>0</v>
      </c>
      <c r="D861">
        <v>0</v>
      </c>
      <c r="E861">
        <v>0</v>
      </c>
      <c r="F861">
        <v>0</v>
      </c>
      <c r="G861">
        <v>0</v>
      </c>
      <c r="H861">
        <v>0</v>
      </c>
      <c r="I861">
        <v>3.56</v>
      </c>
      <c r="J861">
        <v>10.6</v>
      </c>
    </row>
    <row r="862" spans="1:10" x14ac:dyDescent="0.2">
      <c r="A862">
        <v>-147.94</v>
      </c>
      <c r="B862">
        <v>-145.25</v>
      </c>
      <c r="C862">
        <v>-148.97</v>
      </c>
      <c r="D862">
        <v>-145.74</v>
      </c>
      <c r="E862">
        <v>-146.1</v>
      </c>
      <c r="F862">
        <v>-149.19999999999999</v>
      </c>
      <c r="G862">
        <v>-141.08000000000001</v>
      </c>
      <c r="H862">
        <v>-134.55000000000001</v>
      </c>
      <c r="I862">
        <v>-158.6</v>
      </c>
      <c r="J862">
        <v>-147.96</v>
      </c>
    </row>
    <row r="863" spans="1:10" x14ac:dyDescent="0.2">
      <c r="A863">
        <v>131.57</v>
      </c>
      <c r="B863">
        <v>130.96</v>
      </c>
      <c r="C863">
        <v>133.78</v>
      </c>
      <c r="D863">
        <v>130.29</v>
      </c>
      <c r="E863">
        <v>131.03</v>
      </c>
      <c r="F863">
        <v>133.75</v>
      </c>
      <c r="G863">
        <v>126.39</v>
      </c>
      <c r="H863">
        <v>119.98</v>
      </c>
      <c r="I863">
        <v>143.09</v>
      </c>
      <c r="J863">
        <v>132.05000000000001</v>
      </c>
    </row>
    <row r="864" spans="1:10" x14ac:dyDescent="0.2">
      <c r="A864">
        <v>-0.01</v>
      </c>
      <c r="B864">
        <v>-0.03</v>
      </c>
      <c r="C864">
        <v>-0.01</v>
      </c>
      <c r="D864">
        <v>0</v>
      </c>
      <c r="E864">
        <v>-0.01</v>
      </c>
      <c r="F864">
        <v>0</v>
      </c>
      <c r="G864">
        <v>-0.01</v>
      </c>
      <c r="H864">
        <v>-0.01</v>
      </c>
      <c r="I864">
        <v>0</v>
      </c>
      <c r="J864">
        <v>0</v>
      </c>
    </row>
    <row r="865" spans="1:10" x14ac:dyDescent="0.2">
      <c r="A865">
        <v>0</v>
      </c>
      <c r="B865">
        <v>0</v>
      </c>
      <c r="C865">
        <v>0</v>
      </c>
      <c r="D865">
        <v>0</v>
      </c>
      <c r="E865">
        <v>0</v>
      </c>
      <c r="F865">
        <v>0</v>
      </c>
      <c r="G865">
        <v>0</v>
      </c>
      <c r="H865">
        <v>0.01</v>
      </c>
      <c r="I865">
        <v>0</v>
      </c>
      <c r="J865">
        <v>0</v>
      </c>
    </row>
    <row r="866" spans="1:10" x14ac:dyDescent="0.2">
      <c r="A866">
        <v>0</v>
      </c>
      <c r="B866">
        <v>0</v>
      </c>
      <c r="C866">
        <v>0</v>
      </c>
      <c r="D866">
        <v>0</v>
      </c>
      <c r="E866">
        <v>0</v>
      </c>
      <c r="F866">
        <v>0</v>
      </c>
      <c r="G866">
        <v>0</v>
      </c>
      <c r="H866">
        <v>0</v>
      </c>
      <c r="I866">
        <v>0</v>
      </c>
      <c r="J866">
        <v>0</v>
      </c>
    </row>
    <row r="867" spans="1:10" x14ac:dyDescent="0.2">
      <c r="A867">
        <v>0</v>
      </c>
      <c r="B867">
        <v>0</v>
      </c>
      <c r="C867">
        <v>0.01</v>
      </c>
      <c r="D867">
        <v>0.01</v>
      </c>
      <c r="E867">
        <v>0.01</v>
      </c>
      <c r="F867">
        <v>0</v>
      </c>
      <c r="G867">
        <v>0.01</v>
      </c>
      <c r="H867">
        <v>0.01</v>
      </c>
      <c r="I867">
        <v>0</v>
      </c>
      <c r="J867">
        <v>0</v>
      </c>
    </row>
    <row r="868" spans="1:10" x14ac:dyDescent="0.2">
      <c r="A868">
        <v>17.47</v>
      </c>
      <c r="B868">
        <v>15.36</v>
      </c>
      <c r="C868">
        <v>16.170000000000002</v>
      </c>
      <c r="D868">
        <v>16.309999999999999</v>
      </c>
      <c r="E868">
        <v>16.04</v>
      </c>
      <c r="F868">
        <v>16.309999999999999</v>
      </c>
      <c r="G868">
        <v>15.51</v>
      </c>
      <c r="H868">
        <v>15.49</v>
      </c>
      <c r="I868">
        <v>16.489999999999998</v>
      </c>
      <c r="J868">
        <v>16.940000000000001</v>
      </c>
    </row>
    <row r="869" spans="1:10" x14ac:dyDescent="0.2">
      <c r="A869">
        <v>17.47</v>
      </c>
      <c r="B869">
        <v>15.36</v>
      </c>
      <c r="C869">
        <v>16.170000000000002</v>
      </c>
      <c r="D869">
        <v>16.309999999999999</v>
      </c>
      <c r="E869">
        <v>16.04</v>
      </c>
      <c r="F869">
        <v>16.309999999999999</v>
      </c>
      <c r="G869">
        <v>15.51</v>
      </c>
      <c r="H869">
        <v>15.49</v>
      </c>
      <c r="I869">
        <v>16.489999999999998</v>
      </c>
      <c r="J869">
        <v>16.940000000000001</v>
      </c>
    </row>
    <row r="870" spans="1:10" x14ac:dyDescent="0.2">
      <c r="A870">
        <v>17.47</v>
      </c>
      <c r="B870">
        <v>15.36</v>
      </c>
      <c r="C870">
        <v>16.170000000000002</v>
      </c>
      <c r="D870">
        <v>16.309999999999999</v>
      </c>
      <c r="E870">
        <v>16.04</v>
      </c>
      <c r="F870">
        <v>16.309999999999999</v>
      </c>
      <c r="G870">
        <v>15.51</v>
      </c>
      <c r="H870">
        <v>15.49</v>
      </c>
      <c r="I870">
        <v>16.489999999999998</v>
      </c>
      <c r="J870">
        <v>16.940000000000001</v>
      </c>
    </row>
    <row r="871" spans="1:10" x14ac:dyDescent="0.2">
      <c r="A871">
        <v>0</v>
      </c>
      <c r="B871">
        <v>0</v>
      </c>
      <c r="C871">
        <v>0</v>
      </c>
      <c r="D871">
        <v>0</v>
      </c>
      <c r="E871">
        <v>0</v>
      </c>
      <c r="F871">
        <v>0</v>
      </c>
      <c r="G871">
        <v>0</v>
      </c>
      <c r="H871">
        <v>0</v>
      </c>
      <c r="I871">
        <v>0</v>
      </c>
      <c r="J871">
        <v>0</v>
      </c>
    </row>
    <row r="872" spans="1:10" x14ac:dyDescent="0.2">
      <c r="A872">
        <v>0</v>
      </c>
      <c r="B872">
        <v>0</v>
      </c>
      <c r="C872">
        <v>0</v>
      </c>
      <c r="D872">
        <v>0</v>
      </c>
      <c r="E872">
        <v>0</v>
      </c>
      <c r="F872">
        <v>0</v>
      </c>
      <c r="G872">
        <v>0</v>
      </c>
      <c r="H872">
        <v>0</v>
      </c>
      <c r="I872">
        <v>0</v>
      </c>
      <c r="J872">
        <v>0</v>
      </c>
    </row>
    <row r="873" spans="1:10" x14ac:dyDescent="0.2">
      <c r="A873">
        <v>-0.01</v>
      </c>
      <c r="B873">
        <v>-0.01</v>
      </c>
      <c r="C873">
        <v>0</v>
      </c>
      <c r="D873">
        <v>-0.01</v>
      </c>
      <c r="E873">
        <v>-0.01</v>
      </c>
      <c r="F873">
        <v>0</v>
      </c>
      <c r="G873">
        <v>-0.01</v>
      </c>
      <c r="H873">
        <v>0</v>
      </c>
      <c r="I873">
        <v>0</v>
      </c>
      <c r="J873">
        <v>0</v>
      </c>
    </row>
    <row r="874" spans="1:10" x14ac:dyDescent="0.2">
      <c r="A874">
        <v>-0.01</v>
      </c>
      <c r="B874">
        <v>-0.01</v>
      </c>
      <c r="C874">
        <v>0</v>
      </c>
      <c r="D874">
        <v>-0.01</v>
      </c>
      <c r="E874">
        <v>-0.01</v>
      </c>
      <c r="F874">
        <v>0</v>
      </c>
      <c r="G874">
        <v>-0.01</v>
      </c>
      <c r="H874">
        <v>0</v>
      </c>
      <c r="I874">
        <v>0</v>
      </c>
      <c r="J874">
        <v>0</v>
      </c>
    </row>
    <row r="875" spans="1:10" x14ac:dyDescent="0.2">
      <c r="A875">
        <v>31.22</v>
      </c>
      <c r="B875">
        <v>32.39</v>
      </c>
      <c r="C875">
        <v>29.36</v>
      </c>
      <c r="D875">
        <v>34.04</v>
      </c>
      <c r="E875">
        <v>47.35</v>
      </c>
      <c r="F875">
        <v>35.020000000000003</v>
      </c>
      <c r="G875">
        <v>32.68</v>
      </c>
      <c r="H875">
        <v>42.85</v>
      </c>
      <c r="I875">
        <v>44.18</v>
      </c>
      <c r="J875">
        <v>54.56</v>
      </c>
    </row>
    <row r="876" spans="1:10" x14ac:dyDescent="0.2">
      <c r="A876">
        <v>31.22</v>
      </c>
      <c r="B876">
        <v>32.39</v>
      </c>
      <c r="C876">
        <v>29.36</v>
      </c>
      <c r="D876">
        <v>34.04</v>
      </c>
      <c r="E876">
        <v>47.35</v>
      </c>
      <c r="F876">
        <v>35.020000000000003</v>
      </c>
      <c r="G876">
        <v>32.68</v>
      </c>
      <c r="H876">
        <v>42.85</v>
      </c>
      <c r="I876">
        <v>40.619999999999997</v>
      </c>
      <c r="J876">
        <v>43.96</v>
      </c>
    </row>
    <row r="877" spans="1:10" x14ac:dyDescent="0.2">
      <c r="A877">
        <v>0</v>
      </c>
      <c r="B877">
        <v>0</v>
      </c>
      <c r="C877">
        <v>0</v>
      </c>
      <c r="D877">
        <v>0</v>
      </c>
      <c r="E877">
        <v>0</v>
      </c>
      <c r="F877">
        <v>0</v>
      </c>
      <c r="G877">
        <v>0</v>
      </c>
      <c r="H877">
        <v>0</v>
      </c>
      <c r="I877">
        <v>3.56</v>
      </c>
      <c r="J877">
        <v>10.6</v>
      </c>
    </row>
    <row r="878" spans="1:10" x14ac:dyDescent="0.2">
      <c r="A878">
        <v>-147.94</v>
      </c>
      <c r="B878">
        <v>-145.25</v>
      </c>
      <c r="C878">
        <v>-148.97</v>
      </c>
      <c r="D878">
        <v>-145.74</v>
      </c>
      <c r="E878">
        <v>-146.1</v>
      </c>
      <c r="F878">
        <v>-149.19999999999999</v>
      </c>
      <c r="G878">
        <v>-141.08000000000001</v>
      </c>
      <c r="H878">
        <v>-134.55000000000001</v>
      </c>
      <c r="I878">
        <v>-158.6</v>
      </c>
      <c r="J878">
        <v>-147.96</v>
      </c>
    </row>
    <row r="879" spans="1:10" x14ac:dyDescent="0.2">
      <c r="A879">
        <v>0</v>
      </c>
      <c r="B879">
        <v>0</v>
      </c>
      <c r="C879">
        <v>0</v>
      </c>
      <c r="D879">
        <v>0</v>
      </c>
      <c r="E879">
        <v>0</v>
      </c>
      <c r="F879">
        <v>0</v>
      </c>
      <c r="G879">
        <v>0</v>
      </c>
      <c r="H879">
        <v>0</v>
      </c>
      <c r="I879">
        <v>0</v>
      </c>
      <c r="J879">
        <v>0</v>
      </c>
    </row>
    <row r="880" spans="1:10" x14ac:dyDescent="0.2">
      <c r="A880">
        <v>0.01</v>
      </c>
      <c r="B880">
        <v>-0.02</v>
      </c>
      <c r="C880">
        <v>0</v>
      </c>
      <c r="D880">
        <v>0.03</v>
      </c>
      <c r="E880">
        <v>0</v>
      </c>
      <c r="F880">
        <v>0.02</v>
      </c>
      <c r="G880">
        <v>0</v>
      </c>
      <c r="H880">
        <v>0.01</v>
      </c>
      <c r="I880">
        <v>0.01</v>
      </c>
      <c r="J880">
        <v>0.01</v>
      </c>
    </row>
    <row r="881" spans="1:10" x14ac:dyDescent="0.2">
      <c r="A881">
        <v>134.29</v>
      </c>
      <c r="B881">
        <v>140.76</v>
      </c>
      <c r="C881">
        <v>130.25</v>
      </c>
      <c r="D881">
        <v>144.18</v>
      </c>
      <c r="E881">
        <v>131.4</v>
      </c>
      <c r="F881">
        <v>136.97</v>
      </c>
      <c r="G881">
        <v>149.13</v>
      </c>
      <c r="H881">
        <v>137.44</v>
      </c>
      <c r="I881">
        <v>142.75</v>
      </c>
      <c r="J881">
        <v>143.18</v>
      </c>
    </row>
    <row r="882" spans="1:10" x14ac:dyDescent="0.2">
      <c r="A882">
        <v>134.29</v>
      </c>
      <c r="B882">
        <v>140.76</v>
      </c>
      <c r="C882">
        <v>130.24</v>
      </c>
      <c r="D882">
        <v>144.16999999999999</v>
      </c>
      <c r="E882">
        <v>131.38999999999999</v>
      </c>
      <c r="F882">
        <v>136.96</v>
      </c>
      <c r="G882">
        <v>149.12</v>
      </c>
      <c r="H882">
        <v>137.41999999999999</v>
      </c>
      <c r="I882">
        <v>142.74</v>
      </c>
      <c r="J882">
        <v>143.18</v>
      </c>
    </row>
    <row r="883" spans="1:10" x14ac:dyDescent="0.2">
      <c r="A883">
        <v>0.01</v>
      </c>
      <c r="B883">
        <v>0</v>
      </c>
      <c r="C883">
        <v>0.01</v>
      </c>
      <c r="D883">
        <v>0.01</v>
      </c>
      <c r="E883">
        <v>0.01</v>
      </c>
      <c r="F883">
        <v>0.01</v>
      </c>
      <c r="G883">
        <v>0.01</v>
      </c>
      <c r="H883">
        <v>0.01</v>
      </c>
      <c r="I883">
        <v>0.01</v>
      </c>
      <c r="J883">
        <v>0.01</v>
      </c>
    </row>
    <row r="884" spans="1:10" x14ac:dyDescent="0.2">
      <c r="A884">
        <v>9.75</v>
      </c>
      <c r="B884">
        <v>11.16</v>
      </c>
      <c r="C884">
        <v>9.51</v>
      </c>
      <c r="D884">
        <v>9.32</v>
      </c>
      <c r="E884">
        <v>10.06</v>
      </c>
      <c r="F884">
        <v>7.41</v>
      </c>
      <c r="G884">
        <v>9.76</v>
      </c>
      <c r="H884">
        <v>10.050000000000001</v>
      </c>
      <c r="I884">
        <v>5.76</v>
      </c>
      <c r="J884">
        <v>8.69</v>
      </c>
    </row>
    <row r="885" spans="1:10" x14ac:dyDescent="0.2">
      <c r="A885">
        <v>9.75</v>
      </c>
      <c r="B885">
        <v>11.16</v>
      </c>
      <c r="C885">
        <v>9.51</v>
      </c>
      <c r="D885">
        <v>9.32</v>
      </c>
      <c r="E885">
        <v>10.06</v>
      </c>
      <c r="F885">
        <v>7.41</v>
      </c>
      <c r="G885">
        <v>9.76</v>
      </c>
      <c r="H885">
        <v>10.050000000000001</v>
      </c>
      <c r="I885">
        <v>5.76</v>
      </c>
      <c r="J885">
        <v>8.69</v>
      </c>
    </row>
    <row r="886" spans="1:10" x14ac:dyDescent="0.2">
      <c r="A886">
        <v>0</v>
      </c>
      <c r="B886">
        <v>0</v>
      </c>
      <c r="C886">
        <v>0</v>
      </c>
      <c r="D886">
        <v>0</v>
      </c>
      <c r="E886">
        <v>0</v>
      </c>
      <c r="F886">
        <v>0</v>
      </c>
      <c r="G886">
        <v>0</v>
      </c>
      <c r="H886">
        <v>0</v>
      </c>
      <c r="I886">
        <v>0</v>
      </c>
      <c r="J886">
        <v>0</v>
      </c>
    </row>
    <row r="887" spans="1:10" x14ac:dyDescent="0.2">
      <c r="A887">
        <v>9.75</v>
      </c>
      <c r="B887">
        <v>11.15</v>
      </c>
      <c r="C887">
        <v>9.51</v>
      </c>
      <c r="D887">
        <v>9.32</v>
      </c>
      <c r="E887">
        <v>10.06</v>
      </c>
      <c r="F887">
        <v>7.41</v>
      </c>
      <c r="G887">
        <v>9.76</v>
      </c>
      <c r="H887">
        <v>10.050000000000001</v>
      </c>
      <c r="I887">
        <v>5.76</v>
      </c>
      <c r="J887">
        <v>8.69</v>
      </c>
    </row>
    <row r="888" spans="1:10" x14ac:dyDescent="0.2">
      <c r="A888">
        <v>9.75</v>
      </c>
      <c r="B888">
        <v>11.15</v>
      </c>
      <c r="C888">
        <v>9.51</v>
      </c>
      <c r="D888">
        <v>9.32</v>
      </c>
      <c r="E888">
        <v>10.06</v>
      </c>
      <c r="F888">
        <v>7.41</v>
      </c>
      <c r="G888">
        <v>9.76</v>
      </c>
      <c r="H888">
        <v>10.050000000000001</v>
      </c>
      <c r="I888">
        <v>5.76</v>
      </c>
      <c r="J888">
        <v>8.69</v>
      </c>
    </row>
    <row r="889" spans="1:10" x14ac:dyDescent="0.2">
      <c r="A889">
        <v>0</v>
      </c>
      <c r="B889">
        <v>0</v>
      </c>
      <c r="C889">
        <v>0</v>
      </c>
      <c r="D889">
        <v>0</v>
      </c>
      <c r="E889">
        <v>0</v>
      </c>
      <c r="F889">
        <v>0</v>
      </c>
      <c r="G889">
        <v>0</v>
      </c>
      <c r="H889">
        <v>0</v>
      </c>
      <c r="I889">
        <v>0</v>
      </c>
      <c r="J889">
        <v>0</v>
      </c>
    </row>
    <row r="890" spans="1:10" x14ac:dyDescent="0.2">
      <c r="A890">
        <v>54.6</v>
      </c>
      <c r="B890">
        <v>49.99</v>
      </c>
      <c r="C890">
        <v>52.18</v>
      </c>
      <c r="D890">
        <v>53.46</v>
      </c>
      <c r="E890">
        <v>50.29</v>
      </c>
      <c r="F890">
        <v>49.58</v>
      </c>
      <c r="G890">
        <v>50.58</v>
      </c>
      <c r="H890">
        <v>53.53</v>
      </c>
      <c r="I890">
        <v>54.51</v>
      </c>
      <c r="J890">
        <v>51.48</v>
      </c>
    </row>
    <row r="891" spans="1:10" x14ac:dyDescent="0.2">
      <c r="A891">
        <v>54.6</v>
      </c>
      <c r="B891">
        <v>49.99</v>
      </c>
      <c r="C891">
        <v>52.18</v>
      </c>
      <c r="D891">
        <v>53.46</v>
      </c>
      <c r="E891">
        <v>50.29</v>
      </c>
      <c r="F891">
        <v>49.58</v>
      </c>
      <c r="G891">
        <v>50.58</v>
      </c>
      <c r="H891">
        <v>53.53</v>
      </c>
      <c r="I891">
        <v>54.51</v>
      </c>
      <c r="J891">
        <v>51.48</v>
      </c>
    </row>
    <row r="892" spans="1:10" x14ac:dyDescent="0.2">
      <c r="A892">
        <v>90.04</v>
      </c>
      <c r="B892">
        <v>69.73</v>
      </c>
      <c r="C892">
        <v>68.75</v>
      </c>
      <c r="D892">
        <v>81.08</v>
      </c>
      <c r="E892">
        <v>114.43</v>
      </c>
      <c r="F892">
        <v>77.61</v>
      </c>
      <c r="G892">
        <v>73.260000000000005</v>
      </c>
      <c r="H892">
        <v>100.35</v>
      </c>
      <c r="I892">
        <v>81.03</v>
      </c>
      <c r="J892">
        <v>86.44</v>
      </c>
    </row>
    <row r="893" spans="1:10" x14ac:dyDescent="0.2">
      <c r="A893">
        <v>90.04</v>
      </c>
      <c r="B893">
        <v>69.73</v>
      </c>
      <c r="C893">
        <v>68.75</v>
      </c>
      <c r="D893">
        <v>81.08</v>
      </c>
      <c r="E893">
        <v>114.43</v>
      </c>
      <c r="F893">
        <v>77.61</v>
      </c>
      <c r="G893">
        <v>73.260000000000005</v>
      </c>
      <c r="H893">
        <v>100.35</v>
      </c>
      <c r="I893">
        <v>80.430000000000007</v>
      </c>
      <c r="J893">
        <v>80.930000000000007</v>
      </c>
    </row>
    <row r="894" spans="1:10" x14ac:dyDescent="0.2">
      <c r="A894">
        <v>0</v>
      </c>
      <c r="B894">
        <v>0</v>
      </c>
      <c r="C894">
        <v>0</v>
      </c>
      <c r="D894">
        <v>0</v>
      </c>
      <c r="E894">
        <v>0</v>
      </c>
      <c r="F894">
        <v>0</v>
      </c>
      <c r="G894">
        <v>0</v>
      </c>
      <c r="H894">
        <v>0</v>
      </c>
      <c r="I894">
        <v>0.59</v>
      </c>
      <c r="J894">
        <v>5.5</v>
      </c>
    </row>
    <row r="895" spans="1:10" x14ac:dyDescent="0.2">
      <c r="A895">
        <v>38.47</v>
      </c>
      <c r="B895">
        <v>23.25</v>
      </c>
      <c r="C895">
        <v>35.340000000000003</v>
      </c>
      <c r="D895">
        <v>24.44</v>
      </c>
      <c r="E895">
        <v>30.52</v>
      </c>
      <c r="F895">
        <v>16.07</v>
      </c>
      <c r="G895">
        <v>12.83</v>
      </c>
      <c r="H895">
        <v>33.299999999999997</v>
      </c>
      <c r="I895">
        <v>19.05</v>
      </c>
      <c r="J895">
        <v>18.34</v>
      </c>
    </row>
    <row r="896" spans="1:10" x14ac:dyDescent="0.2">
      <c r="A896">
        <v>0</v>
      </c>
      <c r="B896">
        <v>0</v>
      </c>
      <c r="C896">
        <v>0</v>
      </c>
      <c r="D896">
        <v>0</v>
      </c>
      <c r="E896">
        <v>0</v>
      </c>
      <c r="F896">
        <v>0</v>
      </c>
      <c r="G896">
        <v>0</v>
      </c>
      <c r="H896">
        <v>0</v>
      </c>
      <c r="I896">
        <v>0</v>
      </c>
      <c r="J896">
        <v>0</v>
      </c>
    </row>
    <row r="897" spans="1:10" x14ac:dyDescent="0.2">
      <c r="A897">
        <v>0.02</v>
      </c>
      <c r="B897">
        <v>0.01</v>
      </c>
      <c r="C897">
        <v>0.02</v>
      </c>
      <c r="D897">
        <v>0.03</v>
      </c>
      <c r="E897">
        <v>0.02</v>
      </c>
      <c r="F897">
        <v>0.03</v>
      </c>
      <c r="G897">
        <v>0.02</v>
      </c>
      <c r="H897">
        <v>0.03</v>
      </c>
      <c r="I897">
        <v>0.03</v>
      </c>
      <c r="J897">
        <v>0.03</v>
      </c>
    </row>
    <row r="898" spans="1:10" x14ac:dyDescent="0.2">
      <c r="A898">
        <v>134.29</v>
      </c>
      <c r="B898">
        <v>140.76</v>
      </c>
      <c r="C898">
        <v>130.25</v>
      </c>
      <c r="D898">
        <v>144.18</v>
      </c>
      <c r="E898">
        <v>131.4</v>
      </c>
      <c r="F898">
        <v>136.97</v>
      </c>
      <c r="G898">
        <v>149.13</v>
      </c>
      <c r="H898">
        <v>137.44</v>
      </c>
      <c r="I898">
        <v>142.75</v>
      </c>
      <c r="J898">
        <v>143.18</v>
      </c>
    </row>
    <row r="899" spans="1:10" x14ac:dyDescent="0.2">
      <c r="A899">
        <v>134.29</v>
      </c>
      <c r="B899">
        <v>140.76</v>
      </c>
      <c r="C899">
        <v>130.24</v>
      </c>
      <c r="D899">
        <v>144.16999999999999</v>
      </c>
      <c r="E899">
        <v>131.38999999999999</v>
      </c>
      <c r="F899">
        <v>136.96</v>
      </c>
      <c r="G899">
        <v>149.12</v>
      </c>
      <c r="H899">
        <v>137.41999999999999</v>
      </c>
      <c r="I899">
        <v>142.74</v>
      </c>
      <c r="J899">
        <v>143.18</v>
      </c>
    </row>
    <row r="900" spans="1:10" x14ac:dyDescent="0.2">
      <c r="A900">
        <v>0.01</v>
      </c>
      <c r="B900">
        <v>0</v>
      </c>
      <c r="C900">
        <v>0.01</v>
      </c>
      <c r="D900">
        <v>0.01</v>
      </c>
      <c r="E900">
        <v>0.01</v>
      </c>
      <c r="F900">
        <v>0.01</v>
      </c>
      <c r="G900">
        <v>0.01</v>
      </c>
      <c r="H900">
        <v>0.01</v>
      </c>
      <c r="I900">
        <v>0.01</v>
      </c>
      <c r="J900">
        <v>0.01</v>
      </c>
    </row>
    <row r="901" spans="1:10" x14ac:dyDescent="0.2">
      <c r="A901">
        <v>0</v>
      </c>
      <c r="B901">
        <v>0</v>
      </c>
      <c r="C901">
        <v>0</v>
      </c>
      <c r="D901">
        <v>0</v>
      </c>
      <c r="E901">
        <v>0</v>
      </c>
      <c r="F901">
        <v>0</v>
      </c>
      <c r="G901">
        <v>0</v>
      </c>
      <c r="H901">
        <v>0</v>
      </c>
      <c r="I901">
        <v>0</v>
      </c>
      <c r="J901">
        <v>0</v>
      </c>
    </row>
    <row r="902" spans="1:10" x14ac:dyDescent="0.2">
      <c r="A902">
        <v>0</v>
      </c>
      <c r="B902">
        <v>0</v>
      </c>
      <c r="C902">
        <v>0</v>
      </c>
      <c r="D902">
        <v>0</v>
      </c>
      <c r="E902">
        <v>0</v>
      </c>
      <c r="F902">
        <v>0</v>
      </c>
      <c r="G902">
        <v>0</v>
      </c>
      <c r="H902">
        <v>0</v>
      </c>
      <c r="I902">
        <v>0</v>
      </c>
      <c r="J902">
        <v>0</v>
      </c>
    </row>
    <row r="903" spans="1:10" x14ac:dyDescent="0.2">
      <c r="A903">
        <v>0</v>
      </c>
      <c r="B903">
        <v>0</v>
      </c>
      <c r="C903">
        <v>0</v>
      </c>
      <c r="D903">
        <v>0</v>
      </c>
      <c r="E903">
        <v>0</v>
      </c>
      <c r="F903">
        <v>0</v>
      </c>
      <c r="G903">
        <v>0</v>
      </c>
      <c r="H903">
        <v>0</v>
      </c>
      <c r="I903">
        <v>0</v>
      </c>
      <c r="J903">
        <v>0</v>
      </c>
    </row>
    <row r="904" spans="1:10" x14ac:dyDescent="0.2">
      <c r="A904">
        <v>0</v>
      </c>
      <c r="B904">
        <v>0</v>
      </c>
      <c r="C904">
        <v>0</v>
      </c>
      <c r="D904">
        <v>0</v>
      </c>
      <c r="E904">
        <v>0</v>
      </c>
      <c r="F904">
        <v>0</v>
      </c>
      <c r="G904">
        <v>0</v>
      </c>
      <c r="H904">
        <v>0</v>
      </c>
      <c r="I904">
        <v>0</v>
      </c>
      <c r="J904">
        <v>0</v>
      </c>
    </row>
    <row r="905" spans="1:10" x14ac:dyDescent="0.2">
      <c r="A905">
        <v>0</v>
      </c>
      <c r="B905">
        <v>0</v>
      </c>
      <c r="C905">
        <v>0</v>
      </c>
      <c r="D905">
        <v>0</v>
      </c>
      <c r="E905">
        <v>0</v>
      </c>
      <c r="F905">
        <v>0</v>
      </c>
      <c r="G905">
        <v>0</v>
      </c>
      <c r="H905">
        <v>0</v>
      </c>
      <c r="I905">
        <v>0</v>
      </c>
      <c r="J905">
        <v>0</v>
      </c>
    </row>
    <row r="906" spans="1:10" x14ac:dyDescent="0.2">
      <c r="A906">
        <v>0.01</v>
      </c>
      <c r="B906">
        <v>0.01</v>
      </c>
      <c r="C906">
        <v>0</v>
      </c>
      <c r="D906">
        <v>0.01</v>
      </c>
      <c r="E906">
        <v>0.01</v>
      </c>
      <c r="F906">
        <v>0</v>
      </c>
      <c r="G906">
        <v>0.01</v>
      </c>
      <c r="H906">
        <v>0</v>
      </c>
      <c r="I906">
        <v>0</v>
      </c>
      <c r="J906">
        <v>0</v>
      </c>
    </row>
    <row r="907" spans="1:10" x14ac:dyDescent="0.2">
      <c r="A907">
        <v>0.01</v>
      </c>
      <c r="B907">
        <v>0.01</v>
      </c>
      <c r="C907">
        <v>0</v>
      </c>
      <c r="D907">
        <v>0.01</v>
      </c>
      <c r="E907">
        <v>0.01</v>
      </c>
      <c r="F907">
        <v>0</v>
      </c>
      <c r="G907">
        <v>0.01</v>
      </c>
      <c r="H907">
        <v>0</v>
      </c>
      <c r="I907">
        <v>0</v>
      </c>
      <c r="J907">
        <v>0</v>
      </c>
    </row>
    <row r="908" spans="1:10" x14ac:dyDescent="0.2">
      <c r="A908">
        <v>90.04</v>
      </c>
      <c r="B908">
        <v>69.73</v>
      </c>
      <c r="C908">
        <v>68.75</v>
      </c>
      <c r="D908">
        <v>81.08</v>
      </c>
      <c r="E908">
        <v>114.43</v>
      </c>
      <c r="F908">
        <v>77.61</v>
      </c>
      <c r="G908">
        <v>73.260000000000005</v>
      </c>
      <c r="H908">
        <v>100.35</v>
      </c>
      <c r="I908">
        <v>81.03</v>
      </c>
      <c r="J908">
        <v>86.44</v>
      </c>
    </row>
    <row r="909" spans="1:10" x14ac:dyDescent="0.2">
      <c r="A909">
        <v>90.04</v>
      </c>
      <c r="B909">
        <v>69.73</v>
      </c>
      <c r="C909">
        <v>68.75</v>
      </c>
      <c r="D909">
        <v>81.08</v>
      </c>
      <c r="E909">
        <v>114.43</v>
      </c>
      <c r="F909">
        <v>77.61</v>
      </c>
      <c r="G909">
        <v>73.260000000000005</v>
      </c>
      <c r="H909">
        <v>100.35</v>
      </c>
      <c r="I909">
        <v>80.430000000000007</v>
      </c>
      <c r="J909">
        <v>80.930000000000007</v>
      </c>
    </row>
    <row r="910" spans="1:10" x14ac:dyDescent="0.2">
      <c r="A910">
        <v>0</v>
      </c>
      <c r="B910">
        <v>0</v>
      </c>
      <c r="C910">
        <v>0</v>
      </c>
      <c r="D910">
        <v>0</v>
      </c>
      <c r="E910">
        <v>0</v>
      </c>
      <c r="F910">
        <v>0</v>
      </c>
      <c r="G910">
        <v>0</v>
      </c>
      <c r="H910">
        <v>0</v>
      </c>
      <c r="I910">
        <v>0.59</v>
      </c>
      <c r="J910">
        <v>5.5</v>
      </c>
    </row>
    <row r="911" spans="1:10" x14ac:dyDescent="0.2">
      <c r="A911">
        <v>38.47</v>
      </c>
      <c r="B911">
        <v>23.25</v>
      </c>
      <c r="C911">
        <v>35.340000000000003</v>
      </c>
      <c r="D911">
        <v>24.44</v>
      </c>
      <c r="E911">
        <v>30.52</v>
      </c>
      <c r="F911">
        <v>16.07</v>
      </c>
      <c r="G911">
        <v>12.83</v>
      </c>
      <c r="H911">
        <v>33.299999999999997</v>
      </c>
      <c r="I911">
        <v>19.05</v>
      </c>
      <c r="J911">
        <v>18.34</v>
      </c>
    </row>
  </sheetData>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2:AN121"/>
  <sheetViews>
    <sheetView workbookViewId="0"/>
  </sheetViews>
  <sheetFormatPr baseColWidth="10" defaultColWidth="9" defaultRowHeight="12.75" x14ac:dyDescent="0.2"/>
  <sheetData>
    <row r="2" spans="2:40" x14ac:dyDescent="0.2">
      <c r="C2" t="s">
        <v>2163</v>
      </c>
      <c r="D2" t="s">
        <v>2164</v>
      </c>
      <c r="E2" t="s">
        <v>2165</v>
      </c>
      <c r="F2" t="s">
        <v>2166</v>
      </c>
      <c r="G2" t="s">
        <v>2167</v>
      </c>
      <c r="H2" t="s">
        <v>2168</v>
      </c>
      <c r="I2" t="s">
        <v>2169</v>
      </c>
      <c r="J2" t="s">
        <v>78</v>
      </c>
      <c r="K2" t="s">
        <v>75</v>
      </c>
      <c r="L2" t="s">
        <v>2170</v>
      </c>
      <c r="M2" t="s">
        <v>2171</v>
      </c>
      <c r="N2" t="s">
        <v>2172</v>
      </c>
      <c r="O2" t="s">
        <v>2173</v>
      </c>
      <c r="P2" t="s">
        <v>2174</v>
      </c>
      <c r="Q2" t="s">
        <v>2175</v>
      </c>
      <c r="R2" t="s">
        <v>90</v>
      </c>
      <c r="S2" t="s">
        <v>92</v>
      </c>
      <c r="T2" t="s">
        <v>2176</v>
      </c>
      <c r="U2" t="s">
        <v>2177</v>
      </c>
      <c r="V2" t="s">
        <v>2178</v>
      </c>
      <c r="W2" t="s">
        <v>227</v>
      </c>
      <c r="X2" t="s">
        <v>121</v>
      </c>
      <c r="Y2" t="s">
        <v>117</v>
      </c>
      <c r="Z2" t="s">
        <v>229</v>
      </c>
      <c r="AA2" t="s">
        <v>102</v>
      </c>
      <c r="AB2" t="s">
        <v>231</v>
      </c>
      <c r="AC2" t="s">
        <v>232</v>
      </c>
      <c r="AD2" t="s">
        <v>233</v>
      </c>
      <c r="AE2" t="s">
        <v>2179</v>
      </c>
      <c r="AF2" t="s">
        <v>236</v>
      </c>
      <c r="AG2" t="s">
        <v>64</v>
      </c>
      <c r="AH2" t="s">
        <v>2180</v>
      </c>
      <c r="AI2" t="s">
        <v>2181</v>
      </c>
      <c r="AJ2" t="s">
        <v>2182</v>
      </c>
      <c r="AK2" t="s">
        <v>241</v>
      </c>
      <c r="AL2" t="s">
        <v>242</v>
      </c>
      <c r="AM2" t="s">
        <v>2183</v>
      </c>
      <c r="AN2" t="s">
        <v>2184</v>
      </c>
    </row>
    <row r="3" spans="2:40" x14ac:dyDescent="0.2">
      <c r="B3" t="s">
        <v>2185</v>
      </c>
      <c r="C3">
        <v>3384.5</v>
      </c>
      <c r="D3">
        <v>136735.54999999999</v>
      </c>
    </row>
    <row r="4" spans="2:40" x14ac:dyDescent="0.2">
      <c r="B4" t="s">
        <v>184</v>
      </c>
      <c r="C4">
        <v>1592.81</v>
      </c>
      <c r="D4">
        <v>59309.32</v>
      </c>
    </row>
    <row r="5" spans="2:40" x14ac:dyDescent="0.2">
      <c r="B5" t="s">
        <v>19</v>
      </c>
      <c r="C5">
        <v>1581.81</v>
      </c>
      <c r="D5">
        <v>59183.58</v>
      </c>
    </row>
    <row r="6" spans="2:40" x14ac:dyDescent="0.2">
      <c r="B6" t="s">
        <v>16</v>
      </c>
      <c r="C6">
        <v>11</v>
      </c>
      <c r="D6">
        <v>125.74</v>
      </c>
    </row>
    <row r="7" spans="2:40" x14ac:dyDescent="0.2">
      <c r="B7" t="s">
        <v>20</v>
      </c>
      <c r="C7">
        <v>1791.69</v>
      </c>
      <c r="D7">
        <v>77426.23</v>
      </c>
    </row>
    <row r="8" spans="2:40" x14ac:dyDescent="0.2">
      <c r="B8" t="s">
        <v>2186</v>
      </c>
      <c r="H8">
        <v>658.39</v>
      </c>
      <c r="AH8">
        <v>658.39</v>
      </c>
      <c r="AJ8">
        <v>148.87</v>
      </c>
      <c r="AK8">
        <v>2.7</v>
      </c>
      <c r="AL8">
        <v>146.16999999999999</v>
      </c>
      <c r="AN8">
        <v>38.64</v>
      </c>
    </row>
    <row r="9" spans="2:40" x14ac:dyDescent="0.2">
      <c r="B9" t="s">
        <v>187</v>
      </c>
      <c r="H9">
        <v>492.81</v>
      </c>
      <c r="AH9">
        <v>492.81</v>
      </c>
      <c r="AJ9">
        <v>61.81</v>
      </c>
      <c r="AK9">
        <v>1.59</v>
      </c>
      <c r="AL9">
        <v>60.23</v>
      </c>
      <c r="AN9">
        <v>-30.91</v>
      </c>
    </row>
    <row r="10" spans="2:40" x14ac:dyDescent="0.2">
      <c r="B10" t="s">
        <v>27</v>
      </c>
      <c r="H10">
        <v>14.56</v>
      </c>
      <c r="AH10">
        <v>14.56</v>
      </c>
      <c r="AJ10">
        <v>5.53</v>
      </c>
      <c r="AK10">
        <v>0.47</v>
      </c>
      <c r="AL10">
        <v>5.07</v>
      </c>
      <c r="AN10">
        <v>-5.81</v>
      </c>
    </row>
    <row r="11" spans="2:40" x14ac:dyDescent="0.2">
      <c r="B11" t="s">
        <v>49</v>
      </c>
      <c r="H11">
        <v>478.25</v>
      </c>
      <c r="AH11">
        <v>478.25</v>
      </c>
      <c r="AJ11">
        <v>56.28</v>
      </c>
      <c r="AK11">
        <v>1.1200000000000001</v>
      </c>
      <c r="AL11">
        <v>55.16</v>
      </c>
      <c r="AN11">
        <v>-25.09</v>
      </c>
    </row>
    <row r="12" spans="2:40" x14ac:dyDescent="0.2">
      <c r="B12" t="s">
        <v>189</v>
      </c>
      <c r="H12">
        <v>7.47</v>
      </c>
      <c r="AH12">
        <v>7.47</v>
      </c>
      <c r="AJ12">
        <v>1.08</v>
      </c>
      <c r="AK12">
        <v>0.56000000000000005</v>
      </c>
      <c r="AL12">
        <v>0.52</v>
      </c>
      <c r="AN12">
        <v>-8.0299999999999994</v>
      </c>
    </row>
    <row r="13" spans="2:40" x14ac:dyDescent="0.2">
      <c r="B13" t="s">
        <v>30</v>
      </c>
      <c r="H13">
        <v>1.1100000000000001</v>
      </c>
      <c r="AH13">
        <v>1.1100000000000001</v>
      </c>
      <c r="AJ13">
        <v>1.28</v>
      </c>
      <c r="AK13">
        <v>0.63</v>
      </c>
      <c r="AL13">
        <v>0.65</v>
      </c>
      <c r="AN13">
        <v>-1.72</v>
      </c>
    </row>
    <row r="14" spans="2:40" x14ac:dyDescent="0.2">
      <c r="B14" t="s">
        <v>42</v>
      </c>
      <c r="H14">
        <v>6.36</v>
      </c>
      <c r="AH14">
        <v>6.36</v>
      </c>
      <c r="AJ14">
        <v>-0.2</v>
      </c>
      <c r="AK14">
        <v>-0.08</v>
      </c>
      <c r="AL14">
        <v>-0.12</v>
      </c>
      <c r="AN14">
        <v>-6.31</v>
      </c>
    </row>
    <row r="15" spans="2:40" x14ac:dyDescent="0.2">
      <c r="B15" t="s">
        <v>33</v>
      </c>
      <c r="H15">
        <v>158.11000000000001</v>
      </c>
      <c r="AH15">
        <v>158.11000000000001</v>
      </c>
      <c r="AJ15">
        <v>85.97</v>
      </c>
      <c r="AK15">
        <v>0.55000000000000004</v>
      </c>
      <c r="AL15">
        <v>85.42</v>
      </c>
      <c r="AN15">
        <v>77.58</v>
      </c>
    </row>
    <row r="16" spans="2:40" x14ac:dyDescent="0.2">
      <c r="B16" t="s">
        <v>2187</v>
      </c>
      <c r="H16">
        <v>66.09</v>
      </c>
      <c r="I16">
        <v>223.92</v>
      </c>
      <c r="J16">
        <v>1.17</v>
      </c>
      <c r="K16">
        <v>222.75</v>
      </c>
      <c r="M16">
        <v>-0.03</v>
      </c>
      <c r="N16">
        <v>-0.01</v>
      </c>
      <c r="O16">
        <v>0.04</v>
      </c>
      <c r="Q16">
        <v>-0.04</v>
      </c>
      <c r="R16">
        <v>-0.02</v>
      </c>
      <c r="S16">
        <v>-0.02</v>
      </c>
      <c r="AE16">
        <v>111.48</v>
      </c>
      <c r="AG16">
        <v>111.48</v>
      </c>
      <c r="AH16">
        <v>66.09</v>
      </c>
      <c r="AJ16">
        <v>363.02</v>
      </c>
      <c r="AK16">
        <v>27.41</v>
      </c>
      <c r="AL16">
        <v>335.61</v>
      </c>
      <c r="AN16">
        <v>246.72</v>
      </c>
    </row>
    <row r="17" spans="2:40" x14ac:dyDescent="0.2">
      <c r="B17" t="s">
        <v>193</v>
      </c>
      <c r="I17">
        <v>223.92</v>
      </c>
      <c r="J17">
        <v>1.17</v>
      </c>
      <c r="K17">
        <v>222.75</v>
      </c>
      <c r="M17">
        <v>-0.03</v>
      </c>
      <c r="N17">
        <v>-0.01</v>
      </c>
      <c r="O17">
        <v>0.04</v>
      </c>
      <c r="Q17">
        <v>-0.04</v>
      </c>
      <c r="R17">
        <v>-0.02</v>
      </c>
      <c r="S17">
        <v>-0.02</v>
      </c>
      <c r="AJ17">
        <v>221.56</v>
      </c>
      <c r="AK17">
        <v>27.41</v>
      </c>
      <c r="AL17">
        <v>194.14</v>
      </c>
      <c r="AN17">
        <v>116.49</v>
      </c>
    </row>
    <row r="18" spans="2:40" x14ac:dyDescent="0.2">
      <c r="B18" t="s">
        <v>194</v>
      </c>
      <c r="I18">
        <v>60.63</v>
      </c>
      <c r="J18">
        <v>0.24</v>
      </c>
      <c r="K18">
        <v>60.38</v>
      </c>
      <c r="M18">
        <v>-0.03</v>
      </c>
      <c r="N18">
        <v>-0.01</v>
      </c>
      <c r="O18">
        <v>0.04</v>
      </c>
      <c r="Q18">
        <v>-0.04</v>
      </c>
      <c r="R18">
        <v>-0.02</v>
      </c>
      <c r="S18">
        <v>-0.02</v>
      </c>
    </row>
    <row r="19" spans="2:40" x14ac:dyDescent="0.2">
      <c r="B19" t="s">
        <v>195</v>
      </c>
      <c r="I19">
        <v>0.24</v>
      </c>
      <c r="J19">
        <v>0.24</v>
      </c>
      <c r="M19">
        <v>-0.04</v>
      </c>
      <c r="N19">
        <v>-0.05</v>
      </c>
      <c r="O19">
        <v>0.02</v>
      </c>
      <c r="Q19">
        <v>-0.04</v>
      </c>
      <c r="R19">
        <v>-0.02</v>
      </c>
      <c r="S19">
        <v>-0.02</v>
      </c>
    </row>
    <row r="20" spans="2:40" x14ac:dyDescent="0.2">
      <c r="B20" t="s">
        <v>196</v>
      </c>
      <c r="I20">
        <v>60.38</v>
      </c>
      <c r="K20">
        <v>60.38</v>
      </c>
      <c r="M20">
        <v>0.01</v>
      </c>
      <c r="N20">
        <v>0.04</v>
      </c>
      <c r="O20">
        <v>0.02</v>
      </c>
      <c r="Q20">
        <v>0</v>
      </c>
      <c r="R20">
        <v>0</v>
      </c>
      <c r="S20">
        <v>0</v>
      </c>
    </row>
    <row r="21" spans="2:40" x14ac:dyDescent="0.2">
      <c r="B21" t="s">
        <v>197</v>
      </c>
      <c r="I21">
        <v>163.30000000000001</v>
      </c>
      <c r="J21">
        <v>0.93</v>
      </c>
      <c r="K21">
        <v>162.36000000000001</v>
      </c>
      <c r="N21">
        <v>0.01</v>
      </c>
      <c r="AJ21">
        <v>221.56</v>
      </c>
      <c r="AK21">
        <v>27.41</v>
      </c>
      <c r="AL21">
        <v>194.14</v>
      </c>
      <c r="AN21">
        <v>116.49</v>
      </c>
    </row>
    <row r="22" spans="2:40" x14ac:dyDescent="0.2">
      <c r="B22" t="s">
        <v>43</v>
      </c>
      <c r="I22">
        <v>59.17</v>
      </c>
      <c r="J22">
        <v>0.13</v>
      </c>
      <c r="K22">
        <v>59.04</v>
      </c>
      <c r="N22">
        <v>0</v>
      </c>
      <c r="AJ22">
        <v>161.44999999999999</v>
      </c>
      <c r="AK22">
        <v>12.72</v>
      </c>
      <c r="AL22">
        <v>148.74</v>
      </c>
      <c r="AN22">
        <v>121.94</v>
      </c>
    </row>
    <row r="23" spans="2:40" x14ac:dyDescent="0.2">
      <c r="B23" t="s">
        <v>198</v>
      </c>
      <c r="I23">
        <v>0.13</v>
      </c>
      <c r="J23">
        <v>0.13</v>
      </c>
      <c r="N23">
        <v>0.01</v>
      </c>
      <c r="AJ23">
        <v>147.62</v>
      </c>
      <c r="AK23">
        <v>9.15</v>
      </c>
      <c r="AL23">
        <v>138.47999999999999</v>
      </c>
      <c r="AN23">
        <v>128.44</v>
      </c>
    </row>
    <row r="24" spans="2:40" x14ac:dyDescent="0.2">
      <c r="B24" t="s">
        <v>199</v>
      </c>
      <c r="I24">
        <v>59.04</v>
      </c>
      <c r="K24">
        <v>59.04</v>
      </c>
      <c r="N24">
        <v>-0.01</v>
      </c>
      <c r="AJ24">
        <v>13.83</v>
      </c>
      <c r="AK24">
        <v>3.57</v>
      </c>
      <c r="AL24">
        <v>10.26</v>
      </c>
      <c r="AN24">
        <v>-6.49</v>
      </c>
    </row>
    <row r="25" spans="2:40" x14ac:dyDescent="0.2">
      <c r="B25" t="s">
        <v>44</v>
      </c>
      <c r="I25">
        <v>104.13</v>
      </c>
      <c r="J25">
        <v>0.8</v>
      </c>
      <c r="K25">
        <v>103.32</v>
      </c>
      <c r="N25">
        <v>0</v>
      </c>
      <c r="AJ25">
        <v>60.11</v>
      </c>
      <c r="AK25">
        <v>14.7</v>
      </c>
      <c r="AL25">
        <v>45.41</v>
      </c>
      <c r="AN25">
        <v>-5.45</v>
      </c>
    </row>
    <row r="26" spans="2:40" x14ac:dyDescent="0.2">
      <c r="B26" t="s">
        <v>200</v>
      </c>
      <c r="I26">
        <v>0.8</v>
      </c>
      <c r="J26">
        <v>0.8</v>
      </c>
      <c r="N26">
        <v>0.01</v>
      </c>
      <c r="AJ26">
        <v>29.08</v>
      </c>
      <c r="AK26">
        <v>10.33</v>
      </c>
      <c r="AL26">
        <v>18.75</v>
      </c>
      <c r="AN26">
        <v>14.85</v>
      </c>
    </row>
    <row r="27" spans="2:40" x14ac:dyDescent="0.2">
      <c r="B27" t="s">
        <v>201</v>
      </c>
      <c r="I27">
        <v>103.32</v>
      </c>
      <c r="K27">
        <v>103.32</v>
      </c>
      <c r="N27">
        <v>-0.01</v>
      </c>
      <c r="AJ27">
        <v>31.02</v>
      </c>
      <c r="AK27">
        <v>4.37</v>
      </c>
      <c r="AL27">
        <v>26.65</v>
      </c>
      <c r="AN27">
        <v>-20.309999999999999</v>
      </c>
    </row>
    <row r="28" spans="2:40" x14ac:dyDescent="0.2">
      <c r="B28" t="s">
        <v>74</v>
      </c>
      <c r="H28">
        <v>66.09</v>
      </c>
      <c r="AH28">
        <v>66.09</v>
      </c>
      <c r="AJ28">
        <v>141.46</v>
      </c>
      <c r="AL28">
        <v>141.46</v>
      </c>
      <c r="AN28">
        <v>130.22999999999999</v>
      </c>
    </row>
    <row r="29" spans="2:40" x14ac:dyDescent="0.2">
      <c r="B29" t="s">
        <v>109</v>
      </c>
      <c r="AE29">
        <v>111.48</v>
      </c>
      <c r="AG29">
        <v>111.48</v>
      </c>
    </row>
    <row r="30" spans="2:40" x14ac:dyDescent="0.2">
      <c r="B30" t="s">
        <v>2188</v>
      </c>
      <c r="I30">
        <v>231.13</v>
      </c>
      <c r="J30">
        <v>0.87</v>
      </c>
      <c r="K30">
        <v>230.26</v>
      </c>
      <c r="P30">
        <v>1</v>
      </c>
      <c r="AJ30">
        <v>123.38</v>
      </c>
      <c r="AK30">
        <v>4.5599999999999996</v>
      </c>
      <c r="AL30">
        <v>118.83</v>
      </c>
      <c r="AN30">
        <v>60.49</v>
      </c>
    </row>
    <row r="31" spans="2:40" x14ac:dyDescent="0.2">
      <c r="B31" t="s">
        <v>205</v>
      </c>
      <c r="I31">
        <v>230.96</v>
      </c>
      <c r="J31">
        <v>0.7</v>
      </c>
      <c r="K31">
        <v>230.26</v>
      </c>
      <c r="AJ31">
        <v>123.11</v>
      </c>
      <c r="AK31">
        <v>4.42</v>
      </c>
      <c r="AL31">
        <v>118.68</v>
      </c>
      <c r="AN31">
        <v>60.17</v>
      </c>
    </row>
    <row r="32" spans="2:40" x14ac:dyDescent="0.2">
      <c r="B32" t="s">
        <v>37</v>
      </c>
      <c r="I32">
        <v>0.7</v>
      </c>
      <c r="J32">
        <v>0.7</v>
      </c>
      <c r="AJ32">
        <v>0.2</v>
      </c>
      <c r="AK32">
        <v>0.09</v>
      </c>
      <c r="AL32">
        <v>0.11</v>
      </c>
      <c r="AN32">
        <v>0.12</v>
      </c>
    </row>
    <row r="33" spans="2:40" x14ac:dyDescent="0.2">
      <c r="B33" t="s">
        <v>47</v>
      </c>
      <c r="I33">
        <v>230.26</v>
      </c>
      <c r="K33">
        <v>230.26</v>
      </c>
      <c r="AJ33">
        <v>122.91</v>
      </c>
      <c r="AK33">
        <v>4.33</v>
      </c>
      <c r="AL33">
        <v>118.58</v>
      </c>
      <c r="AN33">
        <v>60.05</v>
      </c>
    </row>
    <row r="34" spans="2:40" x14ac:dyDescent="0.2">
      <c r="B34" t="s">
        <v>34</v>
      </c>
      <c r="I34">
        <v>0.15</v>
      </c>
      <c r="J34">
        <v>0.15</v>
      </c>
      <c r="AJ34">
        <v>0.28000000000000003</v>
      </c>
      <c r="AK34">
        <v>0.14000000000000001</v>
      </c>
      <c r="AL34">
        <v>0.14000000000000001</v>
      </c>
      <c r="AN34">
        <v>0.34</v>
      </c>
    </row>
    <row r="35" spans="2:40" x14ac:dyDescent="0.2">
      <c r="B35" t="s">
        <v>79</v>
      </c>
      <c r="I35">
        <v>0.02</v>
      </c>
      <c r="J35">
        <v>0.02</v>
      </c>
    </row>
    <row r="36" spans="2:40" x14ac:dyDescent="0.2">
      <c r="B36" t="s">
        <v>39</v>
      </c>
      <c r="P36">
        <v>1</v>
      </c>
      <c r="AJ36">
        <v>0</v>
      </c>
      <c r="AK36">
        <v>0</v>
      </c>
      <c r="AL36">
        <v>0</v>
      </c>
      <c r="AN36">
        <v>-0.03</v>
      </c>
    </row>
    <row r="37" spans="2:40" x14ac:dyDescent="0.2">
      <c r="B37" t="s">
        <v>2189</v>
      </c>
      <c r="L37">
        <v>128.57</v>
      </c>
      <c r="AJ37">
        <v>24.75</v>
      </c>
      <c r="AK37">
        <v>12.37</v>
      </c>
      <c r="AL37">
        <v>12.37</v>
      </c>
      <c r="AN37">
        <v>-45.7</v>
      </c>
    </row>
    <row r="38" spans="2:40" x14ac:dyDescent="0.2">
      <c r="B38" t="s">
        <v>2190</v>
      </c>
      <c r="U38">
        <v>46.24</v>
      </c>
      <c r="AJ38">
        <v>191.86</v>
      </c>
      <c r="AK38">
        <v>0</v>
      </c>
      <c r="AL38">
        <v>191.86</v>
      </c>
      <c r="AN38">
        <v>125.5</v>
      </c>
    </row>
    <row r="39" spans="2:40" x14ac:dyDescent="0.2">
      <c r="B39" t="s">
        <v>2191</v>
      </c>
      <c r="M39">
        <v>-0.09</v>
      </c>
      <c r="N39">
        <v>0</v>
      </c>
      <c r="O39">
        <v>0.45</v>
      </c>
      <c r="AJ39">
        <v>43.76</v>
      </c>
      <c r="AK39">
        <v>29.38</v>
      </c>
      <c r="AL39">
        <v>14.38</v>
      </c>
      <c r="AN39">
        <v>40.49</v>
      </c>
    </row>
    <row r="40" spans="2:40" x14ac:dyDescent="0.2">
      <c r="B40" t="s">
        <v>38</v>
      </c>
      <c r="N40">
        <v>0</v>
      </c>
      <c r="AJ40">
        <v>0.14000000000000001</v>
      </c>
      <c r="AK40">
        <v>0.14000000000000001</v>
      </c>
      <c r="AL40">
        <v>0</v>
      </c>
      <c r="AN40">
        <v>0.18</v>
      </c>
    </row>
    <row r="41" spans="2:40" x14ac:dyDescent="0.2">
      <c r="B41" t="s">
        <v>41</v>
      </c>
      <c r="O41">
        <v>0.45</v>
      </c>
      <c r="AJ41">
        <v>15.14</v>
      </c>
      <c r="AK41">
        <v>10.78</v>
      </c>
      <c r="AL41">
        <v>4.3499999999999996</v>
      </c>
      <c r="AN41">
        <v>13.74</v>
      </c>
    </row>
    <row r="42" spans="2:40" x14ac:dyDescent="0.2">
      <c r="B42" t="s">
        <v>50</v>
      </c>
      <c r="M42">
        <v>-0.09</v>
      </c>
      <c r="AJ42">
        <v>28.49</v>
      </c>
      <c r="AK42">
        <v>18.46</v>
      </c>
      <c r="AL42">
        <v>10.02</v>
      </c>
      <c r="AN42">
        <v>26.58</v>
      </c>
    </row>
    <row r="43" spans="2:40" x14ac:dyDescent="0.2">
      <c r="B43" t="s">
        <v>94</v>
      </c>
      <c r="M43">
        <v>-0.02</v>
      </c>
      <c r="AJ43">
        <v>7.12</v>
      </c>
      <c r="AK43">
        <v>4.62</v>
      </c>
      <c r="AL43">
        <v>2.5099999999999998</v>
      </c>
      <c r="AN43">
        <v>6.64</v>
      </c>
    </row>
    <row r="44" spans="2:40" x14ac:dyDescent="0.2">
      <c r="B44" t="s">
        <v>97</v>
      </c>
      <c r="M44">
        <v>-0.02</v>
      </c>
      <c r="AJ44">
        <v>7.12</v>
      </c>
      <c r="AK44">
        <v>4.62</v>
      </c>
      <c r="AL44">
        <v>2.5099999999999998</v>
      </c>
      <c r="AN44">
        <v>6.64</v>
      </c>
    </row>
    <row r="45" spans="2:40" x14ac:dyDescent="0.2">
      <c r="B45" t="s">
        <v>96</v>
      </c>
      <c r="M45">
        <v>-0.02</v>
      </c>
      <c r="AJ45">
        <v>7.12</v>
      </c>
      <c r="AK45">
        <v>4.62</v>
      </c>
      <c r="AL45">
        <v>2.5099999999999998</v>
      </c>
      <c r="AN45">
        <v>6.64</v>
      </c>
    </row>
    <row r="46" spans="2:40" x14ac:dyDescent="0.2">
      <c r="B46" t="s">
        <v>95</v>
      </c>
      <c r="M46">
        <v>-0.02</v>
      </c>
      <c r="AJ46">
        <v>7.12</v>
      </c>
      <c r="AK46">
        <v>4.62</v>
      </c>
      <c r="AL46">
        <v>2.5099999999999998</v>
      </c>
      <c r="AN46">
        <v>6.64</v>
      </c>
    </row>
    <row r="47" spans="2:40" x14ac:dyDescent="0.2">
      <c r="B47" t="s">
        <v>2192</v>
      </c>
      <c r="Q47">
        <v>129.12</v>
      </c>
      <c r="R47">
        <v>129.16999999999999</v>
      </c>
      <c r="S47">
        <v>-0.05</v>
      </c>
      <c r="AJ47">
        <v>214.49</v>
      </c>
      <c r="AK47">
        <v>107.25</v>
      </c>
      <c r="AL47">
        <v>107.25</v>
      </c>
      <c r="AN47">
        <v>214.49</v>
      </c>
    </row>
    <row r="48" spans="2:40" x14ac:dyDescent="0.2">
      <c r="B48" t="s">
        <v>91</v>
      </c>
      <c r="Q48">
        <v>129.16999999999999</v>
      </c>
      <c r="R48">
        <v>129.16999999999999</v>
      </c>
      <c r="AJ48">
        <v>92.89</v>
      </c>
      <c r="AK48">
        <v>46.44</v>
      </c>
      <c r="AL48">
        <v>46.44</v>
      </c>
      <c r="AN48">
        <v>92.89</v>
      </c>
    </row>
    <row r="49" spans="2:40" x14ac:dyDescent="0.2">
      <c r="B49" t="s">
        <v>93</v>
      </c>
      <c r="Q49">
        <v>-0.05</v>
      </c>
      <c r="S49">
        <v>-0.05</v>
      </c>
      <c r="AJ49">
        <v>121.61</v>
      </c>
      <c r="AK49">
        <v>60.8</v>
      </c>
      <c r="AL49">
        <v>60.8</v>
      </c>
      <c r="AN49">
        <v>121.6</v>
      </c>
    </row>
    <row r="50" spans="2:40" x14ac:dyDescent="0.2">
      <c r="B50" t="s">
        <v>2193</v>
      </c>
      <c r="Q50">
        <v>6.12</v>
      </c>
      <c r="R50">
        <v>6.18</v>
      </c>
      <c r="S50">
        <v>-0.06</v>
      </c>
    </row>
    <row r="51" spans="2:40" x14ac:dyDescent="0.2">
      <c r="B51" t="s">
        <v>2194</v>
      </c>
      <c r="T51">
        <v>433.47</v>
      </c>
      <c r="AJ51">
        <v>103.94</v>
      </c>
      <c r="AK51">
        <v>51.97</v>
      </c>
      <c r="AL51">
        <v>51.97</v>
      </c>
      <c r="AN51">
        <v>-270.33</v>
      </c>
    </row>
    <row r="52" spans="2:40" x14ac:dyDescent="0.2">
      <c r="B52" t="s">
        <v>2195</v>
      </c>
      <c r="AE52">
        <v>125.72</v>
      </c>
      <c r="AG52">
        <v>125.72</v>
      </c>
      <c r="AJ52">
        <v>0.01</v>
      </c>
      <c r="AK52">
        <v>0</v>
      </c>
      <c r="AL52">
        <v>0</v>
      </c>
      <c r="AN52">
        <v>-35.869999999999997</v>
      </c>
    </row>
    <row r="53" spans="2:40" x14ac:dyDescent="0.2">
      <c r="B53" t="s">
        <v>2196</v>
      </c>
      <c r="H53">
        <v>66.09</v>
      </c>
      <c r="I53">
        <v>104.13</v>
      </c>
      <c r="J53">
        <v>0.8</v>
      </c>
      <c r="K53">
        <v>103.32</v>
      </c>
      <c r="N53">
        <v>0</v>
      </c>
      <c r="AE53">
        <v>111.48</v>
      </c>
      <c r="AG53">
        <v>111.48</v>
      </c>
      <c r="AH53">
        <v>66.09</v>
      </c>
      <c r="AJ53">
        <v>201.57</v>
      </c>
      <c r="AK53">
        <v>14.7</v>
      </c>
      <c r="AL53">
        <v>186.87</v>
      </c>
      <c r="AN53">
        <v>124.78</v>
      </c>
    </row>
    <row r="54" spans="2:40" x14ac:dyDescent="0.2">
      <c r="B54" t="s">
        <v>2197</v>
      </c>
      <c r="H54">
        <v>15.67</v>
      </c>
      <c r="AH54">
        <v>15.67</v>
      </c>
      <c r="AJ54">
        <v>6.81</v>
      </c>
      <c r="AK54">
        <v>1.1000000000000001</v>
      </c>
      <c r="AL54">
        <v>5.71</v>
      </c>
      <c r="AN54">
        <v>-7.53</v>
      </c>
    </row>
    <row r="55" spans="2:40" x14ac:dyDescent="0.2">
      <c r="B55" t="s">
        <v>2198</v>
      </c>
      <c r="H55">
        <v>484.62</v>
      </c>
      <c r="AH55">
        <v>484.62</v>
      </c>
      <c r="AJ55">
        <v>56.08</v>
      </c>
      <c r="AK55">
        <v>1.05</v>
      </c>
      <c r="AL55">
        <v>55.04</v>
      </c>
      <c r="AN55">
        <v>-31.41</v>
      </c>
    </row>
    <row r="56" spans="2:40" x14ac:dyDescent="0.2">
      <c r="B56" t="s">
        <v>2199</v>
      </c>
      <c r="C56">
        <v>3384.5</v>
      </c>
      <c r="D56">
        <v>136735.54999999999</v>
      </c>
      <c r="H56">
        <v>158.11000000000001</v>
      </c>
      <c r="AH56">
        <v>158.11000000000001</v>
      </c>
      <c r="AJ56">
        <v>85.97</v>
      </c>
      <c r="AK56">
        <v>0.55000000000000004</v>
      </c>
      <c r="AL56">
        <v>85.42</v>
      </c>
      <c r="AN56">
        <v>77.58</v>
      </c>
    </row>
    <row r="57" spans="2:40" x14ac:dyDescent="0.2">
      <c r="B57" t="s">
        <v>2200</v>
      </c>
      <c r="I57">
        <v>1.17</v>
      </c>
      <c r="J57">
        <v>1.17</v>
      </c>
      <c r="M57">
        <v>-0.04</v>
      </c>
      <c r="N57">
        <v>-0.03</v>
      </c>
      <c r="O57">
        <v>0.02</v>
      </c>
      <c r="Q57">
        <v>-0.04</v>
      </c>
      <c r="R57">
        <v>-0.02</v>
      </c>
      <c r="S57">
        <v>-0.02</v>
      </c>
      <c r="AJ57">
        <v>176.71</v>
      </c>
      <c r="AK57">
        <v>19.48</v>
      </c>
      <c r="AL57">
        <v>157.22999999999999</v>
      </c>
      <c r="AN57">
        <v>143.29</v>
      </c>
    </row>
    <row r="58" spans="2:40" x14ac:dyDescent="0.2">
      <c r="B58" t="s">
        <v>87</v>
      </c>
      <c r="I58">
        <v>0.93</v>
      </c>
      <c r="J58">
        <v>0.93</v>
      </c>
      <c r="N58">
        <v>0.02</v>
      </c>
      <c r="AJ58">
        <v>176.71</v>
      </c>
      <c r="AK58">
        <v>19.48</v>
      </c>
      <c r="AL58">
        <v>157.22999999999999</v>
      </c>
      <c r="AN58">
        <v>143.29</v>
      </c>
    </row>
    <row r="59" spans="2:40" x14ac:dyDescent="0.2">
      <c r="B59" t="s">
        <v>2201</v>
      </c>
      <c r="I59">
        <v>222.75</v>
      </c>
      <c r="K59">
        <v>222.75</v>
      </c>
      <c r="M59">
        <v>0.01</v>
      </c>
      <c r="N59">
        <v>0.02</v>
      </c>
      <c r="O59">
        <v>0.02</v>
      </c>
      <c r="Q59">
        <v>0</v>
      </c>
      <c r="R59">
        <v>0</v>
      </c>
      <c r="S59">
        <v>0</v>
      </c>
      <c r="AJ59">
        <v>44.85</v>
      </c>
      <c r="AK59">
        <v>7.94</v>
      </c>
      <c r="AL59">
        <v>36.92</v>
      </c>
      <c r="AN59">
        <v>-26.8</v>
      </c>
    </row>
    <row r="60" spans="2:40" x14ac:dyDescent="0.2">
      <c r="B60" t="s">
        <v>81</v>
      </c>
      <c r="I60">
        <v>162.36000000000001</v>
      </c>
      <c r="K60">
        <v>162.36000000000001</v>
      </c>
      <c r="N60">
        <v>-0.01</v>
      </c>
      <c r="AJ60">
        <v>44.85</v>
      </c>
      <c r="AK60">
        <v>7.94</v>
      </c>
      <c r="AL60">
        <v>36.92</v>
      </c>
      <c r="AN60">
        <v>-26.8</v>
      </c>
    </row>
    <row r="63" spans="2:40" x14ac:dyDescent="0.2">
      <c r="C63" t="s">
        <v>2163</v>
      </c>
      <c r="D63" t="s">
        <v>2164</v>
      </c>
      <c r="E63" t="s">
        <v>2165</v>
      </c>
      <c r="F63" t="s">
        <v>2166</v>
      </c>
      <c r="G63" t="s">
        <v>2167</v>
      </c>
      <c r="H63" t="s">
        <v>2168</v>
      </c>
      <c r="I63" t="s">
        <v>2169</v>
      </c>
      <c r="J63" t="s">
        <v>78</v>
      </c>
      <c r="K63" t="s">
        <v>75</v>
      </c>
      <c r="L63" t="s">
        <v>2170</v>
      </c>
      <c r="M63" t="s">
        <v>2171</v>
      </c>
      <c r="N63" t="s">
        <v>2172</v>
      </c>
      <c r="O63" t="s">
        <v>2173</v>
      </c>
      <c r="P63" t="s">
        <v>2174</v>
      </c>
      <c r="Q63" t="s">
        <v>2175</v>
      </c>
      <c r="R63" t="s">
        <v>90</v>
      </c>
      <c r="S63" t="s">
        <v>92</v>
      </c>
      <c r="T63" t="s">
        <v>2176</v>
      </c>
      <c r="U63" t="s">
        <v>2177</v>
      </c>
      <c r="V63" t="s">
        <v>2178</v>
      </c>
      <c r="W63" t="s">
        <v>227</v>
      </c>
      <c r="X63" t="s">
        <v>121</v>
      </c>
      <c r="Y63" t="s">
        <v>117</v>
      </c>
      <c r="Z63" t="s">
        <v>229</v>
      </c>
      <c r="AA63" t="s">
        <v>102</v>
      </c>
      <c r="AB63" t="s">
        <v>231</v>
      </c>
      <c r="AC63" t="s">
        <v>232</v>
      </c>
      <c r="AD63" t="s">
        <v>233</v>
      </c>
      <c r="AE63" t="s">
        <v>2179</v>
      </c>
      <c r="AF63" t="s">
        <v>236</v>
      </c>
      <c r="AG63" t="s">
        <v>64</v>
      </c>
      <c r="AH63" t="s">
        <v>2180</v>
      </c>
      <c r="AI63" t="s">
        <v>2181</v>
      </c>
      <c r="AJ63" t="s">
        <v>2182</v>
      </c>
      <c r="AK63" t="s">
        <v>241</v>
      </c>
      <c r="AL63" t="s">
        <v>242</v>
      </c>
      <c r="AM63" t="s">
        <v>2183</v>
      </c>
      <c r="AN63" t="s">
        <v>2184</v>
      </c>
    </row>
    <row r="64" spans="2:40" x14ac:dyDescent="0.2">
      <c r="B64" t="s">
        <v>2185</v>
      </c>
      <c r="E64">
        <v>138298.17000000001</v>
      </c>
      <c r="F64">
        <v>751.83</v>
      </c>
      <c r="G64">
        <v>57.96</v>
      </c>
      <c r="H64">
        <v>724.49</v>
      </c>
      <c r="V64">
        <v>287.61</v>
      </c>
      <c r="W64">
        <v>287.61</v>
      </c>
      <c r="X64">
        <v>287.61</v>
      </c>
      <c r="AH64">
        <v>1012.1</v>
      </c>
      <c r="AI64">
        <v>1562.62</v>
      </c>
    </row>
    <row r="65" spans="2:39" x14ac:dyDescent="0.2">
      <c r="B65" t="s">
        <v>184</v>
      </c>
      <c r="E65">
        <v>60337.62</v>
      </c>
      <c r="F65">
        <v>326.43</v>
      </c>
      <c r="G65">
        <v>15.44</v>
      </c>
      <c r="H65">
        <v>193.03</v>
      </c>
      <c r="V65">
        <v>29.62</v>
      </c>
      <c r="W65">
        <v>29.62</v>
      </c>
      <c r="X65">
        <v>29.62</v>
      </c>
      <c r="AH65">
        <v>222.64</v>
      </c>
      <c r="AI65">
        <v>1028.3</v>
      </c>
    </row>
    <row r="66" spans="2:39" x14ac:dyDescent="0.2">
      <c r="B66" t="s">
        <v>19</v>
      </c>
      <c r="E66">
        <v>60200.98</v>
      </c>
      <c r="F66">
        <v>326.33</v>
      </c>
      <c r="G66">
        <v>15.44</v>
      </c>
      <c r="H66">
        <v>193.03</v>
      </c>
      <c r="V66">
        <v>29.62</v>
      </c>
      <c r="W66">
        <v>29.62</v>
      </c>
      <c r="X66">
        <v>29.62</v>
      </c>
      <c r="AH66">
        <v>222.64</v>
      </c>
      <c r="AI66">
        <v>1017.4</v>
      </c>
    </row>
    <row r="67" spans="2:39" x14ac:dyDescent="0.2">
      <c r="B67" t="s">
        <v>16</v>
      </c>
      <c r="E67">
        <v>136.63999999999999</v>
      </c>
      <c r="F67">
        <v>0.1</v>
      </c>
      <c r="G67">
        <v>0</v>
      </c>
      <c r="H67">
        <v>0</v>
      </c>
      <c r="V67">
        <v>0</v>
      </c>
      <c r="W67">
        <v>0</v>
      </c>
      <c r="X67">
        <v>0</v>
      </c>
      <c r="AH67">
        <v>0</v>
      </c>
      <c r="AI67">
        <v>10.9</v>
      </c>
    </row>
    <row r="68" spans="2:39" x14ac:dyDescent="0.2">
      <c r="B68" t="s">
        <v>20</v>
      </c>
      <c r="E68">
        <v>77960.55</v>
      </c>
      <c r="F68">
        <v>425.4</v>
      </c>
      <c r="G68">
        <v>42.52</v>
      </c>
      <c r="H68">
        <v>531.46</v>
      </c>
      <c r="V68">
        <v>258</v>
      </c>
      <c r="W68">
        <v>258</v>
      </c>
      <c r="X68">
        <v>258</v>
      </c>
      <c r="AH68">
        <v>789.46</v>
      </c>
      <c r="AI68">
        <v>534.32000000000005</v>
      </c>
    </row>
    <row r="69" spans="2:39" x14ac:dyDescent="0.2">
      <c r="B69" t="s">
        <v>2186</v>
      </c>
      <c r="I69">
        <v>455.06</v>
      </c>
      <c r="J69">
        <v>2.0499999999999998</v>
      </c>
      <c r="K69">
        <v>453.01</v>
      </c>
      <c r="M69">
        <v>-0.23</v>
      </c>
      <c r="N69">
        <v>0</v>
      </c>
      <c r="O69">
        <v>0.31</v>
      </c>
      <c r="Q69">
        <v>-0.33</v>
      </c>
      <c r="R69">
        <v>-0.17</v>
      </c>
      <c r="S69">
        <v>-0.15</v>
      </c>
      <c r="U69">
        <v>6.54</v>
      </c>
      <c r="V69">
        <v>235.68</v>
      </c>
      <c r="W69">
        <v>235.68</v>
      </c>
      <c r="Y69">
        <v>235.68</v>
      </c>
      <c r="AJ69">
        <v>110.23</v>
      </c>
      <c r="AK69">
        <v>13.32</v>
      </c>
      <c r="AL69">
        <v>96.92</v>
      </c>
      <c r="AM69">
        <v>-38.64</v>
      </c>
    </row>
    <row r="70" spans="2:39" x14ac:dyDescent="0.2">
      <c r="B70" t="s">
        <v>187</v>
      </c>
      <c r="I70">
        <v>455.06</v>
      </c>
      <c r="J70">
        <v>2.0499999999999998</v>
      </c>
      <c r="K70">
        <v>453.01</v>
      </c>
      <c r="N70">
        <v>0</v>
      </c>
      <c r="O70">
        <v>0.31</v>
      </c>
      <c r="U70">
        <v>6.54</v>
      </c>
      <c r="AJ70">
        <v>92.72</v>
      </c>
      <c r="AK70">
        <v>2.37</v>
      </c>
      <c r="AL70">
        <v>90.35</v>
      </c>
      <c r="AM70">
        <v>30.91</v>
      </c>
    </row>
    <row r="71" spans="2:39" x14ac:dyDescent="0.2">
      <c r="B71" t="s">
        <v>27</v>
      </c>
      <c r="I71">
        <v>2.0499999999999998</v>
      </c>
      <c r="J71">
        <v>2.0499999999999998</v>
      </c>
      <c r="N71">
        <v>0</v>
      </c>
      <c r="O71">
        <v>0.16</v>
      </c>
      <c r="U71">
        <v>6.54</v>
      </c>
      <c r="AJ71">
        <v>11.35</v>
      </c>
      <c r="AK71">
        <v>2.21</v>
      </c>
      <c r="AL71">
        <v>9.1300000000000008</v>
      </c>
      <c r="AM71">
        <v>5.81</v>
      </c>
    </row>
    <row r="72" spans="2:39" x14ac:dyDescent="0.2">
      <c r="B72" t="s">
        <v>49</v>
      </c>
      <c r="I72">
        <v>453.01</v>
      </c>
      <c r="K72">
        <v>453.01</v>
      </c>
      <c r="N72">
        <v>0</v>
      </c>
      <c r="O72">
        <v>0.15</v>
      </c>
      <c r="U72">
        <v>0</v>
      </c>
      <c r="AJ72">
        <v>81.38</v>
      </c>
      <c r="AK72">
        <v>0.16</v>
      </c>
      <c r="AL72">
        <v>81.22</v>
      </c>
      <c r="AM72">
        <v>25.09</v>
      </c>
    </row>
    <row r="73" spans="2:39" x14ac:dyDescent="0.2">
      <c r="B73" t="s">
        <v>189</v>
      </c>
      <c r="M73">
        <v>-0.23</v>
      </c>
      <c r="Q73">
        <v>-0.33</v>
      </c>
      <c r="R73">
        <v>-0.17</v>
      </c>
      <c r="S73">
        <v>-0.15</v>
      </c>
      <c r="AJ73">
        <v>9.11</v>
      </c>
      <c r="AK73">
        <v>4.2300000000000004</v>
      </c>
      <c r="AL73">
        <v>4.88</v>
      </c>
      <c r="AM73">
        <v>8.0299999999999994</v>
      </c>
    </row>
    <row r="74" spans="2:39" x14ac:dyDescent="0.2">
      <c r="B74" t="s">
        <v>30</v>
      </c>
      <c r="M74">
        <v>-0.31</v>
      </c>
      <c r="Q74">
        <v>-0.28999999999999998</v>
      </c>
      <c r="R74">
        <v>-0.15</v>
      </c>
      <c r="S74">
        <v>-0.14000000000000001</v>
      </c>
      <c r="AJ74">
        <v>3</v>
      </c>
      <c r="AK74">
        <v>2.66</v>
      </c>
      <c r="AL74">
        <v>0.34</v>
      </c>
      <c r="AM74">
        <v>1.72</v>
      </c>
    </row>
    <row r="75" spans="2:39" x14ac:dyDescent="0.2">
      <c r="B75" t="s">
        <v>42</v>
      </c>
      <c r="M75">
        <v>0.08</v>
      </c>
      <c r="Q75">
        <v>-0.03</v>
      </c>
      <c r="R75">
        <v>-0.02</v>
      </c>
      <c r="S75">
        <v>-0.01</v>
      </c>
      <c r="AJ75">
        <v>6.11</v>
      </c>
      <c r="AK75">
        <v>1.58</v>
      </c>
      <c r="AL75">
        <v>4.54</v>
      </c>
      <c r="AM75">
        <v>6.31</v>
      </c>
    </row>
    <row r="76" spans="2:39" x14ac:dyDescent="0.2">
      <c r="B76" t="s">
        <v>33</v>
      </c>
      <c r="V76">
        <v>235.68</v>
      </c>
      <c r="W76">
        <v>235.68</v>
      </c>
      <c r="Y76">
        <v>235.68</v>
      </c>
      <c r="AJ76">
        <v>8.4</v>
      </c>
      <c r="AK76">
        <v>6.71</v>
      </c>
      <c r="AL76">
        <v>1.69</v>
      </c>
      <c r="AM76">
        <v>-77.58</v>
      </c>
    </row>
    <row r="77" spans="2:39" x14ac:dyDescent="0.2">
      <c r="B77" t="s">
        <v>2187</v>
      </c>
      <c r="L77">
        <v>128.57</v>
      </c>
      <c r="M77">
        <v>0.12</v>
      </c>
      <c r="Q77">
        <v>135.52000000000001</v>
      </c>
      <c r="R77">
        <v>135.51</v>
      </c>
      <c r="S77">
        <v>0.02</v>
      </c>
      <c r="U77">
        <v>0</v>
      </c>
      <c r="V77">
        <v>332.87</v>
      </c>
      <c r="Z77">
        <v>332.87</v>
      </c>
      <c r="AA77">
        <v>299.58</v>
      </c>
      <c r="AB77">
        <v>33.29</v>
      </c>
      <c r="AC77">
        <v>9.4499999999999993</v>
      </c>
      <c r="AD77">
        <v>23.84</v>
      </c>
      <c r="AE77">
        <v>51.1</v>
      </c>
      <c r="AF77">
        <v>51.1</v>
      </c>
      <c r="AJ77">
        <v>116.3</v>
      </c>
      <c r="AK77">
        <v>105.07</v>
      </c>
      <c r="AL77">
        <v>11.23</v>
      </c>
      <c r="AM77">
        <v>-246.72</v>
      </c>
    </row>
    <row r="78" spans="2:39" x14ac:dyDescent="0.2">
      <c r="B78" t="s">
        <v>193</v>
      </c>
      <c r="L78">
        <v>128.57</v>
      </c>
      <c r="M78">
        <v>0.05</v>
      </c>
      <c r="Q78">
        <v>135.52000000000001</v>
      </c>
      <c r="R78">
        <v>135.51</v>
      </c>
      <c r="S78">
        <v>0.02</v>
      </c>
      <c r="V78">
        <v>25.13</v>
      </c>
      <c r="Z78">
        <v>25.13</v>
      </c>
      <c r="AA78">
        <v>15.69</v>
      </c>
      <c r="AB78">
        <v>9.4499999999999993</v>
      </c>
      <c r="AC78">
        <v>9.4499999999999993</v>
      </c>
      <c r="AD78">
        <v>0</v>
      </c>
      <c r="AE78">
        <v>51.1</v>
      </c>
      <c r="AF78">
        <v>51.1</v>
      </c>
      <c r="AJ78">
        <v>105.07</v>
      </c>
      <c r="AK78">
        <v>105.07</v>
      </c>
      <c r="AL78">
        <v>0</v>
      </c>
      <c r="AM78">
        <v>-116.49</v>
      </c>
    </row>
    <row r="79" spans="2:39" x14ac:dyDescent="0.2">
      <c r="B79" t="s">
        <v>194</v>
      </c>
      <c r="M79">
        <v>0.04</v>
      </c>
      <c r="V79">
        <v>9.4499999999999993</v>
      </c>
      <c r="Z79">
        <v>9.4499999999999993</v>
      </c>
      <c r="AB79">
        <v>9.4499999999999993</v>
      </c>
      <c r="AC79">
        <v>9.4499999999999993</v>
      </c>
      <c r="AE79">
        <v>51.1</v>
      </c>
      <c r="AF79">
        <v>51.1</v>
      </c>
    </row>
    <row r="80" spans="2:39" x14ac:dyDescent="0.2">
      <c r="B80" t="s">
        <v>195</v>
      </c>
      <c r="M80">
        <v>0.06</v>
      </c>
      <c r="V80">
        <v>0.03</v>
      </c>
      <c r="Z80">
        <v>0.03</v>
      </c>
      <c r="AB80">
        <v>0.03</v>
      </c>
      <c r="AC80">
        <v>0.03</v>
      </c>
      <c r="AE80">
        <v>0.05</v>
      </c>
      <c r="AF80">
        <v>0.05</v>
      </c>
    </row>
    <row r="81" spans="2:39" x14ac:dyDescent="0.2">
      <c r="B81" t="s">
        <v>196</v>
      </c>
      <c r="M81">
        <v>-0.02</v>
      </c>
      <c r="V81">
        <v>9.42</v>
      </c>
      <c r="Z81">
        <v>9.42</v>
      </c>
      <c r="AB81">
        <v>9.42</v>
      </c>
      <c r="AC81">
        <v>9.42</v>
      </c>
      <c r="AE81">
        <v>51.05</v>
      </c>
      <c r="AF81">
        <v>51.05</v>
      </c>
    </row>
    <row r="82" spans="2:39" x14ac:dyDescent="0.2">
      <c r="B82" t="s">
        <v>197</v>
      </c>
      <c r="L82">
        <v>128.57</v>
      </c>
      <c r="M82">
        <v>0.01</v>
      </c>
      <c r="Q82">
        <v>135.52000000000001</v>
      </c>
      <c r="R82">
        <v>135.51</v>
      </c>
      <c r="S82">
        <v>0.02</v>
      </c>
      <c r="V82">
        <v>15.69</v>
      </c>
      <c r="Z82">
        <v>15.69</v>
      </c>
      <c r="AA82">
        <v>15.69</v>
      </c>
      <c r="AB82">
        <v>0</v>
      </c>
      <c r="AD82">
        <v>0</v>
      </c>
      <c r="AE82">
        <v>-0.01</v>
      </c>
      <c r="AF82">
        <v>-0.01</v>
      </c>
      <c r="AJ82">
        <v>105.07</v>
      </c>
      <c r="AK82">
        <v>105.07</v>
      </c>
      <c r="AL82">
        <v>0</v>
      </c>
      <c r="AM82">
        <v>-116.49</v>
      </c>
    </row>
    <row r="83" spans="2:39" x14ac:dyDescent="0.2">
      <c r="B83" t="s">
        <v>43</v>
      </c>
      <c r="L83">
        <v>128.57</v>
      </c>
      <c r="M83">
        <v>0.02</v>
      </c>
      <c r="Q83">
        <v>52.52</v>
      </c>
      <c r="R83">
        <v>52.51</v>
      </c>
      <c r="S83">
        <v>0.01</v>
      </c>
      <c r="AE83">
        <v>0</v>
      </c>
      <c r="AF83">
        <v>0</v>
      </c>
      <c r="AJ83">
        <v>39.51</v>
      </c>
      <c r="AK83">
        <v>39.51</v>
      </c>
      <c r="AL83">
        <v>0</v>
      </c>
      <c r="AM83">
        <v>-121.94</v>
      </c>
    </row>
    <row r="84" spans="2:39" x14ac:dyDescent="0.2">
      <c r="B84" t="s">
        <v>198</v>
      </c>
      <c r="L84">
        <v>128.57</v>
      </c>
      <c r="M84">
        <v>0</v>
      </c>
      <c r="Q84">
        <v>0</v>
      </c>
      <c r="R84">
        <v>0</v>
      </c>
      <c r="S84">
        <v>0</v>
      </c>
      <c r="AE84">
        <v>-0.01</v>
      </c>
      <c r="AF84">
        <v>-0.01</v>
      </c>
      <c r="AJ84">
        <v>19.190000000000001</v>
      </c>
      <c r="AK84">
        <v>19.190000000000001</v>
      </c>
      <c r="AL84">
        <v>0</v>
      </c>
      <c r="AM84">
        <v>-128.44</v>
      </c>
    </row>
    <row r="85" spans="2:39" x14ac:dyDescent="0.2">
      <c r="B85" t="s">
        <v>199</v>
      </c>
      <c r="L85">
        <v>0</v>
      </c>
      <c r="M85">
        <v>0.02</v>
      </c>
      <c r="Q85">
        <v>52.52</v>
      </c>
      <c r="R85">
        <v>52.51</v>
      </c>
      <c r="S85">
        <v>0.01</v>
      </c>
      <c r="AE85">
        <v>0</v>
      </c>
      <c r="AF85">
        <v>0</v>
      </c>
      <c r="AJ85">
        <v>20.32</v>
      </c>
      <c r="AK85">
        <v>20.32</v>
      </c>
      <c r="AL85">
        <v>0</v>
      </c>
      <c r="AM85">
        <v>6.49</v>
      </c>
    </row>
    <row r="86" spans="2:39" x14ac:dyDescent="0.2">
      <c r="B86" t="s">
        <v>44</v>
      </c>
      <c r="M86">
        <v>-0.01</v>
      </c>
      <c r="Q86">
        <v>83</v>
      </c>
      <c r="R86">
        <v>83</v>
      </c>
      <c r="S86">
        <v>0.01</v>
      </c>
      <c r="V86">
        <v>15.69</v>
      </c>
      <c r="Z86">
        <v>15.69</v>
      </c>
      <c r="AA86">
        <v>15.69</v>
      </c>
      <c r="AB86">
        <v>0</v>
      </c>
      <c r="AD86">
        <v>0</v>
      </c>
      <c r="AE86">
        <v>0</v>
      </c>
      <c r="AF86">
        <v>0</v>
      </c>
      <c r="AJ86">
        <v>65.56</v>
      </c>
      <c r="AK86">
        <v>65.56</v>
      </c>
      <c r="AL86">
        <v>0</v>
      </c>
      <c r="AM86">
        <v>5.45</v>
      </c>
    </row>
    <row r="87" spans="2:39" x14ac:dyDescent="0.2">
      <c r="B87" t="s">
        <v>200</v>
      </c>
      <c r="M87">
        <v>-0.01</v>
      </c>
      <c r="Q87">
        <v>0</v>
      </c>
      <c r="R87">
        <v>0</v>
      </c>
      <c r="S87">
        <v>0</v>
      </c>
      <c r="V87">
        <v>15.69</v>
      </c>
      <c r="Z87">
        <v>15.69</v>
      </c>
      <c r="AA87">
        <v>15.69</v>
      </c>
      <c r="AB87">
        <v>0</v>
      </c>
      <c r="AD87">
        <v>0</v>
      </c>
      <c r="AE87">
        <v>-0.01</v>
      </c>
      <c r="AF87">
        <v>-0.01</v>
      </c>
      <c r="AJ87">
        <v>14.23</v>
      </c>
      <c r="AK87">
        <v>14.23</v>
      </c>
      <c r="AL87">
        <v>0</v>
      </c>
      <c r="AM87">
        <v>-14.85</v>
      </c>
    </row>
    <row r="88" spans="2:39" x14ac:dyDescent="0.2">
      <c r="B88" t="s">
        <v>201</v>
      </c>
      <c r="M88">
        <v>0</v>
      </c>
      <c r="Q88">
        <v>83</v>
      </c>
      <c r="R88">
        <v>83</v>
      </c>
      <c r="S88">
        <v>0</v>
      </c>
      <c r="V88">
        <v>0</v>
      </c>
      <c r="Z88">
        <v>0</v>
      </c>
      <c r="AA88">
        <v>0</v>
      </c>
      <c r="AB88">
        <v>0</v>
      </c>
      <c r="AD88">
        <v>0</v>
      </c>
      <c r="AE88">
        <v>0</v>
      </c>
      <c r="AF88">
        <v>0</v>
      </c>
      <c r="AJ88">
        <v>51.33</v>
      </c>
      <c r="AK88">
        <v>51.33</v>
      </c>
      <c r="AL88">
        <v>0</v>
      </c>
      <c r="AM88">
        <v>20.309999999999999</v>
      </c>
    </row>
    <row r="89" spans="2:39" x14ac:dyDescent="0.2">
      <c r="B89" t="s">
        <v>74</v>
      </c>
      <c r="V89">
        <v>196.32</v>
      </c>
      <c r="Z89">
        <v>196.32</v>
      </c>
      <c r="AA89">
        <v>196.32</v>
      </c>
      <c r="AB89">
        <v>0</v>
      </c>
      <c r="AD89">
        <v>0</v>
      </c>
      <c r="AJ89">
        <v>11.23</v>
      </c>
      <c r="AL89">
        <v>11.23</v>
      </c>
      <c r="AM89">
        <v>-130.22999999999999</v>
      </c>
    </row>
    <row r="90" spans="2:39" x14ac:dyDescent="0.2">
      <c r="B90" t="s">
        <v>109</v>
      </c>
      <c r="M90">
        <v>7.0000000000000007E-2</v>
      </c>
      <c r="U90">
        <v>0</v>
      </c>
      <c r="V90">
        <v>111.41</v>
      </c>
      <c r="Z90">
        <v>111.41</v>
      </c>
      <c r="AA90">
        <v>87.57</v>
      </c>
      <c r="AB90">
        <v>23.84</v>
      </c>
      <c r="AD90">
        <v>23.84</v>
      </c>
    </row>
    <row r="91" spans="2:39" x14ac:dyDescent="0.2">
      <c r="B91" t="s">
        <v>2188</v>
      </c>
      <c r="P91">
        <v>1</v>
      </c>
      <c r="U91">
        <v>39.700000000000003</v>
      </c>
      <c r="AE91">
        <v>251.92</v>
      </c>
      <c r="AF91">
        <v>251.42</v>
      </c>
      <c r="AG91">
        <v>0.5</v>
      </c>
      <c r="AJ91">
        <v>62.9</v>
      </c>
      <c r="AK91">
        <v>0.12</v>
      </c>
      <c r="AL91">
        <v>62.77</v>
      </c>
      <c r="AM91">
        <v>-60.49</v>
      </c>
    </row>
    <row r="92" spans="2:39" x14ac:dyDescent="0.2">
      <c r="B92" t="s">
        <v>205</v>
      </c>
      <c r="P92">
        <v>1</v>
      </c>
      <c r="U92">
        <v>39.700000000000003</v>
      </c>
      <c r="AE92">
        <v>250.44</v>
      </c>
      <c r="AF92">
        <v>250.44</v>
      </c>
      <c r="AJ92">
        <v>62.94</v>
      </c>
      <c r="AK92">
        <v>0.06</v>
      </c>
      <c r="AL92">
        <v>62.87</v>
      </c>
      <c r="AM92">
        <v>-60.17</v>
      </c>
    </row>
    <row r="93" spans="2:39" x14ac:dyDescent="0.2">
      <c r="B93" t="s">
        <v>37</v>
      </c>
      <c r="P93">
        <v>0</v>
      </c>
      <c r="U93">
        <v>0</v>
      </c>
      <c r="AE93">
        <v>0.82</v>
      </c>
      <c r="AF93">
        <v>0.82</v>
      </c>
      <c r="AJ93">
        <v>0.08</v>
      </c>
      <c r="AK93">
        <v>0.05</v>
      </c>
      <c r="AL93">
        <v>0.03</v>
      </c>
      <c r="AM93">
        <v>-0.12</v>
      </c>
    </row>
    <row r="94" spans="2:39" x14ac:dyDescent="0.2">
      <c r="B94" t="s">
        <v>47</v>
      </c>
      <c r="P94">
        <v>1</v>
      </c>
      <c r="U94">
        <v>39.700000000000003</v>
      </c>
      <c r="AE94">
        <v>249.62</v>
      </c>
      <c r="AF94">
        <v>249.62</v>
      </c>
      <c r="AJ94">
        <v>62.85</v>
      </c>
      <c r="AK94">
        <v>0.02</v>
      </c>
      <c r="AL94">
        <v>62.84</v>
      </c>
      <c r="AM94">
        <v>-60.05</v>
      </c>
    </row>
    <row r="95" spans="2:39" x14ac:dyDescent="0.2">
      <c r="B95" t="s">
        <v>34</v>
      </c>
      <c r="AE95">
        <v>0.5</v>
      </c>
      <c r="AG95">
        <v>0.5</v>
      </c>
      <c r="AJ95">
        <v>-7.0000000000000007E-2</v>
      </c>
      <c r="AK95">
        <v>0.01</v>
      </c>
      <c r="AL95">
        <v>-7.0000000000000007E-2</v>
      </c>
      <c r="AM95">
        <v>-0.34</v>
      </c>
    </row>
    <row r="96" spans="2:39" x14ac:dyDescent="0.2">
      <c r="B96" t="s">
        <v>79</v>
      </c>
      <c r="AE96">
        <v>0.02</v>
      </c>
      <c r="AF96">
        <v>0.02</v>
      </c>
    </row>
    <row r="97" spans="2:39" x14ac:dyDescent="0.2">
      <c r="B97" t="s">
        <v>39</v>
      </c>
      <c r="AE97">
        <v>0.97</v>
      </c>
      <c r="AF97">
        <v>0.97</v>
      </c>
      <c r="AJ97">
        <v>0.03</v>
      </c>
      <c r="AK97">
        <v>0.05</v>
      </c>
      <c r="AL97">
        <v>-0.03</v>
      </c>
      <c r="AM97">
        <v>0.03</v>
      </c>
    </row>
    <row r="98" spans="2:39" x14ac:dyDescent="0.2">
      <c r="B98" t="s">
        <v>2189</v>
      </c>
      <c r="V98">
        <v>82.88</v>
      </c>
      <c r="W98">
        <v>66.3</v>
      </c>
      <c r="Y98">
        <v>66.3</v>
      </c>
      <c r="Z98">
        <v>16.579999999999998</v>
      </c>
      <c r="AB98">
        <v>16.579999999999998</v>
      </c>
      <c r="AD98">
        <v>16.579999999999998</v>
      </c>
      <c r="AJ98">
        <v>70.45</v>
      </c>
      <c r="AK98">
        <v>35.22</v>
      </c>
      <c r="AL98">
        <v>35.22</v>
      </c>
      <c r="AM98">
        <v>45.7</v>
      </c>
    </row>
    <row r="99" spans="2:39" x14ac:dyDescent="0.2">
      <c r="B99" t="s">
        <v>2190</v>
      </c>
      <c r="AE99">
        <v>171.74</v>
      </c>
      <c r="AG99">
        <v>171.74</v>
      </c>
      <c r="AJ99">
        <v>66.36</v>
      </c>
      <c r="AK99">
        <v>0</v>
      </c>
      <c r="AL99">
        <v>66.36</v>
      </c>
      <c r="AM99">
        <v>-125.5</v>
      </c>
    </row>
    <row r="100" spans="2:39" x14ac:dyDescent="0.2">
      <c r="B100" t="s">
        <v>2191</v>
      </c>
      <c r="O100">
        <v>0.18</v>
      </c>
      <c r="AE100">
        <v>40.68</v>
      </c>
      <c r="AF100">
        <v>40.68</v>
      </c>
      <c r="AJ100">
        <v>3.27</v>
      </c>
      <c r="AK100">
        <v>2.0099999999999998</v>
      </c>
      <c r="AL100">
        <v>1.25</v>
      </c>
      <c r="AM100">
        <v>-40.49</v>
      </c>
    </row>
    <row r="101" spans="2:39" x14ac:dyDescent="0.2">
      <c r="B101" t="s">
        <v>38</v>
      </c>
      <c r="O101">
        <v>0.18</v>
      </c>
      <c r="AJ101">
        <v>-0.04</v>
      </c>
      <c r="AK101">
        <v>-0.02</v>
      </c>
      <c r="AL101">
        <v>-0.02</v>
      </c>
      <c r="AM101">
        <v>-0.18</v>
      </c>
    </row>
    <row r="102" spans="2:39" x14ac:dyDescent="0.2">
      <c r="B102" t="s">
        <v>41</v>
      </c>
      <c r="AE102">
        <v>14.19</v>
      </c>
      <c r="AF102">
        <v>14.19</v>
      </c>
      <c r="AJ102">
        <v>1.4</v>
      </c>
      <c r="AK102">
        <v>1.1200000000000001</v>
      </c>
      <c r="AL102">
        <v>0.28000000000000003</v>
      </c>
      <c r="AM102">
        <v>-13.74</v>
      </c>
    </row>
    <row r="103" spans="2:39" x14ac:dyDescent="0.2">
      <c r="B103" t="s">
        <v>50</v>
      </c>
      <c r="AE103">
        <v>26.49</v>
      </c>
      <c r="AF103">
        <v>26.49</v>
      </c>
      <c r="AJ103">
        <v>1.91</v>
      </c>
      <c r="AK103">
        <v>0.92</v>
      </c>
      <c r="AL103">
        <v>0.99</v>
      </c>
      <c r="AM103">
        <v>-26.58</v>
      </c>
    </row>
    <row r="104" spans="2:39" x14ac:dyDescent="0.2">
      <c r="B104" t="s">
        <v>94</v>
      </c>
      <c r="AE104">
        <v>6.62</v>
      </c>
      <c r="AF104">
        <v>6.62</v>
      </c>
      <c r="AJ104">
        <v>0.48</v>
      </c>
      <c r="AK104">
        <v>0.23</v>
      </c>
      <c r="AL104">
        <v>0.25</v>
      </c>
      <c r="AM104">
        <v>-6.64</v>
      </c>
    </row>
    <row r="105" spans="2:39" x14ac:dyDescent="0.2">
      <c r="B105" t="s">
        <v>97</v>
      </c>
      <c r="AE105">
        <v>6.62</v>
      </c>
      <c r="AF105">
        <v>6.62</v>
      </c>
      <c r="AJ105">
        <v>0.48</v>
      </c>
      <c r="AK105">
        <v>0.23</v>
      </c>
      <c r="AL105">
        <v>0.25</v>
      </c>
      <c r="AM105">
        <v>-6.64</v>
      </c>
    </row>
    <row r="106" spans="2:39" x14ac:dyDescent="0.2">
      <c r="B106" t="s">
        <v>96</v>
      </c>
      <c r="AE106">
        <v>6.62</v>
      </c>
      <c r="AF106">
        <v>6.62</v>
      </c>
      <c r="AJ106">
        <v>0.48</v>
      </c>
      <c r="AK106">
        <v>0.23</v>
      </c>
      <c r="AL106">
        <v>0.25</v>
      </c>
      <c r="AM106">
        <v>-6.64</v>
      </c>
    </row>
    <row r="107" spans="2:39" x14ac:dyDescent="0.2">
      <c r="B107" t="s">
        <v>95</v>
      </c>
      <c r="AE107">
        <v>6.62</v>
      </c>
      <c r="AF107">
        <v>6.62</v>
      </c>
      <c r="AJ107">
        <v>0.48</v>
      </c>
      <c r="AK107">
        <v>0.23</v>
      </c>
      <c r="AL107">
        <v>0.25</v>
      </c>
      <c r="AM107">
        <v>-6.64</v>
      </c>
    </row>
    <row r="108" spans="2:39" x14ac:dyDescent="0.2">
      <c r="B108" t="s">
        <v>2192</v>
      </c>
      <c r="T108">
        <v>343.61</v>
      </c>
      <c r="AJ108">
        <v>0</v>
      </c>
      <c r="AK108">
        <v>0</v>
      </c>
      <c r="AL108">
        <v>0</v>
      </c>
      <c r="AM108">
        <v>-214.49</v>
      </c>
    </row>
    <row r="109" spans="2:39" x14ac:dyDescent="0.2">
      <c r="B109" t="s">
        <v>91</v>
      </c>
      <c r="T109">
        <v>222.06</v>
      </c>
      <c r="AJ109">
        <v>0</v>
      </c>
      <c r="AK109">
        <v>0</v>
      </c>
      <c r="AL109">
        <v>0</v>
      </c>
      <c r="AM109">
        <v>-92.89</v>
      </c>
    </row>
    <row r="110" spans="2:39" x14ac:dyDescent="0.2">
      <c r="B110" t="s">
        <v>93</v>
      </c>
      <c r="T110">
        <v>121.55</v>
      </c>
      <c r="AJ110">
        <v>0</v>
      </c>
      <c r="AK110">
        <v>0</v>
      </c>
      <c r="AL110">
        <v>0</v>
      </c>
      <c r="AM110">
        <v>-121.6</v>
      </c>
    </row>
    <row r="111" spans="2:39" x14ac:dyDescent="0.2">
      <c r="B111" t="s">
        <v>2193</v>
      </c>
    </row>
    <row r="112" spans="2:39" x14ac:dyDescent="0.2">
      <c r="B112" t="s">
        <v>2194</v>
      </c>
      <c r="AE112">
        <v>163.13</v>
      </c>
      <c r="AG112">
        <v>163.13</v>
      </c>
      <c r="AJ112">
        <v>374.28</v>
      </c>
      <c r="AK112">
        <v>187.14</v>
      </c>
      <c r="AL112">
        <v>187.14</v>
      </c>
      <c r="AM112">
        <v>270.33</v>
      </c>
    </row>
    <row r="113" spans="2:39" x14ac:dyDescent="0.2">
      <c r="B113" t="s">
        <v>2195</v>
      </c>
      <c r="T113">
        <v>89.85</v>
      </c>
      <c r="AJ113">
        <v>35.880000000000003</v>
      </c>
      <c r="AK113">
        <v>35.880000000000003</v>
      </c>
      <c r="AL113">
        <v>0</v>
      </c>
      <c r="AM113">
        <v>35.869999999999997</v>
      </c>
    </row>
    <row r="114" spans="2:39" x14ac:dyDescent="0.2">
      <c r="B114" t="s">
        <v>2196</v>
      </c>
      <c r="M114">
        <v>0.05</v>
      </c>
      <c r="Q114">
        <v>83</v>
      </c>
      <c r="R114">
        <v>83</v>
      </c>
      <c r="S114">
        <v>0.01</v>
      </c>
      <c r="U114">
        <v>0</v>
      </c>
      <c r="V114">
        <v>323.42</v>
      </c>
      <c r="Z114">
        <v>323.42</v>
      </c>
      <c r="AA114">
        <v>299.58</v>
      </c>
      <c r="AB114">
        <v>23.84</v>
      </c>
      <c r="AD114">
        <v>23.84</v>
      </c>
      <c r="AE114">
        <v>0</v>
      </c>
      <c r="AF114">
        <v>0</v>
      </c>
      <c r="AJ114">
        <v>76.790000000000006</v>
      </c>
      <c r="AK114">
        <v>65.56</v>
      </c>
      <c r="AL114">
        <v>11.23</v>
      </c>
      <c r="AM114">
        <v>-124.78</v>
      </c>
    </row>
    <row r="115" spans="2:39" x14ac:dyDescent="0.2">
      <c r="B115" t="s">
        <v>2197</v>
      </c>
      <c r="I115">
        <v>2.0499999999999998</v>
      </c>
      <c r="J115">
        <v>2.0499999999999998</v>
      </c>
      <c r="M115">
        <v>-0.31</v>
      </c>
      <c r="N115">
        <v>0</v>
      </c>
      <c r="O115">
        <v>0.16</v>
      </c>
      <c r="Q115">
        <v>-0.28999999999999998</v>
      </c>
      <c r="R115">
        <v>-0.15</v>
      </c>
      <c r="S115">
        <v>-0.14000000000000001</v>
      </c>
      <c r="U115">
        <v>6.54</v>
      </c>
      <c r="AJ115">
        <v>14.34</v>
      </c>
      <c r="AK115">
        <v>4.87</v>
      </c>
      <c r="AL115">
        <v>9.4700000000000006</v>
      </c>
      <c r="AM115">
        <v>7.53</v>
      </c>
    </row>
    <row r="116" spans="2:39" x14ac:dyDescent="0.2">
      <c r="B116" t="s">
        <v>2198</v>
      </c>
      <c r="I116">
        <v>453.01</v>
      </c>
      <c r="K116">
        <v>453.01</v>
      </c>
      <c r="M116">
        <v>0.08</v>
      </c>
      <c r="N116">
        <v>0</v>
      </c>
      <c r="O116">
        <v>0.15</v>
      </c>
      <c r="Q116">
        <v>-0.03</v>
      </c>
      <c r="R116">
        <v>-0.02</v>
      </c>
      <c r="S116">
        <v>-0.01</v>
      </c>
      <c r="U116">
        <v>0</v>
      </c>
      <c r="AJ116">
        <v>87.49</v>
      </c>
      <c r="AK116">
        <v>1.73</v>
      </c>
      <c r="AL116">
        <v>85.76</v>
      </c>
      <c r="AM116">
        <v>31.41</v>
      </c>
    </row>
    <row r="117" spans="2:39" x14ac:dyDescent="0.2">
      <c r="B117" t="s">
        <v>2199</v>
      </c>
      <c r="E117">
        <v>138298.17000000001</v>
      </c>
      <c r="F117">
        <v>751.83</v>
      </c>
      <c r="G117">
        <v>57.96</v>
      </c>
      <c r="H117">
        <v>724.49</v>
      </c>
      <c r="V117">
        <v>523.29</v>
      </c>
      <c r="W117">
        <v>523.29</v>
      </c>
      <c r="X117">
        <v>287.61</v>
      </c>
      <c r="Y117">
        <v>235.68</v>
      </c>
      <c r="AH117">
        <v>1012.1</v>
      </c>
      <c r="AJ117">
        <v>8.4</v>
      </c>
      <c r="AK117">
        <v>6.71</v>
      </c>
      <c r="AL117">
        <v>1.69</v>
      </c>
      <c r="AM117">
        <v>-77.58</v>
      </c>
    </row>
    <row r="118" spans="2:39" x14ac:dyDescent="0.2">
      <c r="B118" t="s">
        <v>2200</v>
      </c>
      <c r="L118">
        <v>128.57</v>
      </c>
      <c r="M118">
        <v>0.05</v>
      </c>
      <c r="Q118">
        <v>0</v>
      </c>
      <c r="R118">
        <v>0</v>
      </c>
      <c r="S118">
        <v>0.01</v>
      </c>
      <c r="V118">
        <v>15.71</v>
      </c>
      <c r="Z118">
        <v>15.71</v>
      </c>
      <c r="AA118">
        <v>15.69</v>
      </c>
      <c r="AB118">
        <v>0.03</v>
      </c>
      <c r="AC118">
        <v>0.03</v>
      </c>
      <c r="AD118">
        <v>0</v>
      </c>
      <c r="AE118">
        <v>0.04</v>
      </c>
      <c r="AF118">
        <v>0.04</v>
      </c>
      <c r="AJ118">
        <v>33.42</v>
      </c>
      <c r="AK118">
        <v>33.42</v>
      </c>
      <c r="AL118">
        <v>0</v>
      </c>
      <c r="AM118">
        <v>-143.29</v>
      </c>
    </row>
    <row r="119" spans="2:39" x14ac:dyDescent="0.2">
      <c r="B119" t="s">
        <v>87</v>
      </c>
      <c r="L119">
        <v>128.57</v>
      </c>
      <c r="M119">
        <v>-0.01</v>
      </c>
      <c r="Q119">
        <v>0</v>
      </c>
      <c r="R119">
        <v>0</v>
      </c>
      <c r="S119">
        <v>0.01</v>
      </c>
      <c r="V119">
        <v>15.69</v>
      </c>
      <c r="Z119">
        <v>15.69</v>
      </c>
      <c r="AA119">
        <v>15.69</v>
      </c>
      <c r="AB119">
        <v>0</v>
      </c>
      <c r="AD119">
        <v>0</v>
      </c>
      <c r="AE119">
        <v>-0.01</v>
      </c>
      <c r="AF119">
        <v>-0.01</v>
      </c>
      <c r="AJ119">
        <v>33.42</v>
      </c>
      <c r="AK119">
        <v>33.42</v>
      </c>
      <c r="AL119">
        <v>0</v>
      </c>
      <c r="AM119">
        <v>-143.29</v>
      </c>
    </row>
    <row r="120" spans="2:39" x14ac:dyDescent="0.2">
      <c r="B120" t="s">
        <v>2201</v>
      </c>
      <c r="L120">
        <v>0</v>
      </c>
      <c r="M120">
        <v>0</v>
      </c>
      <c r="Q120">
        <v>135.52000000000001</v>
      </c>
      <c r="R120">
        <v>135.51</v>
      </c>
      <c r="S120">
        <v>0.01</v>
      </c>
      <c r="V120">
        <v>9.42</v>
      </c>
      <c r="Z120">
        <v>9.42</v>
      </c>
      <c r="AA120">
        <v>0</v>
      </c>
      <c r="AB120">
        <v>9.42</v>
      </c>
      <c r="AC120">
        <v>9.42</v>
      </c>
      <c r="AD120">
        <v>0</v>
      </c>
      <c r="AE120">
        <v>51.06</v>
      </c>
      <c r="AF120">
        <v>51.06</v>
      </c>
      <c r="AJ120">
        <v>71.650000000000006</v>
      </c>
      <c r="AK120">
        <v>71.650000000000006</v>
      </c>
      <c r="AL120">
        <v>0</v>
      </c>
      <c r="AM120">
        <v>26.8</v>
      </c>
    </row>
    <row r="121" spans="2:39" x14ac:dyDescent="0.2">
      <c r="B121" t="s">
        <v>81</v>
      </c>
      <c r="L121">
        <v>0</v>
      </c>
      <c r="M121">
        <v>0.02</v>
      </c>
      <c r="Q121">
        <v>135.52000000000001</v>
      </c>
      <c r="R121">
        <v>135.51</v>
      </c>
      <c r="S121">
        <v>0.01</v>
      </c>
      <c r="V121">
        <v>0</v>
      </c>
      <c r="Z121">
        <v>0</v>
      </c>
      <c r="AA121">
        <v>0</v>
      </c>
      <c r="AB121">
        <v>0</v>
      </c>
      <c r="AD121">
        <v>0</v>
      </c>
      <c r="AE121">
        <v>0.01</v>
      </c>
      <c r="AF121">
        <v>0.01</v>
      </c>
      <c r="AJ121">
        <v>71.650000000000006</v>
      </c>
      <c r="AK121">
        <v>71.650000000000006</v>
      </c>
      <c r="AL121">
        <v>0</v>
      </c>
      <c r="AM121">
        <v>26.8</v>
      </c>
    </row>
  </sheetData>
  <conditionalFormatting sqref="C3:AN60">
    <cfRule type="cellIs" dxfId="5" priority="1" operator="equal">
      <formula>0</formula>
    </cfRule>
  </conditionalFormatting>
  <conditionalFormatting sqref="C64:AN121">
    <cfRule type="cellIs" dxfId="4" priority="2" operator="equal">
      <formula>0</formula>
    </cfRule>
  </conditionalFormatting>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2:AN121"/>
  <sheetViews>
    <sheetView workbookViewId="0"/>
  </sheetViews>
  <sheetFormatPr baseColWidth="10" defaultColWidth="9" defaultRowHeight="12.75" x14ac:dyDescent="0.2"/>
  <sheetData>
    <row r="2" spans="2:40" x14ac:dyDescent="0.2">
      <c r="C2" t="s">
        <v>2163</v>
      </c>
      <c r="D2" t="s">
        <v>2164</v>
      </c>
      <c r="E2" t="s">
        <v>2165</v>
      </c>
      <c r="F2" t="s">
        <v>2166</v>
      </c>
      <c r="G2" t="s">
        <v>2167</v>
      </c>
      <c r="H2" t="s">
        <v>2168</v>
      </c>
      <c r="I2" t="s">
        <v>2169</v>
      </c>
      <c r="J2" t="s">
        <v>78</v>
      </c>
      <c r="K2" t="s">
        <v>75</v>
      </c>
      <c r="L2" t="s">
        <v>2170</v>
      </c>
      <c r="M2" t="s">
        <v>2171</v>
      </c>
      <c r="N2" t="s">
        <v>2172</v>
      </c>
      <c r="O2" t="s">
        <v>2173</v>
      </c>
      <c r="P2" t="s">
        <v>2174</v>
      </c>
      <c r="Q2" t="s">
        <v>2175</v>
      </c>
      <c r="R2" t="s">
        <v>90</v>
      </c>
      <c r="S2" t="s">
        <v>92</v>
      </c>
      <c r="T2" t="s">
        <v>2176</v>
      </c>
      <c r="U2" t="s">
        <v>2177</v>
      </c>
      <c r="V2" t="s">
        <v>2178</v>
      </c>
      <c r="W2" t="s">
        <v>227</v>
      </c>
      <c r="X2" t="s">
        <v>121</v>
      </c>
      <c r="Y2" t="s">
        <v>117</v>
      </c>
      <c r="Z2" t="s">
        <v>229</v>
      </c>
      <c r="AA2" t="s">
        <v>102</v>
      </c>
      <c r="AB2" t="s">
        <v>231</v>
      </c>
      <c r="AC2" t="s">
        <v>232</v>
      </c>
      <c r="AD2" t="s">
        <v>233</v>
      </c>
      <c r="AE2" t="s">
        <v>2179</v>
      </c>
      <c r="AF2" t="s">
        <v>236</v>
      </c>
      <c r="AG2" t="s">
        <v>64</v>
      </c>
      <c r="AH2" t="s">
        <v>2180</v>
      </c>
      <c r="AI2" t="s">
        <v>2181</v>
      </c>
      <c r="AJ2" t="s">
        <v>2182</v>
      </c>
      <c r="AK2" t="s">
        <v>241</v>
      </c>
      <c r="AL2" t="s">
        <v>242</v>
      </c>
      <c r="AM2" t="s">
        <v>2183</v>
      </c>
      <c r="AN2" t="s">
        <v>2184</v>
      </c>
    </row>
    <row r="3" spans="2:40" x14ac:dyDescent="0.2">
      <c r="B3" t="s">
        <v>2185</v>
      </c>
      <c r="C3" t="s">
        <v>2202</v>
      </c>
      <c r="D3" t="s">
        <v>2203</v>
      </c>
    </row>
    <row r="4" spans="2:40" x14ac:dyDescent="0.2">
      <c r="B4" t="s">
        <v>184</v>
      </c>
      <c r="C4" t="s">
        <v>2204</v>
      </c>
      <c r="D4" t="s">
        <v>2205</v>
      </c>
    </row>
    <row r="5" spans="2:40" x14ac:dyDescent="0.2">
      <c r="B5" t="s">
        <v>19</v>
      </c>
      <c r="C5" t="s">
        <v>2206</v>
      </c>
      <c r="D5" t="s">
        <v>2207</v>
      </c>
    </row>
    <row r="6" spans="2:40" x14ac:dyDescent="0.2">
      <c r="B6" t="s">
        <v>16</v>
      </c>
      <c r="C6" t="s">
        <v>2208</v>
      </c>
      <c r="D6" t="s">
        <v>2209</v>
      </c>
    </row>
    <row r="7" spans="2:40" x14ac:dyDescent="0.2">
      <c r="B7" t="s">
        <v>20</v>
      </c>
      <c r="C7" t="s">
        <v>2210</v>
      </c>
      <c r="D7" t="s">
        <v>2211</v>
      </c>
    </row>
    <row r="8" spans="2:40" x14ac:dyDescent="0.2">
      <c r="B8" t="s">
        <v>2186</v>
      </c>
      <c r="H8" t="s">
        <v>2212</v>
      </c>
      <c r="AH8" t="s">
        <v>2212</v>
      </c>
      <c r="AJ8" t="s">
        <v>2213</v>
      </c>
      <c r="AK8" t="s">
        <v>2214</v>
      </c>
      <c r="AL8" t="s">
        <v>2215</v>
      </c>
      <c r="AN8" t="s">
        <v>2216</v>
      </c>
    </row>
    <row r="9" spans="2:40" x14ac:dyDescent="0.2">
      <c r="B9" t="s">
        <v>187</v>
      </c>
      <c r="H9" t="s">
        <v>2217</v>
      </c>
      <c r="AH9" t="s">
        <v>2217</v>
      </c>
      <c r="AJ9" t="s">
        <v>2218</v>
      </c>
      <c r="AK9" t="s">
        <v>2219</v>
      </c>
      <c r="AL9" t="s">
        <v>2220</v>
      </c>
      <c r="AN9" t="s">
        <v>2221</v>
      </c>
    </row>
    <row r="10" spans="2:40" x14ac:dyDescent="0.2">
      <c r="B10" t="s">
        <v>27</v>
      </c>
      <c r="H10" t="s">
        <v>2222</v>
      </c>
      <c r="AH10" t="s">
        <v>2222</v>
      </c>
      <c r="AJ10" t="s">
        <v>2223</v>
      </c>
      <c r="AK10" t="s">
        <v>2224</v>
      </c>
      <c r="AL10" t="s">
        <v>2225</v>
      </c>
      <c r="AN10" t="s">
        <v>2226</v>
      </c>
    </row>
    <row r="11" spans="2:40" x14ac:dyDescent="0.2">
      <c r="B11" t="s">
        <v>49</v>
      </c>
      <c r="H11" t="s">
        <v>2227</v>
      </c>
      <c r="AH11" t="s">
        <v>2227</v>
      </c>
      <c r="AJ11" t="s">
        <v>2228</v>
      </c>
      <c r="AK11" t="s">
        <v>2229</v>
      </c>
      <c r="AL11" t="s">
        <v>2230</v>
      </c>
      <c r="AN11" t="s">
        <v>2231</v>
      </c>
    </row>
    <row r="12" spans="2:40" x14ac:dyDescent="0.2">
      <c r="B12" t="s">
        <v>189</v>
      </c>
      <c r="H12" t="s">
        <v>2232</v>
      </c>
      <c r="AH12" t="s">
        <v>2232</v>
      </c>
      <c r="AJ12" t="s">
        <v>2233</v>
      </c>
      <c r="AK12" t="s">
        <v>2234</v>
      </c>
      <c r="AL12" t="s">
        <v>2234</v>
      </c>
      <c r="AN12" t="s">
        <v>2235</v>
      </c>
    </row>
    <row r="13" spans="2:40" x14ac:dyDescent="0.2">
      <c r="B13" t="s">
        <v>30</v>
      </c>
      <c r="H13" t="s">
        <v>2236</v>
      </c>
      <c r="AH13" t="s">
        <v>2236</v>
      </c>
      <c r="AJ13" t="s">
        <v>2237</v>
      </c>
      <c r="AK13" t="s">
        <v>2238</v>
      </c>
      <c r="AL13" t="s">
        <v>2239</v>
      </c>
      <c r="AN13" t="s">
        <v>2240</v>
      </c>
    </row>
    <row r="14" spans="2:40" x14ac:dyDescent="0.2">
      <c r="B14" t="s">
        <v>42</v>
      </c>
      <c r="H14" t="s">
        <v>2241</v>
      </c>
      <c r="AH14" t="s">
        <v>2241</v>
      </c>
      <c r="AJ14" t="s">
        <v>2242</v>
      </c>
      <c r="AK14" t="s">
        <v>2243</v>
      </c>
      <c r="AL14" t="s">
        <v>2243</v>
      </c>
      <c r="AN14" t="s">
        <v>2244</v>
      </c>
    </row>
    <row r="15" spans="2:40" x14ac:dyDescent="0.2">
      <c r="B15" t="s">
        <v>33</v>
      </c>
      <c r="H15" t="s">
        <v>2245</v>
      </c>
      <c r="AH15" t="s">
        <v>2245</v>
      </c>
      <c r="AJ15" t="s">
        <v>2246</v>
      </c>
      <c r="AK15" t="s">
        <v>2247</v>
      </c>
      <c r="AL15" t="s">
        <v>2248</v>
      </c>
      <c r="AN15" t="s">
        <v>2249</v>
      </c>
    </row>
    <row r="16" spans="2:40" x14ac:dyDescent="0.2">
      <c r="B16" t="s">
        <v>2187</v>
      </c>
      <c r="H16" t="s">
        <v>2250</v>
      </c>
      <c r="I16" t="s">
        <v>2251</v>
      </c>
      <c r="J16" t="s">
        <v>2252</v>
      </c>
      <c r="K16" t="s">
        <v>2253</v>
      </c>
      <c r="M16" t="s">
        <v>2254</v>
      </c>
      <c r="N16" t="s">
        <v>2255</v>
      </c>
      <c r="O16" t="s">
        <v>2256</v>
      </c>
      <c r="Q16" t="s">
        <v>2257</v>
      </c>
      <c r="R16" t="s">
        <v>2258</v>
      </c>
      <c r="S16" t="s">
        <v>2258</v>
      </c>
      <c r="AE16" t="s">
        <v>2259</v>
      </c>
      <c r="AG16" t="s">
        <v>2260</v>
      </c>
      <c r="AH16" t="s">
        <v>2250</v>
      </c>
      <c r="AJ16" t="s">
        <v>2261</v>
      </c>
      <c r="AK16" t="s">
        <v>2262</v>
      </c>
      <c r="AL16" t="s">
        <v>2263</v>
      </c>
      <c r="AN16" t="s">
        <v>2264</v>
      </c>
    </row>
    <row r="17" spans="2:40" x14ac:dyDescent="0.2">
      <c r="B17" t="s">
        <v>193</v>
      </c>
      <c r="I17" t="s">
        <v>2251</v>
      </c>
      <c r="J17" t="s">
        <v>2252</v>
      </c>
      <c r="K17" t="s">
        <v>2253</v>
      </c>
      <c r="M17" t="s">
        <v>2254</v>
      </c>
      <c r="N17" t="s">
        <v>2255</v>
      </c>
      <c r="O17" t="s">
        <v>2256</v>
      </c>
      <c r="Q17" t="s">
        <v>2257</v>
      </c>
      <c r="R17" t="s">
        <v>2258</v>
      </c>
      <c r="S17" t="s">
        <v>2258</v>
      </c>
      <c r="AJ17" t="s">
        <v>2265</v>
      </c>
      <c r="AK17" t="s">
        <v>2262</v>
      </c>
      <c r="AL17" t="s">
        <v>2266</v>
      </c>
      <c r="AN17" t="s">
        <v>2267</v>
      </c>
    </row>
    <row r="18" spans="2:40" x14ac:dyDescent="0.2">
      <c r="B18" t="s">
        <v>194</v>
      </c>
      <c r="I18" t="s">
        <v>2268</v>
      </c>
      <c r="J18" t="s">
        <v>2269</v>
      </c>
      <c r="K18" t="s">
        <v>2270</v>
      </c>
      <c r="M18" t="s">
        <v>2254</v>
      </c>
      <c r="N18" t="s">
        <v>2271</v>
      </c>
      <c r="O18" t="s">
        <v>2256</v>
      </c>
      <c r="Q18" t="s">
        <v>2257</v>
      </c>
      <c r="R18" t="s">
        <v>2258</v>
      </c>
      <c r="S18" t="s">
        <v>2258</v>
      </c>
    </row>
    <row r="19" spans="2:40" x14ac:dyDescent="0.2">
      <c r="B19" t="s">
        <v>195</v>
      </c>
      <c r="I19" t="s">
        <v>2269</v>
      </c>
      <c r="J19" t="s">
        <v>2269</v>
      </c>
      <c r="M19" t="s">
        <v>2272</v>
      </c>
      <c r="N19" t="s">
        <v>2273</v>
      </c>
      <c r="O19" t="s">
        <v>2274</v>
      </c>
      <c r="Q19" t="s">
        <v>2275</v>
      </c>
      <c r="R19" t="s">
        <v>2258</v>
      </c>
      <c r="S19" t="s">
        <v>2258</v>
      </c>
    </row>
    <row r="20" spans="2:40" x14ac:dyDescent="0.2">
      <c r="B20" t="s">
        <v>196</v>
      </c>
      <c r="I20" t="s">
        <v>2270</v>
      </c>
      <c r="K20" t="s">
        <v>2270</v>
      </c>
      <c r="M20" t="s">
        <v>2276</v>
      </c>
      <c r="N20" t="s">
        <v>2277</v>
      </c>
      <c r="O20" t="s">
        <v>2274</v>
      </c>
      <c r="Q20" t="s">
        <v>2278</v>
      </c>
      <c r="R20" t="s">
        <v>2279</v>
      </c>
      <c r="S20" t="s">
        <v>2279</v>
      </c>
    </row>
    <row r="21" spans="2:40" x14ac:dyDescent="0.2">
      <c r="B21" t="s">
        <v>197</v>
      </c>
      <c r="I21" t="s">
        <v>2280</v>
      </c>
      <c r="J21" t="s">
        <v>2281</v>
      </c>
      <c r="K21" t="s">
        <v>2282</v>
      </c>
      <c r="N21" t="s">
        <v>2283</v>
      </c>
      <c r="AJ21" t="s">
        <v>2265</v>
      </c>
      <c r="AK21" t="s">
        <v>2262</v>
      </c>
      <c r="AL21" t="s">
        <v>2266</v>
      </c>
      <c r="AN21" t="s">
        <v>2267</v>
      </c>
    </row>
    <row r="22" spans="2:40" x14ac:dyDescent="0.2">
      <c r="B22" t="s">
        <v>43</v>
      </c>
      <c r="I22" t="s">
        <v>2284</v>
      </c>
      <c r="J22" t="s">
        <v>2285</v>
      </c>
      <c r="K22" t="s">
        <v>2286</v>
      </c>
      <c r="N22" t="s">
        <v>2287</v>
      </c>
      <c r="AJ22" t="s">
        <v>2288</v>
      </c>
      <c r="AK22" t="s">
        <v>2289</v>
      </c>
      <c r="AL22" t="s">
        <v>2290</v>
      </c>
      <c r="AN22" t="s">
        <v>2291</v>
      </c>
    </row>
    <row r="23" spans="2:40" x14ac:dyDescent="0.2">
      <c r="B23" t="s">
        <v>198</v>
      </c>
      <c r="I23" t="s">
        <v>2285</v>
      </c>
      <c r="J23" t="s">
        <v>2285</v>
      </c>
      <c r="N23" t="s">
        <v>2292</v>
      </c>
      <c r="AJ23" t="s">
        <v>2293</v>
      </c>
      <c r="AK23" t="s">
        <v>2294</v>
      </c>
      <c r="AL23" t="s">
        <v>2295</v>
      </c>
      <c r="AN23" t="s">
        <v>2296</v>
      </c>
    </row>
    <row r="24" spans="2:40" x14ac:dyDescent="0.2">
      <c r="B24" t="s">
        <v>199</v>
      </c>
      <c r="I24" t="s">
        <v>2297</v>
      </c>
      <c r="K24" t="s">
        <v>2298</v>
      </c>
      <c r="N24" t="s">
        <v>2299</v>
      </c>
      <c r="AJ24" t="s">
        <v>2300</v>
      </c>
      <c r="AK24" t="s">
        <v>2301</v>
      </c>
      <c r="AL24" t="s">
        <v>2302</v>
      </c>
      <c r="AN24" t="s">
        <v>2303</v>
      </c>
    </row>
    <row r="25" spans="2:40" x14ac:dyDescent="0.2">
      <c r="B25" t="s">
        <v>44</v>
      </c>
      <c r="I25" t="s">
        <v>2304</v>
      </c>
      <c r="J25" t="s">
        <v>2305</v>
      </c>
      <c r="K25" t="s">
        <v>2306</v>
      </c>
      <c r="N25" t="s">
        <v>2307</v>
      </c>
      <c r="AJ25" t="s">
        <v>2308</v>
      </c>
      <c r="AK25" t="s">
        <v>2309</v>
      </c>
      <c r="AL25" t="s">
        <v>2310</v>
      </c>
      <c r="AN25" t="s">
        <v>2311</v>
      </c>
    </row>
    <row r="26" spans="2:40" x14ac:dyDescent="0.2">
      <c r="B26" t="s">
        <v>200</v>
      </c>
      <c r="I26" t="s">
        <v>2305</v>
      </c>
      <c r="J26" t="s">
        <v>2305</v>
      </c>
      <c r="N26" t="s">
        <v>2312</v>
      </c>
      <c r="AJ26" t="s">
        <v>2313</v>
      </c>
      <c r="AK26" t="s">
        <v>2314</v>
      </c>
      <c r="AL26" t="s">
        <v>2315</v>
      </c>
      <c r="AN26" t="s">
        <v>2316</v>
      </c>
    </row>
    <row r="27" spans="2:40" x14ac:dyDescent="0.2">
      <c r="B27" t="s">
        <v>201</v>
      </c>
      <c r="I27" t="s">
        <v>2317</v>
      </c>
      <c r="K27" t="s">
        <v>2317</v>
      </c>
      <c r="N27" t="s">
        <v>2318</v>
      </c>
      <c r="AJ27" t="s">
        <v>2319</v>
      </c>
      <c r="AK27" t="s">
        <v>2320</v>
      </c>
      <c r="AL27" t="s">
        <v>2321</v>
      </c>
      <c r="AN27" t="s">
        <v>2322</v>
      </c>
    </row>
    <row r="28" spans="2:40" x14ac:dyDescent="0.2">
      <c r="B28" t="s">
        <v>74</v>
      </c>
      <c r="H28" t="s">
        <v>2250</v>
      </c>
      <c r="AH28" t="s">
        <v>2250</v>
      </c>
      <c r="AJ28" t="s">
        <v>2323</v>
      </c>
      <c r="AL28" t="s">
        <v>2323</v>
      </c>
      <c r="AN28" t="s">
        <v>2324</v>
      </c>
    </row>
    <row r="29" spans="2:40" x14ac:dyDescent="0.2">
      <c r="B29" t="s">
        <v>109</v>
      </c>
      <c r="AE29" t="s">
        <v>2325</v>
      </c>
      <c r="AG29" t="s">
        <v>2326</v>
      </c>
    </row>
    <row r="30" spans="2:40" x14ac:dyDescent="0.2">
      <c r="B30" t="s">
        <v>2188</v>
      </c>
      <c r="I30" t="s">
        <v>2327</v>
      </c>
      <c r="J30" t="s">
        <v>2328</v>
      </c>
      <c r="K30" t="s">
        <v>2329</v>
      </c>
      <c r="P30" t="s">
        <v>2330</v>
      </c>
      <c r="AJ30" t="s">
        <v>2331</v>
      </c>
      <c r="AK30" t="s">
        <v>2332</v>
      </c>
      <c r="AL30" t="s">
        <v>2333</v>
      </c>
      <c r="AN30" t="s">
        <v>2334</v>
      </c>
    </row>
    <row r="31" spans="2:40" x14ac:dyDescent="0.2">
      <c r="B31" t="s">
        <v>205</v>
      </c>
      <c r="I31" t="s">
        <v>2335</v>
      </c>
      <c r="J31" t="s">
        <v>2336</v>
      </c>
      <c r="K31" t="s">
        <v>2329</v>
      </c>
      <c r="AJ31" t="s">
        <v>2337</v>
      </c>
      <c r="AK31" t="s">
        <v>2338</v>
      </c>
      <c r="AL31" t="s">
        <v>2339</v>
      </c>
      <c r="AN31" t="s">
        <v>2340</v>
      </c>
    </row>
    <row r="32" spans="2:40" x14ac:dyDescent="0.2">
      <c r="B32" t="s">
        <v>37</v>
      </c>
      <c r="I32" t="s">
        <v>2336</v>
      </c>
      <c r="J32" t="s">
        <v>2336</v>
      </c>
      <c r="AJ32" t="s">
        <v>2341</v>
      </c>
      <c r="AK32" t="s">
        <v>2342</v>
      </c>
      <c r="AL32" t="s">
        <v>2343</v>
      </c>
      <c r="AN32" t="s">
        <v>2344</v>
      </c>
    </row>
    <row r="33" spans="2:40" x14ac:dyDescent="0.2">
      <c r="B33" t="s">
        <v>47</v>
      </c>
      <c r="I33" t="s">
        <v>2329</v>
      </c>
      <c r="K33" t="s">
        <v>2329</v>
      </c>
      <c r="AJ33" t="s">
        <v>2345</v>
      </c>
      <c r="AK33" t="s">
        <v>2346</v>
      </c>
      <c r="AL33" t="s">
        <v>2347</v>
      </c>
      <c r="AN33" t="s">
        <v>2348</v>
      </c>
    </row>
    <row r="34" spans="2:40" x14ac:dyDescent="0.2">
      <c r="B34" t="s">
        <v>34</v>
      </c>
      <c r="I34" t="s">
        <v>2349</v>
      </c>
      <c r="J34" t="s">
        <v>2349</v>
      </c>
      <c r="AJ34" t="s">
        <v>2350</v>
      </c>
      <c r="AK34" t="s">
        <v>2351</v>
      </c>
      <c r="AL34" t="s">
        <v>2352</v>
      </c>
      <c r="AN34" t="s">
        <v>2353</v>
      </c>
    </row>
    <row r="35" spans="2:40" x14ac:dyDescent="0.2">
      <c r="B35" t="s">
        <v>79</v>
      </c>
      <c r="I35" t="s">
        <v>2354</v>
      </c>
      <c r="J35" t="s">
        <v>2354</v>
      </c>
    </row>
    <row r="36" spans="2:40" x14ac:dyDescent="0.2">
      <c r="B36" t="s">
        <v>39</v>
      </c>
      <c r="P36" t="s">
        <v>2355</v>
      </c>
      <c r="AJ36" t="s">
        <v>2356</v>
      </c>
      <c r="AK36" t="s">
        <v>2344</v>
      </c>
      <c r="AL36" t="s">
        <v>2357</v>
      </c>
      <c r="AN36" t="s">
        <v>2256</v>
      </c>
    </row>
    <row r="37" spans="2:40" x14ac:dyDescent="0.2">
      <c r="B37" t="s">
        <v>2189</v>
      </c>
      <c r="L37" t="s">
        <v>2358</v>
      </c>
      <c r="AJ37" t="s">
        <v>2359</v>
      </c>
      <c r="AK37" t="s">
        <v>2360</v>
      </c>
      <c r="AL37" t="s">
        <v>2361</v>
      </c>
      <c r="AN37" t="s">
        <v>2362</v>
      </c>
    </row>
    <row r="38" spans="2:40" x14ac:dyDescent="0.2">
      <c r="B38" t="s">
        <v>2190</v>
      </c>
      <c r="U38" t="s">
        <v>2363</v>
      </c>
      <c r="AJ38" t="s">
        <v>2364</v>
      </c>
      <c r="AK38" t="s">
        <v>2365</v>
      </c>
      <c r="AL38" t="s">
        <v>2364</v>
      </c>
      <c r="AN38" t="s">
        <v>2366</v>
      </c>
    </row>
    <row r="39" spans="2:40" x14ac:dyDescent="0.2">
      <c r="B39" t="s">
        <v>2191</v>
      </c>
      <c r="M39" t="s">
        <v>2367</v>
      </c>
      <c r="N39" t="s">
        <v>2368</v>
      </c>
      <c r="O39" t="s">
        <v>2369</v>
      </c>
      <c r="AJ39" t="s">
        <v>2370</v>
      </c>
      <c r="AK39" t="s">
        <v>2371</v>
      </c>
      <c r="AL39" t="s">
        <v>2372</v>
      </c>
      <c r="AN39" t="s">
        <v>2373</v>
      </c>
    </row>
    <row r="40" spans="2:40" x14ac:dyDescent="0.2">
      <c r="B40" t="s">
        <v>38</v>
      </c>
      <c r="N40" t="s">
        <v>2368</v>
      </c>
      <c r="AJ40" t="s">
        <v>2374</v>
      </c>
      <c r="AK40" t="s">
        <v>2342</v>
      </c>
      <c r="AL40" t="s">
        <v>2342</v>
      </c>
      <c r="AN40" t="s">
        <v>2375</v>
      </c>
    </row>
    <row r="41" spans="2:40" x14ac:dyDescent="0.2">
      <c r="B41" t="s">
        <v>41</v>
      </c>
      <c r="O41" t="s">
        <v>2369</v>
      </c>
      <c r="AJ41" t="s">
        <v>2376</v>
      </c>
      <c r="AK41" t="s">
        <v>2377</v>
      </c>
      <c r="AL41" t="s">
        <v>2378</v>
      </c>
      <c r="AN41" t="s">
        <v>2379</v>
      </c>
    </row>
    <row r="42" spans="2:40" x14ac:dyDescent="0.2">
      <c r="B42" t="s">
        <v>50</v>
      </c>
      <c r="M42" t="s">
        <v>2367</v>
      </c>
      <c r="AJ42" t="s">
        <v>2380</v>
      </c>
      <c r="AK42" t="s">
        <v>2377</v>
      </c>
      <c r="AL42" t="s">
        <v>2381</v>
      </c>
      <c r="AN42" t="s">
        <v>2382</v>
      </c>
    </row>
    <row r="43" spans="2:40" x14ac:dyDescent="0.2">
      <c r="B43" t="s">
        <v>94</v>
      </c>
      <c r="M43" t="s">
        <v>2258</v>
      </c>
      <c r="AJ43" t="s">
        <v>2383</v>
      </c>
      <c r="AK43" t="s">
        <v>2384</v>
      </c>
      <c r="AL43" t="s">
        <v>2385</v>
      </c>
      <c r="AN43" t="s">
        <v>2386</v>
      </c>
    </row>
    <row r="44" spans="2:40" x14ac:dyDescent="0.2">
      <c r="B44" t="s">
        <v>97</v>
      </c>
      <c r="M44" t="s">
        <v>2258</v>
      </c>
      <c r="AJ44" t="s">
        <v>2387</v>
      </c>
      <c r="AK44" t="s">
        <v>2388</v>
      </c>
      <c r="AL44" t="s">
        <v>2385</v>
      </c>
      <c r="AN44" t="s">
        <v>2389</v>
      </c>
    </row>
    <row r="45" spans="2:40" x14ac:dyDescent="0.2">
      <c r="B45" t="s">
        <v>96</v>
      </c>
      <c r="M45" t="s">
        <v>2258</v>
      </c>
      <c r="AJ45" t="s">
        <v>2387</v>
      </c>
      <c r="AK45" t="s">
        <v>2390</v>
      </c>
      <c r="AL45" t="s">
        <v>2391</v>
      </c>
      <c r="AN45" t="s">
        <v>2392</v>
      </c>
    </row>
    <row r="46" spans="2:40" x14ac:dyDescent="0.2">
      <c r="B46" t="s">
        <v>95</v>
      </c>
      <c r="M46" t="s">
        <v>2258</v>
      </c>
      <c r="AJ46" t="s">
        <v>2387</v>
      </c>
      <c r="AK46" t="s">
        <v>2390</v>
      </c>
      <c r="AL46" t="s">
        <v>2391</v>
      </c>
      <c r="AN46" t="s">
        <v>2389</v>
      </c>
    </row>
    <row r="47" spans="2:40" x14ac:dyDescent="0.2">
      <c r="B47" t="s">
        <v>2192</v>
      </c>
      <c r="Q47" t="s">
        <v>2393</v>
      </c>
      <c r="R47" t="s">
        <v>2394</v>
      </c>
      <c r="S47" t="s">
        <v>2395</v>
      </c>
      <c r="AJ47" t="s">
        <v>2396</v>
      </c>
      <c r="AK47" t="s">
        <v>2397</v>
      </c>
      <c r="AL47" t="s">
        <v>2397</v>
      </c>
      <c r="AN47" t="s">
        <v>2396</v>
      </c>
    </row>
    <row r="48" spans="2:40" x14ac:dyDescent="0.2">
      <c r="B48" t="s">
        <v>91</v>
      </c>
      <c r="Q48" t="s">
        <v>2394</v>
      </c>
      <c r="R48" t="s">
        <v>2394</v>
      </c>
      <c r="AJ48" t="s">
        <v>2398</v>
      </c>
      <c r="AK48" t="s">
        <v>2398</v>
      </c>
      <c r="AL48" t="s">
        <v>2399</v>
      </c>
      <c r="AN48" t="s">
        <v>2400</v>
      </c>
    </row>
    <row r="49" spans="2:40" x14ac:dyDescent="0.2">
      <c r="B49" t="s">
        <v>93</v>
      </c>
      <c r="Q49" t="s">
        <v>2395</v>
      </c>
      <c r="S49" t="s">
        <v>2395</v>
      </c>
      <c r="AJ49" t="s">
        <v>2401</v>
      </c>
      <c r="AK49" t="s">
        <v>2397</v>
      </c>
      <c r="AL49" t="s">
        <v>2397</v>
      </c>
      <c r="AN49" t="s">
        <v>2402</v>
      </c>
    </row>
    <row r="50" spans="2:40" x14ac:dyDescent="0.2">
      <c r="B50" t="s">
        <v>2193</v>
      </c>
      <c r="Q50" t="s">
        <v>2403</v>
      </c>
      <c r="R50" t="s">
        <v>2404</v>
      </c>
      <c r="S50" t="s">
        <v>2405</v>
      </c>
    </row>
    <row r="51" spans="2:40" x14ac:dyDescent="0.2">
      <c r="B51" t="s">
        <v>2194</v>
      </c>
      <c r="T51" t="s">
        <v>2406</v>
      </c>
      <c r="AJ51" t="s">
        <v>2407</v>
      </c>
      <c r="AK51" t="s">
        <v>2408</v>
      </c>
      <c r="AL51" t="s">
        <v>2408</v>
      </c>
      <c r="AN51" t="s">
        <v>2409</v>
      </c>
    </row>
    <row r="52" spans="2:40" x14ac:dyDescent="0.2">
      <c r="B52" t="s">
        <v>2195</v>
      </c>
      <c r="AE52" t="s">
        <v>2410</v>
      </c>
      <c r="AG52" t="s">
        <v>2410</v>
      </c>
      <c r="AJ52" t="s">
        <v>2368</v>
      </c>
      <c r="AK52" t="s">
        <v>2365</v>
      </c>
      <c r="AL52" t="s">
        <v>2365</v>
      </c>
      <c r="AN52" t="s">
        <v>2411</v>
      </c>
    </row>
    <row r="53" spans="2:40" x14ac:dyDescent="0.2">
      <c r="B53" t="s">
        <v>2196</v>
      </c>
      <c r="H53" t="s">
        <v>2250</v>
      </c>
      <c r="I53" t="s">
        <v>2304</v>
      </c>
      <c r="J53" t="s">
        <v>2305</v>
      </c>
      <c r="K53" t="s">
        <v>2412</v>
      </c>
      <c r="N53" t="s">
        <v>2413</v>
      </c>
      <c r="AE53" t="s">
        <v>2259</v>
      </c>
      <c r="AG53" t="s">
        <v>2259</v>
      </c>
      <c r="AH53" t="s">
        <v>2250</v>
      </c>
      <c r="AJ53" t="s">
        <v>2414</v>
      </c>
      <c r="AK53" t="s">
        <v>2309</v>
      </c>
      <c r="AL53" t="s">
        <v>2415</v>
      </c>
      <c r="AN53" t="s">
        <v>2416</v>
      </c>
    </row>
    <row r="54" spans="2:40" x14ac:dyDescent="0.2">
      <c r="B54" t="s">
        <v>2197</v>
      </c>
      <c r="H54" t="s">
        <v>2417</v>
      </c>
      <c r="AH54" t="s">
        <v>2417</v>
      </c>
      <c r="AJ54" t="s">
        <v>2418</v>
      </c>
      <c r="AK54" t="s">
        <v>2419</v>
      </c>
      <c r="AL54" t="s">
        <v>2420</v>
      </c>
      <c r="AN54" t="s">
        <v>2421</v>
      </c>
    </row>
    <row r="55" spans="2:40" x14ac:dyDescent="0.2">
      <c r="B55" t="s">
        <v>2198</v>
      </c>
      <c r="H55" t="s">
        <v>2422</v>
      </c>
      <c r="AH55" t="s">
        <v>2422</v>
      </c>
      <c r="AJ55" t="s">
        <v>2423</v>
      </c>
      <c r="AK55" t="s">
        <v>2424</v>
      </c>
      <c r="AL55" t="s">
        <v>2425</v>
      </c>
      <c r="AN55" t="s">
        <v>2426</v>
      </c>
    </row>
    <row r="56" spans="2:40" x14ac:dyDescent="0.2">
      <c r="B56" t="s">
        <v>2199</v>
      </c>
      <c r="C56" t="s">
        <v>2202</v>
      </c>
      <c r="D56" t="s">
        <v>2203</v>
      </c>
      <c r="H56" t="s">
        <v>2245</v>
      </c>
      <c r="AH56" t="s">
        <v>2245</v>
      </c>
      <c r="AJ56" t="s">
        <v>2246</v>
      </c>
      <c r="AK56" t="s">
        <v>2247</v>
      </c>
      <c r="AL56" t="s">
        <v>2427</v>
      </c>
      <c r="AN56" t="s">
        <v>2249</v>
      </c>
    </row>
    <row r="57" spans="2:40" x14ac:dyDescent="0.2">
      <c r="B57" t="s">
        <v>2200</v>
      </c>
      <c r="I57" t="s">
        <v>2252</v>
      </c>
      <c r="J57" t="s">
        <v>2252</v>
      </c>
      <c r="M57" t="s">
        <v>2272</v>
      </c>
      <c r="N57" t="s">
        <v>2428</v>
      </c>
      <c r="O57" t="s">
        <v>2274</v>
      </c>
      <c r="Q57" t="s">
        <v>2275</v>
      </c>
      <c r="R57" t="s">
        <v>2258</v>
      </c>
      <c r="S57" t="s">
        <v>2258</v>
      </c>
      <c r="AJ57" t="s">
        <v>2429</v>
      </c>
      <c r="AK57" t="s">
        <v>2430</v>
      </c>
      <c r="AL57" t="s">
        <v>2431</v>
      </c>
      <c r="AN57" t="s">
        <v>2432</v>
      </c>
    </row>
    <row r="58" spans="2:40" x14ac:dyDescent="0.2">
      <c r="B58" t="s">
        <v>87</v>
      </c>
      <c r="I58" t="s">
        <v>2281</v>
      </c>
      <c r="J58" t="s">
        <v>2281</v>
      </c>
      <c r="N58" t="s">
        <v>2433</v>
      </c>
      <c r="AJ58" t="s">
        <v>2429</v>
      </c>
      <c r="AK58" t="s">
        <v>2430</v>
      </c>
      <c r="AL58" t="s">
        <v>2431</v>
      </c>
      <c r="AN58" t="s">
        <v>2432</v>
      </c>
    </row>
    <row r="59" spans="2:40" x14ac:dyDescent="0.2">
      <c r="B59" t="s">
        <v>2201</v>
      </c>
      <c r="I59" t="s">
        <v>2253</v>
      </c>
      <c r="K59" t="s">
        <v>2253</v>
      </c>
      <c r="M59" t="s">
        <v>2276</v>
      </c>
      <c r="N59" t="s">
        <v>2434</v>
      </c>
      <c r="O59" t="s">
        <v>2274</v>
      </c>
      <c r="Q59" t="s">
        <v>2278</v>
      </c>
      <c r="R59" t="s">
        <v>2279</v>
      </c>
      <c r="S59" t="s">
        <v>2279</v>
      </c>
      <c r="AJ59" t="s">
        <v>2435</v>
      </c>
      <c r="AK59" t="s">
        <v>2436</v>
      </c>
      <c r="AL59" t="s">
        <v>2437</v>
      </c>
      <c r="AN59" t="s">
        <v>2438</v>
      </c>
    </row>
    <row r="60" spans="2:40" x14ac:dyDescent="0.2">
      <c r="B60" t="s">
        <v>81</v>
      </c>
      <c r="I60" t="s">
        <v>2439</v>
      </c>
      <c r="K60" t="s">
        <v>2439</v>
      </c>
      <c r="N60" t="s">
        <v>2440</v>
      </c>
      <c r="AJ60" t="s">
        <v>2435</v>
      </c>
      <c r="AK60" t="s">
        <v>2436</v>
      </c>
      <c r="AL60" t="s">
        <v>2441</v>
      </c>
      <c r="AN60" t="s">
        <v>2438</v>
      </c>
    </row>
    <row r="63" spans="2:40" x14ac:dyDescent="0.2">
      <c r="C63" t="s">
        <v>2163</v>
      </c>
      <c r="D63" t="s">
        <v>2164</v>
      </c>
      <c r="E63" t="s">
        <v>2165</v>
      </c>
      <c r="F63" t="s">
        <v>2166</v>
      </c>
      <c r="G63" t="s">
        <v>2167</v>
      </c>
      <c r="H63" t="s">
        <v>2168</v>
      </c>
      <c r="I63" t="s">
        <v>2169</v>
      </c>
      <c r="J63" t="s">
        <v>78</v>
      </c>
      <c r="K63" t="s">
        <v>75</v>
      </c>
      <c r="L63" t="s">
        <v>2170</v>
      </c>
      <c r="M63" t="s">
        <v>2171</v>
      </c>
      <c r="N63" t="s">
        <v>2172</v>
      </c>
      <c r="O63" t="s">
        <v>2173</v>
      </c>
      <c r="P63" t="s">
        <v>2174</v>
      </c>
      <c r="Q63" t="s">
        <v>2175</v>
      </c>
      <c r="R63" t="s">
        <v>90</v>
      </c>
      <c r="S63" t="s">
        <v>92</v>
      </c>
      <c r="T63" t="s">
        <v>2176</v>
      </c>
      <c r="U63" t="s">
        <v>2177</v>
      </c>
      <c r="V63" t="s">
        <v>2178</v>
      </c>
      <c r="W63" t="s">
        <v>227</v>
      </c>
      <c r="X63" t="s">
        <v>121</v>
      </c>
      <c r="Y63" t="s">
        <v>117</v>
      </c>
      <c r="Z63" t="s">
        <v>229</v>
      </c>
      <c r="AA63" t="s">
        <v>102</v>
      </c>
      <c r="AB63" t="s">
        <v>231</v>
      </c>
      <c r="AC63" t="s">
        <v>232</v>
      </c>
      <c r="AD63" t="s">
        <v>233</v>
      </c>
      <c r="AE63" t="s">
        <v>2179</v>
      </c>
      <c r="AF63" t="s">
        <v>236</v>
      </c>
      <c r="AG63" t="s">
        <v>64</v>
      </c>
      <c r="AH63" t="s">
        <v>2180</v>
      </c>
      <c r="AI63" t="s">
        <v>2181</v>
      </c>
      <c r="AJ63" t="s">
        <v>2182</v>
      </c>
      <c r="AK63" t="s">
        <v>241</v>
      </c>
      <c r="AL63" t="s">
        <v>242</v>
      </c>
      <c r="AM63" t="s">
        <v>2183</v>
      </c>
      <c r="AN63" t="s">
        <v>2184</v>
      </c>
    </row>
    <row r="64" spans="2:40" x14ac:dyDescent="0.2">
      <c r="B64" t="s">
        <v>2185</v>
      </c>
      <c r="E64" t="s">
        <v>2442</v>
      </c>
      <c r="F64" t="s">
        <v>2443</v>
      </c>
      <c r="G64" t="s">
        <v>2444</v>
      </c>
      <c r="H64" t="s">
        <v>2445</v>
      </c>
      <c r="V64" t="s">
        <v>2446</v>
      </c>
      <c r="W64" t="s">
        <v>2446</v>
      </c>
      <c r="X64" t="s">
        <v>2446</v>
      </c>
      <c r="AH64" t="s">
        <v>2447</v>
      </c>
      <c r="AI64" t="s">
        <v>2448</v>
      </c>
    </row>
    <row r="65" spans="2:39" x14ac:dyDescent="0.2">
      <c r="B65" t="s">
        <v>184</v>
      </c>
      <c r="E65" t="s">
        <v>2449</v>
      </c>
      <c r="F65" t="s">
        <v>2450</v>
      </c>
      <c r="G65" t="s">
        <v>2451</v>
      </c>
      <c r="H65" t="s">
        <v>2452</v>
      </c>
      <c r="V65" t="s">
        <v>2452</v>
      </c>
      <c r="W65" t="s">
        <v>2452</v>
      </c>
      <c r="X65" t="s">
        <v>2452</v>
      </c>
      <c r="AH65" t="s">
        <v>2453</v>
      </c>
      <c r="AI65" t="s">
        <v>2454</v>
      </c>
    </row>
    <row r="66" spans="2:39" x14ac:dyDescent="0.2">
      <c r="B66" t="s">
        <v>19</v>
      </c>
      <c r="E66" t="s">
        <v>2455</v>
      </c>
      <c r="F66" t="s">
        <v>2456</v>
      </c>
      <c r="G66" t="s">
        <v>2457</v>
      </c>
      <c r="H66" t="s">
        <v>2458</v>
      </c>
      <c r="V66" t="s">
        <v>2458</v>
      </c>
      <c r="W66" t="s">
        <v>2458</v>
      </c>
      <c r="X66" t="s">
        <v>2458</v>
      </c>
      <c r="AH66" t="s">
        <v>2459</v>
      </c>
      <c r="AI66" t="s">
        <v>2460</v>
      </c>
    </row>
    <row r="67" spans="2:39" x14ac:dyDescent="0.2">
      <c r="B67" t="s">
        <v>16</v>
      </c>
      <c r="E67" t="s">
        <v>2461</v>
      </c>
      <c r="F67" t="s">
        <v>2462</v>
      </c>
      <c r="G67" t="s">
        <v>2279</v>
      </c>
      <c r="H67" t="s">
        <v>2279</v>
      </c>
      <c r="V67" t="s">
        <v>2279</v>
      </c>
      <c r="W67" t="s">
        <v>2279</v>
      </c>
      <c r="X67" t="s">
        <v>2279</v>
      </c>
      <c r="AH67" t="s">
        <v>2463</v>
      </c>
      <c r="AI67" t="s">
        <v>2464</v>
      </c>
    </row>
    <row r="68" spans="2:39" x14ac:dyDescent="0.2">
      <c r="B68" t="s">
        <v>20</v>
      </c>
      <c r="E68" t="s">
        <v>2465</v>
      </c>
      <c r="F68" t="s">
        <v>2466</v>
      </c>
      <c r="G68" t="s">
        <v>2467</v>
      </c>
      <c r="H68" t="s">
        <v>2468</v>
      </c>
      <c r="V68" t="s">
        <v>2469</v>
      </c>
      <c r="W68" t="s">
        <v>2469</v>
      </c>
      <c r="X68" t="s">
        <v>2469</v>
      </c>
      <c r="AH68" t="s">
        <v>2470</v>
      </c>
      <c r="AI68" t="s">
        <v>2471</v>
      </c>
    </row>
    <row r="69" spans="2:39" x14ac:dyDescent="0.2">
      <c r="B69" t="s">
        <v>2186</v>
      </c>
      <c r="I69" t="s">
        <v>2472</v>
      </c>
      <c r="J69" t="s">
        <v>2473</v>
      </c>
      <c r="K69" t="s">
        <v>2474</v>
      </c>
      <c r="M69" t="s">
        <v>2475</v>
      </c>
      <c r="N69" t="s">
        <v>2278</v>
      </c>
      <c r="O69" t="s">
        <v>2476</v>
      </c>
      <c r="Q69" t="s">
        <v>2477</v>
      </c>
      <c r="R69" t="s">
        <v>2478</v>
      </c>
      <c r="S69" t="s">
        <v>2479</v>
      </c>
      <c r="U69" t="s">
        <v>2480</v>
      </c>
      <c r="V69" t="s">
        <v>2481</v>
      </c>
      <c r="W69" t="s">
        <v>2481</v>
      </c>
      <c r="Y69" t="s">
        <v>2481</v>
      </c>
      <c r="AJ69" t="s">
        <v>2482</v>
      </c>
      <c r="AK69" t="s">
        <v>2483</v>
      </c>
      <c r="AL69" t="s">
        <v>2484</v>
      </c>
      <c r="AM69" t="s">
        <v>2485</v>
      </c>
    </row>
    <row r="70" spans="2:39" x14ac:dyDescent="0.2">
      <c r="B70" t="s">
        <v>187</v>
      </c>
      <c r="I70" t="s">
        <v>2472</v>
      </c>
      <c r="J70" t="s">
        <v>2473</v>
      </c>
      <c r="K70" t="s">
        <v>2474</v>
      </c>
      <c r="N70" t="s">
        <v>2278</v>
      </c>
      <c r="O70" t="s">
        <v>2476</v>
      </c>
      <c r="U70" t="s">
        <v>2480</v>
      </c>
      <c r="AJ70" t="s">
        <v>2486</v>
      </c>
      <c r="AK70" t="s">
        <v>2487</v>
      </c>
      <c r="AL70" t="s">
        <v>2488</v>
      </c>
      <c r="AM70" t="s">
        <v>2489</v>
      </c>
    </row>
    <row r="71" spans="2:39" x14ac:dyDescent="0.2">
      <c r="B71" t="s">
        <v>27</v>
      </c>
      <c r="I71" t="s">
        <v>2473</v>
      </c>
      <c r="J71" t="s">
        <v>2473</v>
      </c>
      <c r="N71" t="s">
        <v>2490</v>
      </c>
      <c r="O71" t="s">
        <v>2491</v>
      </c>
      <c r="U71" t="s">
        <v>2480</v>
      </c>
      <c r="AJ71" t="s">
        <v>2492</v>
      </c>
      <c r="AK71" t="s">
        <v>2493</v>
      </c>
      <c r="AL71" t="s">
        <v>2493</v>
      </c>
      <c r="AM71" t="s">
        <v>2494</v>
      </c>
    </row>
    <row r="72" spans="2:39" x14ac:dyDescent="0.2">
      <c r="B72" t="s">
        <v>49</v>
      </c>
      <c r="I72" t="s">
        <v>2474</v>
      </c>
      <c r="K72" t="s">
        <v>2474</v>
      </c>
      <c r="N72" t="s">
        <v>2495</v>
      </c>
      <c r="O72" t="s">
        <v>2491</v>
      </c>
      <c r="U72" t="s">
        <v>2490</v>
      </c>
      <c r="AJ72" t="s">
        <v>2496</v>
      </c>
      <c r="AK72" t="s">
        <v>2487</v>
      </c>
      <c r="AL72" t="s">
        <v>2497</v>
      </c>
      <c r="AM72" t="s">
        <v>2498</v>
      </c>
    </row>
    <row r="73" spans="2:39" x14ac:dyDescent="0.2">
      <c r="B73" t="s">
        <v>189</v>
      </c>
      <c r="M73" t="s">
        <v>2475</v>
      </c>
      <c r="Q73" t="s">
        <v>2477</v>
      </c>
      <c r="R73" t="s">
        <v>2478</v>
      </c>
      <c r="S73" t="s">
        <v>2479</v>
      </c>
      <c r="AJ73" t="s">
        <v>2499</v>
      </c>
      <c r="AK73" t="s">
        <v>2500</v>
      </c>
      <c r="AL73" t="s">
        <v>2501</v>
      </c>
      <c r="AM73" t="s">
        <v>2502</v>
      </c>
    </row>
    <row r="74" spans="2:39" x14ac:dyDescent="0.2">
      <c r="B74" t="s">
        <v>30</v>
      </c>
      <c r="M74" t="s">
        <v>2503</v>
      </c>
      <c r="Q74" t="s">
        <v>2504</v>
      </c>
      <c r="R74" t="s">
        <v>2505</v>
      </c>
      <c r="S74" t="s">
        <v>2505</v>
      </c>
      <c r="AJ74" t="s">
        <v>2506</v>
      </c>
      <c r="AK74" t="s">
        <v>2507</v>
      </c>
      <c r="AL74" t="s">
        <v>2508</v>
      </c>
      <c r="AM74" t="s">
        <v>2509</v>
      </c>
    </row>
    <row r="75" spans="2:39" x14ac:dyDescent="0.2">
      <c r="B75" t="s">
        <v>42</v>
      </c>
      <c r="M75" t="s">
        <v>2510</v>
      </c>
      <c r="Q75" t="s">
        <v>2511</v>
      </c>
      <c r="R75" t="s">
        <v>2512</v>
      </c>
      <c r="S75" t="s">
        <v>2258</v>
      </c>
      <c r="AJ75" t="s">
        <v>2513</v>
      </c>
      <c r="AK75" t="s">
        <v>2514</v>
      </c>
      <c r="AL75" t="s">
        <v>2515</v>
      </c>
      <c r="AM75" t="s">
        <v>2516</v>
      </c>
    </row>
    <row r="76" spans="2:39" x14ac:dyDescent="0.2">
      <c r="B76" t="s">
        <v>33</v>
      </c>
      <c r="V76" t="s">
        <v>2481</v>
      </c>
      <c r="W76" t="s">
        <v>2481</v>
      </c>
      <c r="Y76" t="s">
        <v>2481</v>
      </c>
      <c r="AJ76" t="s">
        <v>2517</v>
      </c>
      <c r="AK76" t="s">
        <v>2518</v>
      </c>
      <c r="AL76" t="s">
        <v>2519</v>
      </c>
      <c r="AM76" t="s">
        <v>2520</v>
      </c>
    </row>
    <row r="77" spans="2:39" x14ac:dyDescent="0.2">
      <c r="B77" t="s">
        <v>2187</v>
      </c>
      <c r="L77" t="s">
        <v>2358</v>
      </c>
      <c r="M77" t="s">
        <v>2521</v>
      </c>
      <c r="Q77" t="s">
        <v>2522</v>
      </c>
      <c r="R77" t="s">
        <v>2523</v>
      </c>
      <c r="S77" t="s">
        <v>2524</v>
      </c>
      <c r="U77" t="s">
        <v>2525</v>
      </c>
      <c r="V77" t="s">
        <v>2526</v>
      </c>
      <c r="Z77" t="s">
        <v>2526</v>
      </c>
      <c r="AA77" t="s">
        <v>2527</v>
      </c>
      <c r="AB77" t="s">
        <v>2528</v>
      </c>
      <c r="AC77" t="s">
        <v>2529</v>
      </c>
      <c r="AD77" t="s">
        <v>2530</v>
      </c>
      <c r="AE77" t="s">
        <v>2531</v>
      </c>
      <c r="AF77" t="s">
        <v>2531</v>
      </c>
      <c r="AJ77" t="s">
        <v>2532</v>
      </c>
      <c r="AK77" t="s">
        <v>2533</v>
      </c>
      <c r="AL77" t="s">
        <v>2534</v>
      </c>
      <c r="AM77" t="s">
        <v>2535</v>
      </c>
    </row>
    <row r="78" spans="2:39" x14ac:dyDescent="0.2">
      <c r="B78" t="s">
        <v>193</v>
      </c>
      <c r="L78" t="s">
        <v>2358</v>
      </c>
      <c r="M78" t="s">
        <v>2536</v>
      </c>
      <c r="Q78" t="s">
        <v>2522</v>
      </c>
      <c r="R78" t="s">
        <v>2537</v>
      </c>
      <c r="S78" t="s">
        <v>2538</v>
      </c>
      <c r="V78" t="s">
        <v>2539</v>
      </c>
      <c r="Z78" t="s">
        <v>2539</v>
      </c>
      <c r="AA78" t="s">
        <v>2540</v>
      </c>
      <c r="AB78" t="s">
        <v>2541</v>
      </c>
      <c r="AC78" t="s">
        <v>2529</v>
      </c>
      <c r="AD78" t="s">
        <v>2542</v>
      </c>
      <c r="AE78" t="s">
        <v>2531</v>
      </c>
      <c r="AF78" t="s">
        <v>2531</v>
      </c>
      <c r="AJ78" t="s">
        <v>2533</v>
      </c>
      <c r="AK78" t="s">
        <v>2533</v>
      </c>
      <c r="AL78" t="s">
        <v>2543</v>
      </c>
      <c r="AM78" t="s">
        <v>2544</v>
      </c>
    </row>
    <row r="79" spans="2:39" x14ac:dyDescent="0.2">
      <c r="B79" t="s">
        <v>194</v>
      </c>
      <c r="M79" t="s">
        <v>2545</v>
      </c>
      <c r="V79" t="s">
        <v>2529</v>
      </c>
      <c r="Z79" t="s">
        <v>2529</v>
      </c>
      <c r="AB79" t="s">
        <v>2546</v>
      </c>
      <c r="AC79" t="s">
        <v>2547</v>
      </c>
      <c r="AE79" t="s">
        <v>2548</v>
      </c>
      <c r="AF79" t="s">
        <v>2548</v>
      </c>
    </row>
    <row r="80" spans="2:39" x14ac:dyDescent="0.2">
      <c r="B80" t="s">
        <v>195</v>
      </c>
      <c r="M80" t="s">
        <v>2549</v>
      </c>
      <c r="V80" t="s">
        <v>2550</v>
      </c>
      <c r="Z80" t="s">
        <v>2550</v>
      </c>
      <c r="AB80" t="s">
        <v>2551</v>
      </c>
      <c r="AC80" t="s">
        <v>2550</v>
      </c>
      <c r="AE80" t="s">
        <v>2552</v>
      </c>
      <c r="AF80" t="s">
        <v>2553</v>
      </c>
    </row>
    <row r="81" spans="2:39" x14ac:dyDescent="0.2">
      <c r="B81" t="s">
        <v>196</v>
      </c>
      <c r="M81" t="s">
        <v>2554</v>
      </c>
      <c r="V81" t="s">
        <v>2555</v>
      </c>
      <c r="Z81" t="s">
        <v>2555</v>
      </c>
      <c r="AB81" t="s">
        <v>2555</v>
      </c>
      <c r="AC81" t="s">
        <v>2555</v>
      </c>
      <c r="AE81" t="s">
        <v>2556</v>
      </c>
      <c r="AF81" t="s">
        <v>2556</v>
      </c>
    </row>
    <row r="82" spans="2:39" x14ac:dyDescent="0.2">
      <c r="B82" t="s">
        <v>197</v>
      </c>
      <c r="L82" t="s">
        <v>2358</v>
      </c>
      <c r="M82" t="s">
        <v>2557</v>
      </c>
      <c r="Q82" t="s">
        <v>2522</v>
      </c>
      <c r="R82" t="s">
        <v>2558</v>
      </c>
      <c r="S82" t="s">
        <v>2559</v>
      </c>
      <c r="V82" t="s">
        <v>2560</v>
      </c>
      <c r="Z82" t="s">
        <v>2560</v>
      </c>
      <c r="AA82" t="s">
        <v>2540</v>
      </c>
      <c r="AB82" t="s">
        <v>2542</v>
      </c>
      <c r="AD82" t="s">
        <v>2542</v>
      </c>
      <c r="AE82" t="s">
        <v>2561</v>
      </c>
      <c r="AF82" t="s">
        <v>2561</v>
      </c>
      <c r="AJ82" t="s">
        <v>2533</v>
      </c>
      <c r="AK82" t="s">
        <v>2533</v>
      </c>
      <c r="AL82" t="s">
        <v>2543</v>
      </c>
      <c r="AM82" t="s">
        <v>2544</v>
      </c>
    </row>
    <row r="83" spans="2:39" x14ac:dyDescent="0.2">
      <c r="B83" t="s">
        <v>43</v>
      </c>
      <c r="L83" t="s">
        <v>2358</v>
      </c>
      <c r="M83" t="s">
        <v>2562</v>
      </c>
      <c r="Q83" t="s">
        <v>2563</v>
      </c>
      <c r="R83" t="s">
        <v>2564</v>
      </c>
      <c r="S83" t="s">
        <v>2565</v>
      </c>
      <c r="AE83" t="s">
        <v>2566</v>
      </c>
      <c r="AF83" t="s">
        <v>2566</v>
      </c>
      <c r="AJ83" t="s">
        <v>2567</v>
      </c>
      <c r="AK83" t="s">
        <v>2568</v>
      </c>
      <c r="AL83" t="s">
        <v>2569</v>
      </c>
      <c r="AM83" t="s">
        <v>2570</v>
      </c>
    </row>
    <row r="84" spans="2:39" x14ac:dyDescent="0.2">
      <c r="B84" t="s">
        <v>198</v>
      </c>
      <c r="L84" t="s">
        <v>2571</v>
      </c>
      <c r="M84" t="s">
        <v>2572</v>
      </c>
      <c r="Q84" t="s">
        <v>2573</v>
      </c>
      <c r="R84" t="s">
        <v>2574</v>
      </c>
      <c r="S84" t="s">
        <v>2575</v>
      </c>
      <c r="AE84" t="s">
        <v>2576</v>
      </c>
      <c r="AF84" t="s">
        <v>2576</v>
      </c>
      <c r="AJ84" t="s">
        <v>2577</v>
      </c>
      <c r="AK84" t="s">
        <v>2578</v>
      </c>
      <c r="AL84" t="s">
        <v>2579</v>
      </c>
      <c r="AM84" t="s">
        <v>2580</v>
      </c>
    </row>
    <row r="85" spans="2:39" x14ac:dyDescent="0.2">
      <c r="B85" t="s">
        <v>199</v>
      </c>
      <c r="L85" t="s">
        <v>2581</v>
      </c>
      <c r="M85" t="s">
        <v>2582</v>
      </c>
      <c r="Q85" t="s">
        <v>2583</v>
      </c>
      <c r="R85" t="s">
        <v>2584</v>
      </c>
      <c r="S85" t="s">
        <v>2585</v>
      </c>
      <c r="AE85" t="s">
        <v>2586</v>
      </c>
      <c r="AF85" t="s">
        <v>2586</v>
      </c>
      <c r="AJ85" t="s">
        <v>2587</v>
      </c>
      <c r="AK85" t="s">
        <v>2588</v>
      </c>
      <c r="AL85" t="s">
        <v>2589</v>
      </c>
      <c r="AM85" t="s">
        <v>2590</v>
      </c>
    </row>
    <row r="86" spans="2:39" x14ac:dyDescent="0.2">
      <c r="B86" t="s">
        <v>44</v>
      </c>
      <c r="M86" t="s">
        <v>2591</v>
      </c>
      <c r="Q86" t="s">
        <v>2592</v>
      </c>
      <c r="R86" t="s">
        <v>2593</v>
      </c>
      <c r="S86" t="s">
        <v>2594</v>
      </c>
      <c r="V86" t="s">
        <v>2560</v>
      </c>
      <c r="Z86" t="s">
        <v>2560</v>
      </c>
      <c r="AA86" t="s">
        <v>2540</v>
      </c>
      <c r="AB86" t="s">
        <v>2542</v>
      </c>
      <c r="AD86" t="s">
        <v>2542</v>
      </c>
      <c r="AE86" t="s">
        <v>2595</v>
      </c>
      <c r="AF86" t="s">
        <v>2595</v>
      </c>
      <c r="AJ86" t="s">
        <v>2596</v>
      </c>
      <c r="AK86" t="s">
        <v>2597</v>
      </c>
      <c r="AL86" t="s">
        <v>2278</v>
      </c>
      <c r="AM86" t="s">
        <v>2598</v>
      </c>
    </row>
    <row r="87" spans="2:39" x14ac:dyDescent="0.2">
      <c r="B87" t="s">
        <v>200</v>
      </c>
      <c r="M87" t="s">
        <v>2599</v>
      </c>
      <c r="Q87" t="s">
        <v>2600</v>
      </c>
      <c r="R87" t="s">
        <v>2601</v>
      </c>
      <c r="S87" t="s">
        <v>2365</v>
      </c>
      <c r="V87" t="s">
        <v>2602</v>
      </c>
      <c r="Z87" t="s">
        <v>2603</v>
      </c>
      <c r="AA87" t="s">
        <v>2604</v>
      </c>
      <c r="AB87" t="s">
        <v>2605</v>
      </c>
      <c r="AD87" t="s">
        <v>2605</v>
      </c>
      <c r="AE87" t="s">
        <v>2606</v>
      </c>
      <c r="AF87" t="s">
        <v>2606</v>
      </c>
      <c r="AJ87" t="s">
        <v>2607</v>
      </c>
      <c r="AK87" t="s">
        <v>2608</v>
      </c>
      <c r="AL87" t="s">
        <v>2609</v>
      </c>
      <c r="AM87" t="s">
        <v>2610</v>
      </c>
    </row>
    <row r="88" spans="2:39" x14ac:dyDescent="0.2">
      <c r="B88" t="s">
        <v>201</v>
      </c>
      <c r="M88" t="s">
        <v>2611</v>
      </c>
      <c r="Q88" t="s">
        <v>2612</v>
      </c>
      <c r="R88" t="s">
        <v>2613</v>
      </c>
      <c r="S88" t="s">
        <v>2614</v>
      </c>
      <c r="V88" t="s">
        <v>2615</v>
      </c>
      <c r="Z88" t="s">
        <v>2615</v>
      </c>
      <c r="AA88" t="s">
        <v>2616</v>
      </c>
      <c r="AB88" t="s">
        <v>2617</v>
      </c>
      <c r="AD88" t="s">
        <v>2618</v>
      </c>
      <c r="AE88" t="s">
        <v>2619</v>
      </c>
      <c r="AF88" t="s">
        <v>2620</v>
      </c>
      <c r="AJ88" t="s">
        <v>2621</v>
      </c>
      <c r="AK88" t="s">
        <v>2622</v>
      </c>
      <c r="AL88" t="s">
        <v>2623</v>
      </c>
      <c r="AM88" t="s">
        <v>2624</v>
      </c>
    </row>
    <row r="89" spans="2:39" x14ac:dyDescent="0.2">
      <c r="B89" t="s">
        <v>74</v>
      </c>
      <c r="V89" t="s">
        <v>2625</v>
      </c>
      <c r="Z89" t="s">
        <v>2625</v>
      </c>
      <c r="AA89" t="s">
        <v>2626</v>
      </c>
      <c r="AB89" t="s">
        <v>2627</v>
      </c>
      <c r="AD89" t="s">
        <v>2627</v>
      </c>
      <c r="AJ89" t="s">
        <v>2628</v>
      </c>
      <c r="AL89" t="s">
        <v>2628</v>
      </c>
      <c r="AM89" t="s">
        <v>2629</v>
      </c>
    </row>
    <row r="90" spans="2:39" x14ac:dyDescent="0.2">
      <c r="B90" t="s">
        <v>109</v>
      </c>
      <c r="M90" t="s">
        <v>2630</v>
      </c>
      <c r="U90" t="s">
        <v>2525</v>
      </c>
      <c r="V90" t="s">
        <v>2631</v>
      </c>
      <c r="Z90" t="s">
        <v>2631</v>
      </c>
      <c r="AA90" t="s">
        <v>2632</v>
      </c>
      <c r="AB90" t="s">
        <v>2633</v>
      </c>
      <c r="AD90" t="s">
        <v>2633</v>
      </c>
    </row>
    <row r="91" spans="2:39" x14ac:dyDescent="0.2">
      <c r="B91" t="s">
        <v>2188</v>
      </c>
      <c r="P91" t="s">
        <v>2634</v>
      </c>
      <c r="U91" t="s">
        <v>2635</v>
      </c>
      <c r="AE91" t="s">
        <v>2636</v>
      </c>
      <c r="AF91" t="s">
        <v>2637</v>
      </c>
      <c r="AG91" t="s">
        <v>2638</v>
      </c>
      <c r="AJ91" t="s">
        <v>2639</v>
      </c>
      <c r="AK91" t="s">
        <v>2640</v>
      </c>
      <c r="AL91" t="s">
        <v>2641</v>
      </c>
      <c r="AM91" t="s">
        <v>2642</v>
      </c>
    </row>
    <row r="92" spans="2:39" x14ac:dyDescent="0.2">
      <c r="B92" t="s">
        <v>205</v>
      </c>
      <c r="P92" t="s">
        <v>2643</v>
      </c>
      <c r="U92" t="s">
        <v>2635</v>
      </c>
      <c r="AE92" t="s">
        <v>2644</v>
      </c>
      <c r="AF92" t="s">
        <v>2644</v>
      </c>
      <c r="AJ92" t="s">
        <v>2645</v>
      </c>
      <c r="AK92" t="s">
        <v>2283</v>
      </c>
      <c r="AL92" t="s">
        <v>2646</v>
      </c>
      <c r="AM92" t="s">
        <v>2647</v>
      </c>
    </row>
    <row r="93" spans="2:39" x14ac:dyDescent="0.2">
      <c r="B93" t="s">
        <v>37</v>
      </c>
      <c r="P93" t="s">
        <v>2569</v>
      </c>
      <c r="U93" t="s">
        <v>2648</v>
      </c>
      <c r="AE93" t="s">
        <v>2649</v>
      </c>
      <c r="AF93" t="s">
        <v>2649</v>
      </c>
      <c r="AJ93" t="s">
        <v>2650</v>
      </c>
      <c r="AK93" t="s">
        <v>2344</v>
      </c>
      <c r="AL93" t="s">
        <v>2651</v>
      </c>
      <c r="AM93" t="s">
        <v>2557</v>
      </c>
    </row>
    <row r="94" spans="2:39" x14ac:dyDescent="0.2">
      <c r="B94" t="s">
        <v>47</v>
      </c>
      <c r="P94" t="s">
        <v>2652</v>
      </c>
      <c r="U94" t="s">
        <v>2653</v>
      </c>
      <c r="AE94" t="s">
        <v>2654</v>
      </c>
      <c r="AF94" t="s">
        <v>2654</v>
      </c>
      <c r="AJ94" t="s">
        <v>2655</v>
      </c>
      <c r="AK94" t="s">
        <v>2274</v>
      </c>
      <c r="AL94" t="s">
        <v>2656</v>
      </c>
      <c r="AM94" t="s">
        <v>2657</v>
      </c>
    </row>
    <row r="95" spans="2:39" x14ac:dyDescent="0.2">
      <c r="B95" t="s">
        <v>34</v>
      </c>
      <c r="AE95" t="s">
        <v>2638</v>
      </c>
      <c r="AG95" t="s">
        <v>2638</v>
      </c>
      <c r="AJ95" t="s">
        <v>2243</v>
      </c>
      <c r="AK95" t="s">
        <v>2255</v>
      </c>
      <c r="AL95" t="s">
        <v>2658</v>
      </c>
      <c r="AM95" t="s">
        <v>2659</v>
      </c>
    </row>
    <row r="96" spans="2:39" x14ac:dyDescent="0.2">
      <c r="B96" t="s">
        <v>79</v>
      </c>
      <c r="AE96" t="s">
        <v>2354</v>
      </c>
      <c r="AF96" t="s">
        <v>2354</v>
      </c>
    </row>
    <row r="97" spans="2:39" x14ac:dyDescent="0.2">
      <c r="B97" t="s">
        <v>39</v>
      </c>
      <c r="AE97" t="s">
        <v>2660</v>
      </c>
      <c r="AF97" t="s">
        <v>2660</v>
      </c>
      <c r="AJ97" t="s">
        <v>2283</v>
      </c>
      <c r="AK97" t="s">
        <v>2342</v>
      </c>
      <c r="AL97" t="s">
        <v>2255</v>
      </c>
      <c r="AM97" t="s">
        <v>2661</v>
      </c>
    </row>
    <row r="98" spans="2:39" x14ac:dyDescent="0.2">
      <c r="B98" t="s">
        <v>2189</v>
      </c>
      <c r="V98" t="s">
        <v>2662</v>
      </c>
      <c r="W98" t="s">
        <v>2663</v>
      </c>
      <c r="Y98" t="s">
        <v>2663</v>
      </c>
      <c r="Z98" t="s">
        <v>2664</v>
      </c>
      <c r="AB98" t="s">
        <v>2664</v>
      </c>
      <c r="AD98" t="s">
        <v>2664</v>
      </c>
      <c r="AJ98" t="s">
        <v>2665</v>
      </c>
      <c r="AK98" t="s">
        <v>2666</v>
      </c>
      <c r="AL98" t="s">
        <v>2666</v>
      </c>
      <c r="AM98" t="s">
        <v>2667</v>
      </c>
    </row>
    <row r="99" spans="2:39" x14ac:dyDescent="0.2">
      <c r="B99" t="s">
        <v>2190</v>
      </c>
      <c r="AE99" t="s">
        <v>2668</v>
      </c>
      <c r="AG99" t="s">
        <v>2668</v>
      </c>
      <c r="AJ99" t="s">
        <v>2669</v>
      </c>
      <c r="AK99" t="s">
        <v>2365</v>
      </c>
      <c r="AL99" t="s">
        <v>2669</v>
      </c>
      <c r="AM99" t="s">
        <v>2670</v>
      </c>
    </row>
    <row r="100" spans="2:39" x14ac:dyDescent="0.2">
      <c r="B100" t="s">
        <v>2191</v>
      </c>
      <c r="O100" t="s">
        <v>2671</v>
      </c>
      <c r="AE100" t="s">
        <v>2672</v>
      </c>
      <c r="AF100" t="s">
        <v>2672</v>
      </c>
      <c r="AJ100" t="s">
        <v>2673</v>
      </c>
      <c r="AK100" t="s">
        <v>2674</v>
      </c>
      <c r="AL100" t="s">
        <v>2675</v>
      </c>
      <c r="AM100" t="s">
        <v>2676</v>
      </c>
    </row>
    <row r="101" spans="2:39" x14ac:dyDescent="0.2">
      <c r="B101" t="s">
        <v>38</v>
      </c>
      <c r="O101" t="s">
        <v>2671</v>
      </c>
      <c r="AJ101" t="s">
        <v>2677</v>
      </c>
      <c r="AK101" t="s">
        <v>2258</v>
      </c>
      <c r="AL101" t="s">
        <v>2258</v>
      </c>
      <c r="AM101" t="s">
        <v>2678</v>
      </c>
    </row>
    <row r="102" spans="2:39" x14ac:dyDescent="0.2">
      <c r="B102" t="s">
        <v>41</v>
      </c>
      <c r="AE102" t="s">
        <v>2679</v>
      </c>
      <c r="AF102" t="s">
        <v>2679</v>
      </c>
      <c r="AJ102" t="s">
        <v>2680</v>
      </c>
      <c r="AK102" t="s">
        <v>2681</v>
      </c>
      <c r="AL102" t="s">
        <v>2682</v>
      </c>
      <c r="AM102" t="s">
        <v>2683</v>
      </c>
    </row>
    <row r="103" spans="2:39" x14ac:dyDescent="0.2">
      <c r="B103" t="s">
        <v>50</v>
      </c>
      <c r="AE103" t="s">
        <v>2684</v>
      </c>
      <c r="AF103" t="s">
        <v>2684</v>
      </c>
      <c r="AJ103" t="s">
        <v>2680</v>
      </c>
      <c r="AK103" t="s">
        <v>2685</v>
      </c>
      <c r="AL103" t="s">
        <v>2682</v>
      </c>
      <c r="AM103" t="s">
        <v>2686</v>
      </c>
    </row>
    <row r="104" spans="2:39" x14ac:dyDescent="0.2">
      <c r="B104" t="s">
        <v>94</v>
      </c>
      <c r="AE104" t="s">
        <v>2679</v>
      </c>
      <c r="AF104" t="s">
        <v>2679</v>
      </c>
      <c r="AJ104" t="s">
        <v>2687</v>
      </c>
      <c r="AK104" t="s">
        <v>2681</v>
      </c>
      <c r="AL104" t="s">
        <v>2682</v>
      </c>
      <c r="AM104" t="s">
        <v>2688</v>
      </c>
    </row>
    <row r="105" spans="2:39" x14ac:dyDescent="0.2">
      <c r="B105" t="s">
        <v>97</v>
      </c>
      <c r="AE105" t="s">
        <v>2684</v>
      </c>
      <c r="AF105" t="s">
        <v>2689</v>
      </c>
      <c r="AJ105" t="s">
        <v>2687</v>
      </c>
      <c r="AK105" t="s">
        <v>2681</v>
      </c>
      <c r="AL105" t="s">
        <v>2690</v>
      </c>
      <c r="AM105" t="s">
        <v>2691</v>
      </c>
    </row>
    <row r="106" spans="2:39" x14ac:dyDescent="0.2">
      <c r="B106" t="s">
        <v>96</v>
      </c>
      <c r="AE106" t="s">
        <v>2684</v>
      </c>
      <c r="AF106" t="s">
        <v>2692</v>
      </c>
      <c r="AJ106" t="s">
        <v>2680</v>
      </c>
      <c r="AK106" t="s">
        <v>2681</v>
      </c>
      <c r="AL106" t="s">
        <v>2682</v>
      </c>
      <c r="AM106" t="s">
        <v>2691</v>
      </c>
    </row>
    <row r="107" spans="2:39" x14ac:dyDescent="0.2">
      <c r="B107" t="s">
        <v>95</v>
      </c>
      <c r="AE107" t="s">
        <v>2684</v>
      </c>
      <c r="AF107" t="s">
        <v>2692</v>
      </c>
      <c r="AJ107" t="s">
        <v>2680</v>
      </c>
      <c r="AK107" t="s">
        <v>2685</v>
      </c>
      <c r="AL107" t="s">
        <v>2690</v>
      </c>
      <c r="AM107" t="s">
        <v>2691</v>
      </c>
    </row>
    <row r="108" spans="2:39" x14ac:dyDescent="0.2">
      <c r="B108" t="s">
        <v>2192</v>
      </c>
      <c r="T108" t="s">
        <v>2693</v>
      </c>
      <c r="AJ108" t="s">
        <v>2365</v>
      </c>
      <c r="AK108" t="s">
        <v>2365</v>
      </c>
      <c r="AL108" t="s">
        <v>2365</v>
      </c>
      <c r="AM108" t="s">
        <v>2694</v>
      </c>
    </row>
    <row r="109" spans="2:39" x14ac:dyDescent="0.2">
      <c r="B109" t="s">
        <v>91</v>
      </c>
      <c r="T109" t="s">
        <v>2695</v>
      </c>
      <c r="AJ109" t="s">
        <v>2365</v>
      </c>
      <c r="AK109" t="s">
        <v>2365</v>
      </c>
      <c r="AL109" t="s">
        <v>2365</v>
      </c>
      <c r="AM109" t="s">
        <v>2696</v>
      </c>
    </row>
    <row r="110" spans="2:39" x14ac:dyDescent="0.2">
      <c r="B110" t="s">
        <v>93</v>
      </c>
      <c r="T110" t="s">
        <v>2697</v>
      </c>
      <c r="AJ110" t="s">
        <v>2365</v>
      </c>
      <c r="AK110" t="s">
        <v>2365</v>
      </c>
      <c r="AL110" t="s">
        <v>2365</v>
      </c>
      <c r="AM110" t="s">
        <v>2698</v>
      </c>
    </row>
    <row r="111" spans="2:39" x14ac:dyDescent="0.2">
      <c r="B111" t="s">
        <v>2193</v>
      </c>
    </row>
    <row r="112" spans="2:39" x14ac:dyDescent="0.2">
      <c r="B112" t="s">
        <v>2194</v>
      </c>
      <c r="AE112" t="s">
        <v>2699</v>
      </c>
      <c r="AG112" t="s">
        <v>2699</v>
      </c>
      <c r="AJ112" t="s">
        <v>2700</v>
      </c>
      <c r="AK112" t="s">
        <v>2701</v>
      </c>
      <c r="AL112" t="s">
        <v>2701</v>
      </c>
      <c r="AM112" t="s">
        <v>2702</v>
      </c>
    </row>
    <row r="113" spans="2:39" x14ac:dyDescent="0.2">
      <c r="B113" t="s">
        <v>2195</v>
      </c>
      <c r="T113" t="s">
        <v>2703</v>
      </c>
      <c r="AJ113" t="s">
        <v>2704</v>
      </c>
      <c r="AK113" t="s">
        <v>2704</v>
      </c>
      <c r="AL113" t="s">
        <v>2490</v>
      </c>
      <c r="AM113" t="s">
        <v>2704</v>
      </c>
    </row>
    <row r="114" spans="2:39" x14ac:dyDescent="0.2">
      <c r="B114" t="s">
        <v>2196</v>
      </c>
      <c r="M114" t="s">
        <v>2705</v>
      </c>
      <c r="Q114" t="s">
        <v>2592</v>
      </c>
      <c r="R114" t="s">
        <v>2706</v>
      </c>
      <c r="S114" t="s">
        <v>2707</v>
      </c>
      <c r="U114" t="s">
        <v>2708</v>
      </c>
      <c r="V114" t="s">
        <v>2709</v>
      </c>
      <c r="Z114" t="s">
        <v>2710</v>
      </c>
      <c r="AA114" t="s">
        <v>2527</v>
      </c>
      <c r="AB114" t="s">
        <v>2530</v>
      </c>
      <c r="AD114" t="s">
        <v>2530</v>
      </c>
      <c r="AE114" t="s">
        <v>2595</v>
      </c>
      <c r="AF114" t="s">
        <v>2711</v>
      </c>
      <c r="AJ114" t="s">
        <v>2712</v>
      </c>
      <c r="AK114" t="s">
        <v>2713</v>
      </c>
      <c r="AL114" t="s">
        <v>2714</v>
      </c>
      <c r="AM114" t="s">
        <v>2715</v>
      </c>
    </row>
    <row r="115" spans="2:39" x14ac:dyDescent="0.2">
      <c r="B115" t="s">
        <v>2197</v>
      </c>
      <c r="I115" t="s">
        <v>2473</v>
      </c>
      <c r="J115" t="s">
        <v>2473</v>
      </c>
      <c r="M115" t="s">
        <v>2503</v>
      </c>
      <c r="N115" t="s">
        <v>2490</v>
      </c>
      <c r="O115" t="s">
        <v>2491</v>
      </c>
      <c r="Q115" t="s">
        <v>2504</v>
      </c>
      <c r="R115" t="s">
        <v>2505</v>
      </c>
      <c r="S115" t="s">
        <v>2505</v>
      </c>
      <c r="U115" t="s">
        <v>2480</v>
      </c>
      <c r="AJ115" t="s">
        <v>2716</v>
      </c>
      <c r="AK115" t="s">
        <v>2487</v>
      </c>
      <c r="AL115" t="s">
        <v>2717</v>
      </c>
      <c r="AM115" t="s">
        <v>2718</v>
      </c>
    </row>
    <row r="116" spans="2:39" x14ac:dyDescent="0.2">
      <c r="B116" t="s">
        <v>2198</v>
      </c>
      <c r="I116" t="s">
        <v>2474</v>
      </c>
      <c r="K116" t="s">
        <v>2474</v>
      </c>
      <c r="M116" t="s">
        <v>2510</v>
      </c>
      <c r="N116" t="s">
        <v>2495</v>
      </c>
      <c r="O116" t="s">
        <v>2491</v>
      </c>
      <c r="Q116" t="s">
        <v>2511</v>
      </c>
      <c r="R116" t="s">
        <v>2258</v>
      </c>
      <c r="S116" t="s">
        <v>2258</v>
      </c>
      <c r="U116" t="s">
        <v>2490</v>
      </c>
      <c r="AJ116" t="s">
        <v>2719</v>
      </c>
      <c r="AK116" t="s">
        <v>2720</v>
      </c>
      <c r="AL116" t="s">
        <v>2721</v>
      </c>
      <c r="AM116" t="s">
        <v>2722</v>
      </c>
    </row>
    <row r="117" spans="2:39" x14ac:dyDescent="0.2">
      <c r="B117" t="s">
        <v>2199</v>
      </c>
      <c r="E117" t="s">
        <v>2442</v>
      </c>
      <c r="F117" t="s">
        <v>2443</v>
      </c>
      <c r="G117" t="s">
        <v>2444</v>
      </c>
      <c r="H117" t="s">
        <v>2445</v>
      </c>
      <c r="V117" t="s">
        <v>2723</v>
      </c>
      <c r="W117" t="s">
        <v>2723</v>
      </c>
      <c r="X117" t="s">
        <v>2446</v>
      </c>
      <c r="Y117" t="s">
        <v>2481</v>
      </c>
      <c r="AH117" t="s">
        <v>2447</v>
      </c>
      <c r="AJ117" t="s">
        <v>2517</v>
      </c>
      <c r="AK117" t="s">
        <v>2519</v>
      </c>
      <c r="AL117" t="s">
        <v>2518</v>
      </c>
      <c r="AM117" t="s">
        <v>2520</v>
      </c>
    </row>
    <row r="118" spans="2:39" x14ac:dyDescent="0.2">
      <c r="B118" t="s">
        <v>2200</v>
      </c>
      <c r="L118" t="s">
        <v>2571</v>
      </c>
      <c r="M118" t="s">
        <v>2724</v>
      </c>
      <c r="Q118" t="s">
        <v>2725</v>
      </c>
      <c r="R118" t="s">
        <v>2490</v>
      </c>
      <c r="S118" t="s">
        <v>2726</v>
      </c>
      <c r="V118" t="s">
        <v>2727</v>
      </c>
      <c r="Z118" t="s">
        <v>2727</v>
      </c>
      <c r="AA118" t="s">
        <v>2604</v>
      </c>
      <c r="AB118" t="s">
        <v>2728</v>
      </c>
      <c r="AC118" t="s">
        <v>2729</v>
      </c>
      <c r="AD118" t="s">
        <v>2605</v>
      </c>
      <c r="AE118" t="s">
        <v>2730</v>
      </c>
      <c r="AF118" t="s">
        <v>2731</v>
      </c>
      <c r="AJ118" t="s">
        <v>2732</v>
      </c>
      <c r="AK118" t="s">
        <v>2435</v>
      </c>
      <c r="AL118" t="s">
        <v>2733</v>
      </c>
      <c r="AM118" t="s">
        <v>2734</v>
      </c>
    </row>
    <row r="119" spans="2:39" x14ac:dyDescent="0.2">
      <c r="B119" t="s">
        <v>87</v>
      </c>
      <c r="L119" t="s">
        <v>2571</v>
      </c>
      <c r="M119" t="s">
        <v>2243</v>
      </c>
      <c r="Q119" t="s">
        <v>2725</v>
      </c>
      <c r="R119" t="s">
        <v>2490</v>
      </c>
      <c r="S119" t="s">
        <v>2368</v>
      </c>
      <c r="V119" t="s">
        <v>2735</v>
      </c>
      <c r="Z119" t="s">
        <v>2603</v>
      </c>
      <c r="AA119" t="s">
        <v>2604</v>
      </c>
      <c r="AB119" t="s">
        <v>2605</v>
      </c>
      <c r="AD119" t="s">
        <v>2736</v>
      </c>
      <c r="AE119" t="s">
        <v>2737</v>
      </c>
      <c r="AF119" t="s">
        <v>2738</v>
      </c>
      <c r="AJ119" t="s">
        <v>2732</v>
      </c>
      <c r="AK119" t="s">
        <v>2435</v>
      </c>
      <c r="AL119" t="s">
        <v>2733</v>
      </c>
      <c r="AM119" t="s">
        <v>2739</v>
      </c>
    </row>
    <row r="120" spans="2:39" x14ac:dyDescent="0.2">
      <c r="B120" t="s">
        <v>2201</v>
      </c>
      <c r="L120" t="s">
        <v>2581</v>
      </c>
      <c r="M120" t="s">
        <v>2740</v>
      </c>
      <c r="Q120" t="s">
        <v>2741</v>
      </c>
      <c r="R120" t="s">
        <v>2742</v>
      </c>
      <c r="S120" t="s">
        <v>2743</v>
      </c>
      <c r="V120" t="s">
        <v>2744</v>
      </c>
      <c r="Z120" t="s">
        <v>2745</v>
      </c>
      <c r="AA120" t="s">
        <v>2616</v>
      </c>
      <c r="AB120" t="s">
        <v>2746</v>
      </c>
      <c r="AC120" t="s">
        <v>2747</v>
      </c>
      <c r="AD120" t="s">
        <v>2748</v>
      </c>
      <c r="AE120" t="s">
        <v>2749</v>
      </c>
      <c r="AF120" t="s">
        <v>2750</v>
      </c>
      <c r="AJ120" t="s">
        <v>2751</v>
      </c>
      <c r="AK120" t="s">
        <v>2751</v>
      </c>
      <c r="AL120" t="s">
        <v>2365</v>
      </c>
      <c r="AM120" t="s">
        <v>2752</v>
      </c>
    </row>
    <row r="121" spans="2:39" x14ac:dyDescent="0.2">
      <c r="B121" t="s">
        <v>81</v>
      </c>
      <c r="L121" t="s">
        <v>2753</v>
      </c>
      <c r="M121" t="s">
        <v>2413</v>
      </c>
      <c r="Q121" t="s">
        <v>2741</v>
      </c>
      <c r="R121" t="s">
        <v>2754</v>
      </c>
      <c r="S121" t="s">
        <v>2755</v>
      </c>
      <c r="V121" t="s">
        <v>2615</v>
      </c>
      <c r="Z121" t="s">
        <v>2615</v>
      </c>
      <c r="AA121" t="s">
        <v>2756</v>
      </c>
      <c r="AB121" t="s">
        <v>2748</v>
      </c>
      <c r="AD121" t="s">
        <v>2757</v>
      </c>
      <c r="AE121" t="s">
        <v>2758</v>
      </c>
      <c r="AF121" t="s">
        <v>2759</v>
      </c>
      <c r="AJ121" t="s">
        <v>2751</v>
      </c>
      <c r="AK121" t="s">
        <v>2751</v>
      </c>
      <c r="AL121" t="s">
        <v>2760</v>
      </c>
      <c r="AM121" t="s">
        <v>2752</v>
      </c>
    </row>
  </sheetData>
  <conditionalFormatting sqref="C3:AN60">
    <cfRule type="cellIs" dxfId="3" priority="1" operator="equal">
      <formula>0</formula>
    </cfRule>
  </conditionalFormatting>
  <conditionalFormatting sqref="C64:AN121">
    <cfRule type="cellIs" dxfId="2" priority="2" operator="equal">
      <formula>0</formula>
    </cfRule>
  </conditionalFormatting>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2:AN121"/>
  <sheetViews>
    <sheetView workbookViewId="0"/>
  </sheetViews>
  <sheetFormatPr baseColWidth="10" defaultColWidth="9" defaultRowHeight="12.75" x14ac:dyDescent="0.2"/>
  <sheetData>
    <row r="2" spans="2:40" x14ac:dyDescent="0.2">
      <c r="C2" t="s">
        <v>2163</v>
      </c>
      <c r="D2" t="s">
        <v>2164</v>
      </c>
      <c r="E2" t="s">
        <v>2165</v>
      </c>
      <c r="F2" t="s">
        <v>2166</v>
      </c>
      <c r="G2" t="s">
        <v>2167</v>
      </c>
      <c r="H2" t="s">
        <v>2168</v>
      </c>
      <c r="I2" t="s">
        <v>2169</v>
      </c>
      <c r="J2" t="s">
        <v>78</v>
      </c>
      <c r="K2" t="s">
        <v>75</v>
      </c>
      <c r="L2" t="s">
        <v>2170</v>
      </c>
      <c r="M2" t="s">
        <v>2171</v>
      </c>
      <c r="N2" t="s">
        <v>2172</v>
      </c>
      <c r="O2" t="s">
        <v>2173</v>
      </c>
      <c r="P2" t="s">
        <v>2174</v>
      </c>
      <c r="Q2" t="s">
        <v>2175</v>
      </c>
      <c r="R2" t="s">
        <v>90</v>
      </c>
      <c r="S2" t="s">
        <v>92</v>
      </c>
      <c r="T2" t="s">
        <v>2176</v>
      </c>
      <c r="U2" t="s">
        <v>2177</v>
      </c>
      <c r="V2" t="s">
        <v>2178</v>
      </c>
      <c r="W2" t="s">
        <v>227</v>
      </c>
      <c r="X2" t="s">
        <v>121</v>
      </c>
      <c r="Y2" t="s">
        <v>117</v>
      </c>
      <c r="Z2" t="s">
        <v>229</v>
      </c>
      <c r="AA2" t="s">
        <v>102</v>
      </c>
      <c r="AB2" t="s">
        <v>231</v>
      </c>
      <c r="AC2" t="s">
        <v>232</v>
      </c>
      <c r="AD2" t="s">
        <v>233</v>
      </c>
      <c r="AE2" t="s">
        <v>2179</v>
      </c>
      <c r="AF2" t="s">
        <v>236</v>
      </c>
      <c r="AG2" t="s">
        <v>64</v>
      </c>
      <c r="AH2" t="s">
        <v>2180</v>
      </c>
      <c r="AI2" t="s">
        <v>2181</v>
      </c>
      <c r="AJ2" t="s">
        <v>2182</v>
      </c>
      <c r="AK2" t="s">
        <v>241</v>
      </c>
      <c r="AL2" t="s">
        <v>242</v>
      </c>
      <c r="AM2" t="s">
        <v>2183</v>
      </c>
      <c r="AN2" t="s">
        <v>2184</v>
      </c>
    </row>
    <row r="3" spans="2:40" x14ac:dyDescent="0.2">
      <c r="B3" t="s">
        <v>2185</v>
      </c>
      <c r="C3">
        <v>3384.5</v>
      </c>
      <c r="D3">
        <v>136735.54999999999</v>
      </c>
    </row>
    <row r="4" spans="2:40" x14ac:dyDescent="0.2">
      <c r="B4" t="s">
        <v>184</v>
      </c>
      <c r="C4">
        <v>1592.81</v>
      </c>
      <c r="D4">
        <v>59309.32</v>
      </c>
    </row>
    <row r="5" spans="2:40" x14ac:dyDescent="0.2">
      <c r="B5" t="s">
        <v>19</v>
      </c>
      <c r="C5">
        <v>1581.81</v>
      </c>
      <c r="D5">
        <v>59183.58</v>
      </c>
    </row>
    <row r="6" spans="2:40" x14ac:dyDescent="0.2">
      <c r="B6" t="s">
        <v>16</v>
      </c>
      <c r="C6">
        <v>11</v>
      </c>
      <c r="D6">
        <v>125.74</v>
      </c>
    </row>
    <row r="7" spans="2:40" x14ac:dyDescent="0.2">
      <c r="B7" t="s">
        <v>20</v>
      </c>
      <c r="C7">
        <v>1791.69</v>
      </c>
      <c r="D7">
        <v>77426.23</v>
      </c>
    </row>
    <row r="8" spans="2:40" x14ac:dyDescent="0.2">
      <c r="B8" t="s">
        <v>2186</v>
      </c>
      <c r="H8">
        <v>658.39</v>
      </c>
      <c r="AH8">
        <v>658.39</v>
      </c>
      <c r="AJ8">
        <v>148.87</v>
      </c>
      <c r="AK8">
        <v>2.7</v>
      </c>
      <c r="AL8">
        <v>146.16999999999999</v>
      </c>
      <c r="AN8">
        <v>38.64</v>
      </c>
    </row>
    <row r="9" spans="2:40" x14ac:dyDescent="0.2">
      <c r="B9" t="s">
        <v>187</v>
      </c>
      <c r="H9">
        <v>492.81</v>
      </c>
      <c r="AH9">
        <v>492.81</v>
      </c>
      <c r="AJ9">
        <v>61.81</v>
      </c>
      <c r="AK9" t="s">
        <v>2219</v>
      </c>
      <c r="AL9" t="s">
        <v>2220</v>
      </c>
      <c r="AN9">
        <v>-30.91</v>
      </c>
    </row>
    <row r="10" spans="2:40" x14ac:dyDescent="0.2">
      <c r="B10" t="s">
        <v>27</v>
      </c>
      <c r="H10">
        <v>14.56</v>
      </c>
      <c r="AH10">
        <v>14.56</v>
      </c>
      <c r="AJ10">
        <v>5.53</v>
      </c>
      <c r="AK10" t="s">
        <v>2224</v>
      </c>
      <c r="AL10" t="s">
        <v>2225</v>
      </c>
      <c r="AN10">
        <v>-5.81</v>
      </c>
    </row>
    <row r="11" spans="2:40" x14ac:dyDescent="0.2">
      <c r="B11" t="s">
        <v>49</v>
      </c>
      <c r="H11">
        <v>478.25</v>
      </c>
      <c r="AH11">
        <v>478.25</v>
      </c>
      <c r="AJ11">
        <v>56.28</v>
      </c>
      <c r="AK11" t="s">
        <v>2229</v>
      </c>
      <c r="AL11" t="s">
        <v>2230</v>
      </c>
      <c r="AN11">
        <v>-25.09</v>
      </c>
    </row>
    <row r="12" spans="2:40" x14ac:dyDescent="0.2">
      <c r="B12" t="s">
        <v>189</v>
      </c>
      <c r="H12">
        <v>7.47</v>
      </c>
      <c r="AH12">
        <v>7.47</v>
      </c>
      <c r="AJ12">
        <v>1.08</v>
      </c>
      <c r="AK12" t="s">
        <v>2234</v>
      </c>
      <c r="AL12" t="s">
        <v>2234</v>
      </c>
      <c r="AN12">
        <v>-8.0299999999999994</v>
      </c>
    </row>
    <row r="13" spans="2:40" x14ac:dyDescent="0.2">
      <c r="B13" t="s">
        <v>30</v>
      </c>
      <c r="H13">
        <v>1.1100000000000001</v>
      </c>
      <c r="AH13">
        <v>1.1100000000000001</v>
      </c>
      <c r="AJ13">
        <v>1.28</v>
      </c>
      <c r="AK13" t="s">
        <v>2238</v>
      </c>
      <c r="AL13" t="s">
        <v>2239</v>
      </c>
      <c r="AN13">
        <v>-1.72</v>
      </c>
    </row>
    <row r="14" spans="2:40" x14ac:dyDescent="0.2">
      <c r="B14" t="s">
        <v>42</v>
      </c>
      <c r="H14">
        <v>6.36</v>
      </c>
      <c r="AH14">
        <v>6.36</v>
      </c>
      <c r="AJ14">
        <v>-0.2</v>
      </c>
      <c r="AK14" t="s">
        <v>2243</v>
      </c>
      <c r="AL14" t="s">
        <v>2243</v>
      </c>
      <c r="AN14">
        <v>-6.31</v>
      </c>
    </row>
    <row r="15" spans="2:40" x14ac:dyDescent="0.2">
      <c r="B15" t="s">
        <v>33</v>
      </c>
      <c r="H15">
        <v>158.11000000000001</v>
      </c>
      <c r="AH15">
        <v>158.11000000000001</v>
      </c>
      <c r="AJ15">
        <v>85.97</v>
      </c>
      <c r="AK15" t="s">
        <v>2247</v>
      </c>
      <c r="AL15" t="s">
        <v>2248</v>
      </c>
      <c r="AN15">
        <v>77.58</v>
      </c>
    </row>
    <row r="16" spans="2:40" x14ac:dyDescent="0.2">
      <c r="B16" t="s">
        <v>2187</v>
      </c>
      <c r="H16">
        <v>66.09</v>
      </c>
      <c r="I16">
        <v>223.92</v>
      </c>
      <c r="J16">
        <v>1.17</v>
      </c>
      <c r="K16">
        <v>222.75</v>
      </c>
      <c r="M16">
        <v>-0.03</v>
      </c>
      <c r="N16">
        <v>-0.01</v>
      </c>
      <c r="O16">
        <v>0.04</v>
      </c>
      <c r="Q16">
        <v>-0.04</v>
      </c>
      <c r="R16" t="s">
        <v>2258</v>
      </c>
      <c r="S16" t="s">
        <v>2258</v>
      </c>
      <c r="AE16" t="s">
        <v>2259</v>
      </c>
      <c r="AG16" t="s">
        <v>2260</v>
      </c>
      <c r="AH16">
        <v>66.09</v>
      </c>
      <c r="AJ16">
        <v>363.02</v>
      </c>
      <c r="AK16">
        <v>27.41</v>
      </c>
      <c r="AL16">
        <v>335.61</v>
      </c>
      <c r="AN16">
        <v>246.72</v>
      </c>
    </row>
    <row r="17" spans="2:40" x14ac:dyDescent="0.2">
      <c r="B17" t="s">
        <v>193</v>
      </c>
      <c r="I17">
        <v>223.92</v>
      </c>
      <c r="J17">
        <v>1.17</v>
      </c>
      <c r="K17">
        <v>222.75</v>
      </c>
      <c r="M17">
        <v>-0.03</v>
      </c>
      <c r="N17">
        <v>-0.01</v>
      </c>
      <c r="O17">
        <v>0.04</v>
      </c>
      <c r="Q17">
        <v>-0.04</v>
      </c>
      <c r="R17" t="s">
        <v>2258</v>
      </c>
      <c r="S17" t="s">
        <v>2258</v>
      </c>
      <c r="AJ17" t="s">
        <v>2265</v>
      </c>
      <c r="AK17">
        <v>27.41</v>
      </c>
      <c r="AL17" t="s">
        <v>2266</v>
      </c>
      <c r="AN17" t="s">
        <v>2267</v>
      </c>
    </row>
    <row r="18" spans="2:40" x14ac:dyDescent="0.2">
      <c r="B18" t="s">
        <v>194</v>
      </c>
      <c r="I18" t="s">
        <v>2268</v>
      </c>
      <c r="J18" t="s">
        <v>2269</v>
      </c>
      <c r="K18" t="s">
        <v>2270</v>
      </c>
      <c r="M18">
        <v>-0.03</v>
      </c>
      <c r="N18" t="s">
        <v>2271</v>
      </c>
      <c r="O18">
        <v>0.04</v>
      </c>
      <c r="Q18">
        <v>-0.04</v>
      </c>
      <c r="R18" t="s">
        <v>2258</v>
      </c>
      <c r="S18" t="s">
        <v>2258</v>
      </c>
    </row>
    <row r="19" spans="2:40" x14ac:dyDescent="0.2">
      <c r="B19" t="s">
        <v>195</v>
      </c>
      <c r="I19" t="s">
        <v>2269</v>
      </c>
      <c r="J19" t="s">
        <v>2269</v>
      </c>
      <c r="M19">
        <v>-0.04</v>
      </c>
      <c r="N19" t="s">
        <v>2273</v>
      </c>
      <c r="O19">
        <v>0.02</v>
      </c>
      <c r="Q19">
        <v>-0.04</v>
      </c>
      <c r="R19" t="s">
        <v>2258</v>
      </c>
      <c r="S19" t="s">
        <v>2258</v>
      </c>
    </row>
    <row r="20" spans="2:40" x14ac:dyDescent="0.2">
      <c r="B20" t="s">
        <v>196</v>
      </c>
      <c r="I20" t="s">
        <v>2270</v>
      </c>
      <c r="K20" t="s">
        <v>2270</v>
      </c>
      <c r="M20">
        <v>0.01</v>
      </c>
      <c r="N20" t="s">
        <v>2277</v>
      </c>
      <c r="O20">
        <v>0.02</v>
      </c>
      <c r="Q20">
        <v>0</v>
      </c>
      <c r="R20" t="s">
        <v>2279</v>
      </c>
      <c r="S20" t="s">
        <v>2279</v>
      </c>
    </row>
    <row r="21" spans="2:40" x14ac:dyDescent="0.2">
      <c r="B21" t="s">
        <v>197</v>
      </c>
      <c r="I21" t="s">
        <v>2280</v>
      </c>
      <c r="J21" t="s">
        <v>2281</v>
      </c>
      <c r="K21" t="s">
        <v>2282</v>
      </c>
      <c r="N21" t="s">
        <v>2283</v>
      </c>
      <c r="AJ21" t="s">
        <v>2265</v>
      </c>
      <c r="AK21">
        <v>27.41</v>
      </c>
      <c r="AL21" t="s">
        <v>2266</v>
      </c>
      <c r="AN21" t="s">
        <v>2267</v>
      </c>
    </row>
    <row r="22" spans="2:40" x14ac:dyDescent="0.2">
      <c r="B22" t="s">
        <v>43</v>
      </c>
      <c r="I22" t="s">
        <v>2284</v>
      </c>
      <c r="J22" t="s">
        <v>2285</v>
      </c>
      <c r="K22" t="s">
        <v>2286</v>
      </c>
      <c r="N22" t="s">
        <v>2287</v>
      </c>
      <c r="AJ22" t="s">
        <v>2288</v>
      </c>
      <c r="AK22" t="s">
        <v>2289</v>
      </c>
      <c r="AL22" t="s">
        <v>2290</v>
      </c>
      <c r="AN22" t="s">
        <v>2291</v>
      </c>
    </row>
    <row r="23" spans="2:40" x14ac:dyDescent="0.2">
      <c r="B23" t="s">
        <v>198</v>
      </c>
      <c r="I23" t="s">
        <v>2285</v>
      </c>
      <c r="J23" t="s">
        <v>2285</v>
      </c>
      <c r="N23" t="s">
        <v>2292</v>
      </c>
      <c r="AJ23" t="s">
        <v>2293</v>
      </c>
      <c r="AK23" t="s">
        <v>2294</v>
      </c>
      <c r="AL23" t="s">
        <v>2295</v>
      </c>
      <c r="AN23" t="s">
        <v>2296</v>
      </c>
    </row>
    <row r="24" spans="2:40" x14ac:dyDescent="0.2">
      <c r="B24" t="s">
        <v>199</v>
      </c>
      <c r="I24" t="s">
        <v>2297</v>
      </c>
      <c r="K24" t="s">
        <v>2298</v>
      </c>
      <c r="N24" t="s">
        <v>2299</v>
      </c>
      <c r="AJ24" t="s">
        <v>2300</v>
      </c>
      <c r="AK24" t="s">
        <v>2301</v>
      </c>
      <c r="AL24" t="s">
        <v>2302</v>
      </c>
      <c r="AN24" t="s">
        <v>2303</v>
      </c>
    </row>
    <row r="25" spans="2:40" x14ac:dyDescent="0.2">
      <c r="B25" t="s">
        <v>44</v>
      </c>
      <c r="I25" t="s">
        <v>2304</v>
      </c>
      <c r="J25" t="s">
        <v>2305</v>
      </c>
      <c r="K25" t="s">
        <v>2306</v>
      </c>
      <c r="N25" t="s">
        <v>2307</v>
      </c>
      <c r="AJ25" t="s">
        <v>2308</v>
      </c>
      <c r="AK25" t="s">
        <v>2309</v>
      </c>
      <c r="AL25" t="s">
        <v>2310</v>
      </c>
      <c r="AN25" t="s">
        <v>2311</v>
      </c>
    </row>
    <row r="26" spans="2:40" x14ac:dyDescent="0.2">
      <c r="B26" t="s">
        <v>200</v>
      </c>
      <c r="I26" t="s">
        <v>2305</v>
      </c>
      <c r="J26" t="s">
        <v>2305</v>
      </c>
      <c r="N26" t="s">
        <v>2312</v>
      </c>
      <c r="AJ26" t="s">
        <v>2313</v>
      </c>
      <c r="AK26" t="s">
        <v>2314</v>
      </c>
      <c r="AL26" t="s">
        <v>2315</v>
      </c>
      <c r="AN26" t="s">
        <v>2316</v>
      </c>
    </row>
    <row r="27" spans="2:40" x14ac:dyDescent="0.2">
      <c r="B27" t="s">
        <v>201</v>
      </c>
      <c r="I27" t="s">
        <v>2317</v>
      </c>
      <c r="K27" t="s">
        <v>2317</v>
      </c>
      <c r="N27" t="s">
        <v>2318</v>
      </c>
      <c r="AJ27" t="s">
        <v>2319</v>
      </c>
      <c r="AK27" t="s">
        <v>2320</v>
      </c>
      <c r="AL27" t="s">
        <v>2321</v>
      </c>
      <c r="AN27" t="s">
        <v>2322</v>
      </c>
    </row>
    <row r="28" spans="2:40" x14ac:dyDescent="0.2">
      <c r="B28" t="s">
        <v>74</v>
      </c>
      <c r="H28">
        <v>66.09</v>
      </c>
      <c r="AH28">
        <v>66.09</v>
      </c>
      <c r="AJ28" t="s">
        <v>2323</v>
      </c>
      <c r="AL28" t="s">
        <v>2323</v>
      </c>
      <c r="AN28" t="s">
        <v>2324</v>
      </c>
    </row>
    <row r="29" spans="2:40" x14ac:dyDescent="0.2">
      <c r="B29" t="s">
        <v>109</v>
      </c>
      <c r="AE29" t="s">
        <v>2325</v>
      </c>
      <c r="AG29" t="s">
        <v>2326</v>
      </c>
    </row>
    <row r="30" spans="2:40" x14ac:dyDescent="0.2">
      <c r="B30" t="s">
        <v>2188</v>
      </c>
      <c r="I30">
        <v>231.13</v>
      </c>
      <c r="J30">
        <v>0.87</v>
      </c>
      <c r="K30">
        <v>230.26</v>
      </c>
      <c r="P30" t="s">
        <v>2330</v>
      </c>
      <c r="AJ30">
        <v>123.38</v>
      </c>
      <c r="AK30">
        <v>4.5599999999999996</v>
      </c>
      <c r="AL30">
        <v>118.83</v>
      </c>
      <c r="AN30">
        <v>60.49</v>
      </c>
    </row>
    <row r="31" spans="2:40" x14ac:dyDescent="0.2">
      <c r="B31" t="s">
        <v>205</v>
      </c>
      <c r="I31">
        <v>230.96</v>
      </c>
      <c r="J31">
        <v>0.7</v>
      </c>
      <c r="K31">
        <v>230.26</v>
      </c>
      <c r="AJ31" t="s">
        <v>2337</v>
      </c>
      <c r="AK31" t="s">
        <v>2338</v>
      </c>
      <c r="AL31" t="s">
        <v>2339</v>
      </c>
      <c r="AN31" t="s">
        <v>2340</v>
      </c>
    </row>
    <row r="32" spans="2:40" x14ac:dyDescent="0.2">
      <c r="B32" t="s">
        <v>37</v>
      </c>
      <c r="I32">
        <v>0.7</v>
      </c>
      <c r="J32">
        <v>0.7</v>
      </c>
      <c r="AJ32" t="s">
        <v>2341</v>
      </c>
      <c r="AK32" t="s">
        <v>2342</v>
      </c>
      <c r="AL32" t="s">
        <v>2343</v>
      </c>
      <c r="AN32" t="s">
        <v>2344</v>
      </c>
    </row>
    <row r="33" spans="2:40" x14ac:dyDescent="0.2">
      <c r="B33" t="s">
        <v>47</v>
      </c>
      <c r="I33">
        <v>230.26</v>
      </c>
      <c r="K33">
        <v>230.26</v>
      </c>
      <c r="AJ33">
        <v>122.91</v>
      </c>
      <c r="AK33" t="s">
        <v>2346</v>
      </c>
      <c r="AL33" t="s">
        <v>2347</v>
      </c>
      <c r="AN33">
        <v>60.05</v>
      </c>
    </row>
    <row r="34" spans="2:40" x14ac:dyDescent="0.2">
      <c r="B34" t="s">
        <v>34</v>
      </c>
      <c r="I34">
        <v>0.15</v>
      </c>
      <c r="J34">
        <v>0.15</v>
      </c>
      <c r="AJ34" t="s">
        <v>2350</v>
      </c>
      <c r="AK34" t="s">
        <v>2351</v>
      </c>
      <c r="AL34" t="s">
        <v>2352</v>
      </c>
      <c r="AN34">
        <v>0.34</v>
      </c>
    </row>
    <row r="35" spans="2:40" x14ac:dyDescent="0.2">
      <c r="B35" t="s">
        <v>79</v>
      </c>
      <c r="I35">
        <v>0.02</v>
      </c>
      <c r="J35">
        <v>0.02</v>
      </c>
    </row>
    <row r="36" spans="2:40" x14ac:dyDescent="0.2">
      <c r="B36" t="s">
        <v>39</v>
      </c>
      <c r="P36" t="s">
        <v>2355</v>
      </c>
      <c r="AJ36" t="s">
        <v>2356</v>
      </c>
      <c r="AK36" t="s">
        <v>2344</v>
      </c>
      <c r="AL36" t="s">
        <v>2357</v>
      </c>
      <c r="AN36" t="s">
        <v>2256</v>
      </c>
    </row>
    <row r="37" spans="2:40" x14ac:dyDescent="0.2">
      <c r="B37" t="s">
        <v>2189</v>
      </c>
      <c r="L37">
        <v>128.57</v>
      </c>
      <c r="AJ37">
        <v>24.75</v>
      </c>
      <c r="AK37" t="s">
        <v>2360</v>
      </c>
      <c r="AL37" t="s">
        <v>2361</v>
      </c>
      <c r="AN37">
        <v>-45.7</v>
      </c>
    </row>
    <row r="38" spans="2:40" x14ac:dyDescent="0.2">
      <c r="B38" t="s">
        <v>2190</v>
      </c>
      <c r="U38">
        <v>46.24</v>
      </c>
      <c r="AJ38">
        <v>191.86</v>
      </c>
      <c r="AK38">
        <v>0</v>
      </c>
      <c r="AL38">
        <v>191.86</v>
      </c>
      <c r="AN38">
        <v>125.5</v>
      </c>
    </row>
    <row r="39" spans="2:40" x14ac:dyDescent="0.2">
      <c r="B39" t="s">
        <v>2191</v>
      </c>
      <c r="M39">
        <v>-0.09</v>
      </c>
      <c r="N39">
        <v>0</v>
      </c>
      <c r="O39">
        <v>0.45</v>
      </c>
      <c r="AJ39">
        <v>43.76</v>
      </c>
      <c r="AK39">
        <v>29.38</v>
      </c>
      <c r="AL39">
        <v>14.38</v>
      </c>
      <c r="AN39">
        <v>40.49</v>
      </c>
    </row>
    <row r="40" spans="2:40" x14ac:dyDescent="0.2">
      <c r="B40" t="s">
        <v>38</v>
      </c>
      <c r="N40">
        <v>0</v>
      </c>
      <c r="AJ40">
        <v>0.14000000000000001</v>
      </c>
      <c r="AK40" t="s">
        <v>2342</v>
      </c>
      <c r="AL40" t="s">
        <v>2342</v>
      </c>
      <c r="AN40">
        <v>0.18</v>
      </c>
    </row>
    <row r="41" spans="2:40" x14ac:dyDescent="0.2">
      <c r="B41" t="s">
        <v>41</v>
      </c>
      <c r="O41">
        <v>0.45</v>
      </c>
      <c r="AJ41" t="s">
        <v>2376</v>
      </c>
      <c r="AK41" t="s">
        <v>2377</v>
      </c>
      <c r="AL41" t="s">
        <v>2378</v>
      </c>
      <c r="AN41" t="s">
        <v>2379</v>
      </c>
    </row>
    <row r="42" spans="2:40" x14ac:dyDescent="0.2">
      <c r="B42" t="s">
        <v>50</v>
      </c>
      <c r="M42">
        <v>-0.09</v>
      </c>
      <c r="AJ42" t="s">
        <v>2380</v>
      </c>
      <c r="AK42" t="s">
        <v>2377</v>
      </c>
      <c r="AL42" t="s">
        <v>2381</v>
      </c>
      <c r="AN42" t="s">
        <v>2382</v>
      </c>
    </row>
    <row r="43" spans="2:40" x14ac:dyDescent="0.2">
      <c r="B43" t="s">
        <v>94</v>
      </c>
      <c r="M43" t="s">
        <v>2258</v>
      </c>
      <c r="AJ43" t="s">
        <v>2383</v>
      </c>
      <c r="AK43" t="s">
        <v>2384</v>
      </c>
      <c r="AL43" t="s">
        <v>2385</v>
      </c>
      <c r="AN43" t="s">
        <v>2386</v>
      </c>
    </row>
    <row r="44" spans="2:40" x14ac:dyDescent="0.2">
      <c r="B44" t="s">
        <v>97</v>
      </c>
      <c r="M44" t="s">
        <v>2258</v>
      </c>
      <c r="AJ44" t="s">
        <v>2387</v>
      </c>
      <c r="AK44" t="s">
        <v>2388</v>
      </c>
      <c r="AL44" t="s">
        <v>2385</v>
      </c>
      <c r="AN44" t="s">
        <v>2389</v>
      </c>
    </row>
    <row r="45" spans="2:40" x14ac:dyDescent="0.2">
      <c r="B45" t="s">
        <v>96</v>
      </c>
      <c r="M45" t="s">
        <v>2258</v>
      </c>
      <c r="AJ45" t="s">
        <v>2387</v>
      </c>
      <c r="AK45" t="s">
        <v>2390</v>
      </c>
      <c r="AL45" t="s">
        <v>2391</v>
      </c>
      <c r="AN45" t="s">
        <v>2392</v>
      </c>
    </row>
    <row r="46" spans="2:40" x14ac:dyDescent="0.2">
      <c r="B46" t="s">
        <v>95</v>
      </c>
      <c r="M46" t="s">
        <v>2258</v>
      </c>
      <c r="AJ46" t="s">
        <v>2387</v>
      </c>
      <c r="AK46" t="s">
        <v>2390</v>
      </c>
      <c r="AL46" t="s">
        <v>2391</v>
      </c>
      <c r="AN46" t="s">
        <v>2389</v>
      </c>
    </row>
    <row r="47" spans="2:40" x14ac:dyDescent="0.2">
      <c r="B47" t="s">
        <v>2192</v>
      </c>
      <c r="Q47">
        <v>129.12</v>
      </c>
      <c r="R47">
        <v>129.16999999999999</v>
      </c>
      <c r="S47">
        <v>-0.05</v>
      </c>
      <c r="AJ47">
        <v>214.49</v>
      </c>
      <c r="AK47" t="s">
        <v>2397</v>
      </c>
      <c r="AL47" t="s">
        <v>2397</v>
      </c>
      <c r="AN47">
        <v>214.49</v>
      </c>
    </row>
    <row r="48" spans="2:40" x14ac:dyDescent="0.2">
      <c r="B48" t="s">
        <v>91</v>
      </c>
      <c r="Q48">
        <v>129.16999999999999</v>
      </c>
      <c r="R48">
        <v>129.16999999999999</v>
      </c>
      <c r="AJ48" t="s">
        <v>2398</v>
      </c>
      <c r="AK48" t="s">
        <v>2398</v>
      </c>
      <c r="AL48" t="s">
        <v>2399</v>
      </c>
      <c r="AN48" t="s">
        <v>2400</v>
      </c>
    </row>
    <row r="49" spans="2:40" x14ac:dyDescent="0.2">
      <c r="B49" t="s">
        <v>93</v>
      </c>
      <c r="Q49">
        <v>-0.05</v>
      </c>
      <c r="S49">
        <v>-0.05</v>
      </c>
      <c r="AJ49" t="s">
        <v>2401</v>
      </c>
      <c r="AK49" t="s">
        <v>2397</v>
      </c>
      <c r="AL49" t="s">
        <v>2397</v>
      </c>
      <c r="AN49" t="s">
        <v>2402</v>
      </c>
    </row>
    <row r="50" spans="2:40" x14ac:dyDescent="0.2">
      <c r="B50" t="s">
        <v>2193</v>
      </c>
      <c r="Q50">
        <v>6.12</v>
      </c>
      <c r="R50" t="s">
        <v>2404</v>
      </c>
      <c r="S50" t="s">
        <v>2405</v>
      </c>
    </row>
    <row r="51" spans="2:40" x14ac:dyDescent="0.2">
      <c r="B51" t="s">
        <v>2194</v>
      </c>
      <c r="T51">
        <v>433.47</v>
      </c>
      <c r="AJ51">
        <v>103.94</v>
      </c>
      <c r="AK51" t="s">
        <v>2408</v>
      </c>
      <c r="AL51" t="s">
        <v>2408</v>
      </c>
      <c r="AN51">
        <v>-270.33</v>
      </c>
    </row>
    <row r="52" spans="2:40" x14ac:dyDescent="0.2">
      <c r="B52" t="s">
        <v>2195</v>
      </c>
      <c r="AE52">
        <v>125.72</v>
      </c>
      <c r="AG52">
        <v>125.72</v>
      </c>
      <c r="AJ52">
        <v>0.01</v>
      </c>
      <c r="AK52" t="s">
        <v>2365</v>
      </c>
      <c r="AL52" t="s">
        <v>2365</v>
      </c>
      <c r="AN52">
        <v>-35.869999999999997</v>
      </c>
    </row>
    <row r="53" spans="2:40" x14ac:dyDescent="0.2">
      <c r="B53" t="s">
        <v>2196</v>
      </c>
      <c r="H53">
        <v>66.09</v>
      </c>
      <c r="I53" t="s">
        <v>2304</v>
      </c>
      <c r="J53" t="s">
        <v>2305</v>
      </c>
      <c r="K53" t="s">
        <v>2412</v>
      </c>
      <c r="N53" t="s">
        <v>2413</v>
      </c>
      <c r="AE53" t="s">
        <v>2259</v>
      </c>
      <c r="AG53" t="s">
        <v>2259</v>
      </c>
      <c r="AH53">
        <v>66.09</v>
      </c>
      <c r="AJ53" t="s">
        <v>2414</v>
      </c>
      <c r="AK53" t="s">
        <v>2309</v>
      </c>
      <c r="AL53" t="s">
        <v>2415</v>
      </c>
      <c r="AN53" t="s">
        <v>2416</v>
      </c>
    </row>
    <row r="54" spans="2:40" x14ac:dyDescent="0.2">
      <c r="B54" t="s">
        <v>2197</v>
      </c>
      <c r="H54">
        <v>15.67</v>
      </c>
      <c r="AH54">
        <v>15.67</v>
      </c>
      <c r="AJ54">
        <v>6.81</v>
      </c>
      <c r="AK54" t="s">
        <v>2419</v>
      </c>
      <c r="AL54" t="s">
        <v>2420</v>
      </c>
      <c r="AN54">
        <v>-7.53</v>
      </c>
    </row>
    <row r="55" spans="2:40" x14ac:dyDescent="0.2">
      <c r="B55" t="s">
        <v>2198</v>
      </c>
      <c r="H55">
        <v>484.62</v>
      </c>
      <c r="AH55">
        <v>484.62</v>
      </c>
      <c r="AJ55">
        <v>56.08</v>
      </c>
      <c r="AK55" t="s">
        <v>2424</v>
      </c>
      <c r="AL55" t="s">
        <v>2425</v>
      </c>
      <c r="AN55">
        <v>-31.41</v>
      </c>
    </row>
    <row r="56" spans="2:40" x14ac:dyDescent="0.2">
      <c r="B56" t="s">
        <v>2199</v>
      </c>
      <c r="C56">
        <v>3384.5</v>
      </c>
      <c r="D56">
        <v>136735.54999999999</v>
      </c>
      <c r="H56">
        <v>158.11000000000001</v>
      </c>
      <c r="AH56">
        <v>158.11000000000001</v>
      </c>
      <c r="AJ56">
        <v>85.97</v>
      </c>
      <c r="AK56" t="s">
        <v>2247</v>
      </c>
      <c r="AL56" t="s">
        <v>2427</v>
      </c>
      <c r="AN56">
        <v>77.58</v>
      </c>
    </row>
    <row r="57" spans="2:40" x14ac:dyDescent="0.2">
      <c r="B57" t="s">
        <v>2200</v>
      </c>
      <c r="I57">
        <v>1.17</v>
      </c>
      <c r="J57">
        <v>1.17</v>
      </c>
      <c r="M57">
        <v>-0.04</v>
      </c>
      <c r="N57" t="s">
        <v>2428</v>
      </c>
      <c r="O57">
        <v>0.02</v>
      </c>
      <c r="Q57">
        <v>-0.04</v>
      </c>
      <c r="R57" t="s">
        <v>2258</v>
      </c>
      <c r="S57" t="s">
        <v>2258</v>
      </c>
      <c r="AJ57" t="s">
        <v>2429</v>
      </c>
      <c r="AK57" t="s">
        <v>2430</v>
      </c>
      <c r="AL57" t="s">
        <v>2431</v>
      </c>
      <c r="AN57" t="s">
        <v>2432</v>
      </c>
    </row>
    <row r="58" spans="2:40" x14ac:dyDescent="0.2">
      <c r="B58" t="s">
        <v>87</v>
      </c>
      <c r="I58" t="s">
        <v>2281</v>
      </c>
      <c r="J58" t="s">
        <v>2281</v>
      </c>
      <c r="N58" t="s">
        <v>2433</v>
      </c>
      <c r="AJ58" t="s">
        <v>2429</v>
      </c>
      <c r="AK58" t="s">
        <v>2430</v>
      </c>
      <c r="AL58" t="s">
        <v>2431</v>
      </c>
      <c r="AN58" t="s">
        <v>2432</v>
      </c>
    </row>
    <row r="59" spans="2:40" x14ac:dyDescent="0.2">
      <c r="B59" t="s">
        <v>2201</v>
      </c>
      <c r="I59">
        <v>222.75</v>
      </c>
      <c r="K59">
        <v>222.75</v>
      </c>
      <c r="M59">
        <v>0.01</v>
      </c>
      <c r="N59" t="s">
        <v>2434</v>
      </c>
      <c r="O59">
        <v>0.02</v>
      </c>
      <c r="Q59">
        <v>0</v>
      </c>
      <c r="R59" t="s">
        <v>2279</v>
      </c>
      <c r="S59" t="s">
        <v>2279</v>
      </c>
      <c r="AJ59" t="s">
        <v>2435</v>
      </c>
      <c r="AK59" t="s">
        <v>2436</v>
      </c>
      <c r="AL59" t="s">
        <v>2437</v>
      </c>
      <c r="AN59">
        <v>-26.8</v>
      </c>
    </row>
    <row r="60" spans="2:40" x14ac:dyDescent="0.2">
      <c r="B60" t="s">
        <v>81</v>
      </c>
      <c r="I60" t="s">
        <v>2439</v>
      </c>
      <c r="K60" t="s">
        <v>2439</v>
      </c>
      <c r="N60" t="s">
        <v>2440</v>
      </c>
      <c r="AJ60" t="s">
        <v>2435</v>
      </c>
      <c r="AK60" t="s">
        <v>2436</v>
      </c>
      <c r="AL60" t="s">
        <v>2441</v>
      </c>
      <c r="AN60">
        <v>-26.8</v>
      </c>
    </row>
    <row r="63" spans="2:40" x14ac:dyDescent="0.2">
      <c r="C63" t="s">
        <v>2163</v>
      </c>
      <c r="D63" t="s">
        <v>2164</v>
      </c>
      <c r="E63" t="s">
        <v>2165</v>
      </c>
      <c r="F63" t="s">
        <v>2166</v>
      </c>
      <c r="G63" t="s">
        <v>2167</v>
      </c>
      <c r="H63" t="s">
        <v>2168</v>
      </c>
      <c r="I63" t="s">
        <v>2169</v>
      </c>
      <c r="J63" t="s">
        <v>78</v>
      </c>
      <c r="K63" t="s">
        <v>75</v>
      </c>
      <c r="L63" t="s">
        <v>2170</v>
      </c>
      <c r="M63" t="s">
        <v>2171</v>
      </c>
      <c r="N63" t="s">
        <v>2172</v>
      </c>
      <c r="O63" t="s">
        <v>2173</v>
      </c>
      <c r="P63" t="s">
        <v>2174</v>
      </c>
      <c r="Q63" t="s">
        <v>2175</v>
      </c>
      <c r="R63" t="s">
        <v>90</v>
      </c>
      <c r="S63" t="s">
        <v>92</v>
      </c>
      <c r="T63" t="s">
        <v>2176</v>
      </c>
      <c r="U63" t="s">
        <v>2177</v>
      </c>
      <c r="V63" t="s">
        <v>2178</v>
      </c>
      <c r="W63" t="s">
        <v>227</v>
      </c>
      <c r="X63" t="s">
        <v>121</v>
      </c>
      <c r="Y63" t="s">
        <v>117</v>
      </c>
      <c r="Z63" t="s">
        <v>229</v>
      </c>
      <c r="AA63" t="s">
        <v>102</v>
      </c>
      <c r="AB63" t="s">
        <v>231</v>
      </c>
      <c r="AC63" t="s">
        <v>232</v>
      </c>
      <c r="AD63" t="s">
        <v>233</v>
      </c>
      <c r="AE63" t="s">
        <v>2179</v>
      </c>
      <c r="AF63" t="s">
        <v>236</v>
      </c>
      <c r="AG63" t="s">
        <v>64</v>
      </c>
      <c r="AH63" t="s">
        <v>2180</v>
      </c>
      <c r="AI63" t="s">
        <v>2181</v>
      </c>
      <c r="AJ63" t="s">
        <v>2182</v>
      </c>
      <c r="AK63" t="s">
        <v>241</v>
      </c>
      <c r="AL63" t="s">
        <v>242</v>
      </c>
      <c r="AM63" t="s">
        <v>2183</v>
      </c>
      <c r="AN63" t="s">
        <v>2184</v>
      </c>
    </row>
    <row r="64" spans="2:40" x14ac:dyDescent="0.2">
      <c r="B64" t="s">
        <v>2185</v>
      </c>
      <c r="E64">
        <v>138298.17000000001</v>
      </c>
      <c r="F64">
        <v>751.83</v>
      </c>
      <c r="G64">
        <v>57.96</v>
      </c>
      <c r="H64">
        <v>724.49</v>
      </c>
      <c r="V64">
        <v>287.61</v>
      </c>
      <c r="W64">
        <v>287.61</v>
      </c>
      <c r="X64">
        <v>287.61</v>
      </c>
      <c r="AH64">
        <v>1012.1</v>
      </c>
      <c r="AI64">
        <v>1562.62</v>
      </c>
    </row>
    <row r="65" spans="2:39" x14ac:dyDescent="0.2">
      <c r="B65" t="s">
        <v>184</v>
      </c>
      <c r="E65" t="s">
        <v>2449</v>
      </c>
      <c r="F65">
        <v>326.43</v>
      </c>
      <c r="G65" t="s">
        <v>2451</v>
      </c>
      <c r="H65" t="s">
        <v>2452</v>
      </c>
      <c r="V65" t="s">
        <v>2452</v>
      </c>
      <c r="W65" t="s">
        <v>2452</v>
      </c>
      <c r="X65" t="s">
        <v>2452</v>
      </c>
      <c r="AH65">
        <v>222.64</v>
      </c>
      <c r="AI65" t="s">
        <v>2454</v>
      </c>
    </row>
    <row r="66" spans="2:39" x14ac:dyDescent="0.2">
      <c r="B66" t="s">
        <v>19</v>
      </c>
      <c r="E66" t="s">
        <v>2455</v>
      </c>
      <c r="F66">
        <v>326.33</v>
      </c>
      <c r="G66" t="s">
        <v>2457</v>
      </c>
      <c r="H66" t="s">
        <v>2458</v>
      </c>
      <c r="V66" t="s">
        <v>2458</v>
      </c>
      <c r="W66" t="s">
        <v>2458</v>
      </c>
      <c r="X66" t="s">
        <v>2458</v>
      </c>
      <c r="AH66">
        <v>222.64</v>
      </c>
      <c r="AI66" t="s">
        <v>2460</v>
      </c>
    </row>
    <row r="67" spans="2:39" x14ac:dyDescent="0.2">
      <c r="B67" t="s">
        <v>16</v>
      </c>
      <c r="E67" t="s">
        <v>2461</v>
      </c>
      <c r="F67">
        <v>0.1</v>
      </c>
      <c r="G67" t="s">
        <v>2279</v>
      </c>
      <c r="H67" t="s">
        <v>2279</v>
      </c>
      <c r="V67" t="s">
        <v>2279</v>
      </c>
      <c r="W67" t="s">
        <v>2279</v>
      </c>
      <c r="X67" t="s">
        <v>2279</v>
      </c>
      <c r="AH67">
        <v>0</v>
      </c>
      <c r="AI67" t="s">
        <v>2464</v>
      </c>
    </row>
    <row r="68" spans="2:39" x14ac:dyDescent="0.2">
      <c r="B68" t="s">
        <v>20</v>
      </c>
      <c r="E68" t="s">
        <v>2465</v>
      </c>
      <c r="F68">
        <v>425.4</v>
      </c>
      <c r="G68" t="s">
        <v>2467</v>
      </c>
      <c r="H68" t="s">
        <v>2468</v>
      </c>
      <c r="V68" t="s">
        <v>2469</v>
      </c>
      <c r="W68" t="s">
        <v>2469</v>
      </c>
      <c r="X68" t="s">
        <v>2469</v>
      </c>
      <c r="AH68">
        <v>789.46</v>
      </c>
      <c r="AI68" t="s">
        <v>2471</v>
      </c>
    </row>
    <row r="69" spans="2:39" x14ac:dyDescent="0.2">
      <c r="B69" t="s">
        <v>2186</v>
      </c>
      <c r="I69">
        <v>455.06</v>
      </c>
      <c r="J69">
        <v>2.0499999999999998</v>
      </c>
      <c r="K69">
        <v>453.01</v>
      </c>
      <c r="M69">
        <v>-0.23</v>
      </c>
      <c r="N69">
        <v>0</v>
      </c>
      <c r="O69">
        <v>0.31</v>
      </c>
      <c r="Q69">
        <v>-0.33</v>
      </c>
      <c r="R69" t="s">
        <v>2478</v>
      </c>
      <c r="S69" t="s">
        <v>2479</v>
      </c>
      <c r="U69">
        <v>6.54</v>
      </c>
      <c r="V69">
        <v>235.68</v>
      </c>
      <c r="W69">
        <v>235.68</v>
      </c>
      <c r="Y69">
        <v>235.68</v>
      </c>
      <c r="AJ69">
        <v>110.23</v>
      </c>
      <c r="AK69">
        <v>13.32</v>
      </c>
      <c r="AL69">
        <v>96.92</v>
      </c>
      <c r="AM69">
        <v>-38.64</v>
      </c>
    </row>
    <row r="70" spans="2:39" x14ac:dyDescent="0.2">
      <c r="B70" t="s">
        <v>187</v>
      </c>
      <c r="I70">
        <v>455.06</v>
      </c>
      <c r="J70">
        <v>2.0499999999999998</v>
      </c>
      <c r="K70">
        <v>453.01</v>
      </c>
      <c r="N70">
        <v>0</v>
      </c>
      <c r="O70">
        <v>0.31</v>
      </c>
      <c r="U70">
        <v>6.54</v>
      </c>
      <c r="AJ70">
        <v>92.72</v>
      </c>
      <c r="AK70" t="s">
        <v>2487</v>
      </c>
      <c r="AL70" t="s">
        <v>2488</v>
      </c>
      <c r="AM70">
        <v>30.91</v>
      </c>
    </row>
    <row r="71" spans="2:39" x14ac:dyDescent="0.2">
      <c r="B71" t="s">
        <v>27</v>
      </c>
      <c r="I71">
        <v>2.0499999999999998</v>
      </c>
      <c r="J71">
        <v>2.0499999999999998</v>
      </c>
      <c r="N71">
        <v>0</v>
      </c>
      <c r="O71">
        <v>0.16</v>
      </c>
      <c r="U71">
        <v>6.54</v>
      </c>
      <c r="AJ71">
        <v>11.35</v>
      </c>
      <c r="AK71" t="s">
        <v>2493</v>
      </c>
      <c r="AL71" t="s">
        <v>2493</v>
      </c>
      <c r="AM71">
        <v>5.81</v>
      </c>
    </row>
    <row r="72" spans="2:39" x14ac:dyDescent="0.2">
      <c r="B72" t="s">
        <v>49</v>
      </c>
      <c r="I72">
        <v>453.01</v>
      </c>
      <c r="K72">
        <v>453.01</v>
      </c>
      <c r="N72">
        <v>0</v>
      </c>
      <c r="O72">
        <v>0.15</v>
      </c>
      <c r="U72">
        <v>0</v>
      </c>
      <c r="AJ72">
        <v>81.38</v>
      </c>
      <c r="AK72" t="s">
        <v>2487</v>
      </c>
      <c r="AL72" t="s">
        <v>2497</v>
      </c>
      <c r="AM72">
        <v>25.09</v>
      </c>
    </row>
    <row r="73" spans="2:39" x14ac:dyDescent="0.2">
      <c r="B73" t="s">
        <v>189</v>
      </c>
      <c r="M73">
        <v>-0.23</v>
      </c>
      <c r="Q73">
        <v>-0.33</v>
      </c>
      <c r="R73" t="s">
        <v>2478</v>
      </c>
      <c r="S73" t="s">
        <v>2479</v>
      </c>
      <c r="AJ73">
        <v>9.11</v>
      </c>
      <c r="AK73" t="s">
        <v>2500</v>
      </c>
      <c r="AL73" t="s">
        <v>2501</v>
      </c>
      <c r="AM73">
        <v>8.0299999999999994</v>
      </c>
    </row>
    <row r="74" spans="2:39" x14ac:dyDescent="0.2">
      <c r="B74" t="s">
        <v>30</v>
      </c>
      <c r="M74">
        <v>-0.31</v>
      </c>
      <c r="Q74">
        <v>-0.28999999999999998</v>
      </c>
      <c r="R74" t="s">
        <v>2505</v>
      </c>
      <c r="S74" t="s">
        <v>2505</v>
      </c>
      <c r="AJ74">
        <v>3</v>
      </c>
      <c r="AK74" t="s">
        <v>2507</v>
      </c>
      <c r="AL74" t="s">
        <v>2508</v>
      </c>
      <c r="AM74">
        <v>1.72</v>
      </c>
    </row>
    <row r="75" spans="2:39" x14ac:dyDescent="0.2">
      <c r="B75" t="s">
        <v>42</v>
      </c>
      <c r="M75">
        <v>0.08</v>
      </c>
      <c r="Q75">
        <v>-0.03</v>
      </c>
      <c r="R75" t="s">
        <v>2512</v>
      </c>
      <c r="S75" t="s">
        <v>2258</v>
      </c>
      <c r="AJ75">
        <v>6.11</v>
      </c>
      <c r="AK75" t="s">
        <v>2514</v>
      </c>
      <c r="AL75" t="s">
        <v>2515</v>
      </c>
      <c r="AM75">
        <v>6.31</v>
      </c>
    </row>
    <row r="76" spans="2:39" x14ac:dyDescent="0.2">
      <c r="B76" t="s">
        <v>33</v>
      </c>
      <c r="V76">
        <v>235.68</v>
      </c>
      <c r="W76">
        <v>235.68</v>
      </c>
      <c r="Y76">
        <v>235.68</v>
      </c>
      <c r="AJ76">
        <v>8.4</v>
      </c>
      <c r="AK76" t="s">
        <v>2518</v>
      </c>
      <c r="AL76" t="s">
        <v>2519</v>
      </c>
      <c r="AM76">
        <v>-77.58</v>
      </c>
    </row>
    <row r="77" spans="2:39" x14ac:dyDescent="0.2">
      <c r="B77" t="s">
        <v>2187</v>
      </c>
      <c r="L77">
        <v>128.57</v>
      </c>
      <c r="M77">
        <v>0.12</v>
      </c>
      <c r="Q77">
        <v>135.52000000000001</v>
      </c>
      <c r="R77" t="s">
        <v>2523</v>
      </c>
      <c r="S77" t="s">
        <v>2524</v>
      </c>
      <c r="U77" t="s">
        <v>2525</v>
      </c>
      <c r="V77">
        <v>332.87</v>
      </c>
      <c r="Z77">
        <v>332.87</v>
      </c>
      <c r="AA77">
        <v>299.58</v>
      </c>
      <c r="AB77">
        <v>33.29</v>
      </c>
      <c r="AC77" t="s">
        <v>2529</v>
      </c>
      <c r="AD77" t="s">
        <v>2530</v>
      </c>
      <c r="AE77" t="s">
        <v>2531</v>
      </c>
      <c r="AF77" t="s">
        <v>2531</v>
      </c>
      <c r="AJ77">
        <v>116.3</v>
      </c>
      <c r="AK77">
        <v>105.07</v>
      </c>
      <c r="AL77">
        <v>11.23</v>
      </c>
      <c r="AM77">
        <v>-246.72</v>
      </c>
    </row>
    <row r="78" spans="2:39" x14ac:dyDescent="0.2">
      <c r="B78" t="s">
        <v>193</v>
      </c>
      <c r="L78">
        <v>128.57</v>
      </c>
      <c r="M78">
        <v>0.05</v>
      </c>
      <c r="Q78">
        <v>135.52000000000001</v>
      </c>
      <c r="R78" t="s">
        <v>2537</v>
      </c>
      <c r="S78" t="s">
        <v>2538</v>
      </c>
      <c r="V78" t="s">
        <v>2539</v>
      </c>
      <c r="Z78" t="s">
        <v>2539</v>
      </c>
      <c r="AA78">
        <v>15.69</v>
      </c>
      <c r="AB78" t="s">
        <v>2541</v>
      </c>
      <c r="AC78" t="s">
        <v>2529</v>
      </c>
      <c r="AD78" t="s">
        <v>2542</v>
      </c>
      <c r="AE78" t="s">
        <v>2531</v>
      </c>
      <c r="AF78" t="s">
        <v>2531</v>
      </c>
      <c r="AJ78">
        <v>105.07</v>
      </c>
      <c r="AK78">
        <v>105.07</v>
      </c>
      <c r="AL78">
        <v>0</v>
      </c>
      <c r="AM78" t="s">
        <v>2544</v>
      </c>
    </row>
    <row r="79" spans="2:39" x14ac:dyDescent="0.2">
      <c r="B79" t="s">
        <v>194</v>
      </c>
      <c r="M79" t="s">
        <v>2545</v>
      </c>
      <c r="V79" t="s">
        <v>2529</v>
      </c>
      <c r="Z79" t="s">
        <v>2529</v>
      </c>
      <c r="AB79" t="s">
        <v>2546</v>
      </c>
      <c r="AC79" t="s">
        <v>2547</v>
      </c>
      <c r="AE79" t="s">
        <v>2548</v>
      </c>
      <c r="AF79" t="s">
        <v>2548</v>
      </c>
    </row>
    <row r="80" spans="2:39" x14ac:dyDescent="0.2">
      <c r="B80" t="s">
        <v>195</v>
      </c>
      <c r="M80" t="s">
        <v>2549</v>
      </c>
      <c r="V80" t="s">
        <v>2550</v>
      </c>
      <c r="Z80" t="s">
        <v>2550</v>
      </c>
      <c r="AB80" t="s">
        <v>2551</v>
      </c>
      <c r="AC80" t="s">
        <v>2550</v>
      </c>
      <c r="AE80" t="s">
        <v>2552</v>
      </c>
      <c r="AF80" t="s">
        <v>2553</v>
      </c>
    </row>
    <row r="81" spans="2:39" x14ac:dyDescent="0.2">
      <c r="B81" t="s">
        <v>196</v>
      </c>
      <c r="M81" t="s">
        <v>2554</v>
      </c>
      <c r="V81" t="s">
        <v>2555</v>
      </c>
      <c r="Z81" t="s">
        <v>2555</v>
      </c>
      <c r="AB81" t="s">
        <v>2555</v>
      </c>
      <c r="AC81" t="s">
        <v>2555</v>
      </c>
      <c r="AE81" t="s">
        <v>2556</v>
      </c>
      <c r="AF81" t="s">
        <v>2556</v>
      </c>
    </row>
    <row r="82" spans="2:39" x14ac:dyDescent="0.2">
      <c r="B82" t="s">
        <v>197</v>
      </c>
      <c r="L82">
        <v>128.57</v>
      </c>
      <c r="M82" t="s">
        <v>2557</v>
      </c>
      <c r="Q82">
        <v>135.52000000000001</v>
      </c>
      <c r="R82" t="s">
        <v>2558</v>
      </c>
      <c r="S82" t="s">
        <v>2559</v>
      </c>
      <c r="V82" t="s">
        <v>2560</v>
      </c>
      <c r="Z82" t="s">
        <v>2560</v>
      </c>
      <c r="AA82">
        <v>15.69</v>
      </c>
      <c r="AB82" t="s">
        <v>2542</v>
      </c>
      <c r="AD82" t="s">
        <v>2542</v>
      </c>
      <c r="AE82" t="s">
        <v>2561</v>
      </c>
      <c r="AF82" t="s">
        <v>2561</v>
      </c>
      <c r="AJ82">
        <v>105.07</v>
      </c>
      <c r="AK82">
        <v>105.07</v>
      </c>
      <c r="AL82">
        <v>0</v>
      </c>
      <c r="AM82" t="s">
        <v>2544</v>
      </c>
    </row>
    <row r="83" spans="2:39" x14ac:dyDescent="0.2">
      <c r="B83" t="s">
        <v>43</v>
      </c>
      <c r="L83">
        <v>128.57</v>
      </c>
      <c r="M83" t="s">
        <v>2562</v>
      </c>
      <c r="Q83" t="s">
        <v>2563</v>
      </c>
      <c r="R83" t="s">
        <v>2564</v>
      </c>
      <c r="S83" t="s">
        <v>2565</v>
      </c>
      <c r="AE83" t="s">
        <v>2566</v>
      </c>
      <c r="AF83" t="s">
        <v>2566</v>
      </c>
      <c r="AJ83" t="s">
        <v>2567</v>
      </c>
      <c r="AK83" t="s">
        <v>2568</v>
      </c>
      <c r="AL83" t="s">
        <v>2569</v>
      </c>
      <c r="AM83" t="s">
        <v>2570</v>
      </c>
    </row>
    <row r="84" spans="2:39" x14ac:dyDescent="0.2">
      <c r="B84" t="s">
        <v>198</v>
      </c>
      <c r="L84" t="s">
        <v>2571</v>
      </c>
      <c r="M84" t="s">
        <v>2572</v>
      </c>
      <c r="Q84" t="s">
        <v>2573</v>
      </c>
      <c r="R84" t="s">
        <v>2574</v>
      </c>
      <c r="S84" t="s">
        <v>2575</v>
      </c>
      <c r="AE84" t="s">
        <v>2576</v>
      </c>
      <c r="AF84" t="s">
        <v>2576</v>
      </c>
      <c r="AJ84" t="s">
        <v>2577</v>
      </c>
      <c r="AK84" t="s">
        <v>2578</v>
      </c>
      <c r="AL84" t="s">
        <v>2579</v>
      </c>
      <c r="AM84" t="s">
        <v>2580</v>
      </c>
    </row>
    <row r="85" spans="2:39" x14ac:dyDescent="0.2">
      <c r="B85" t="s">
        <v>199</v>
      </c>
      <c r="L85" t="s">
        <v>2581</v>
      </c>
      <c r="M85" t="s">
        <v>2582</v>
      </c>
      <c r="Q85" t="s">
        <v>2583</v>
      </c>
      <c r="R85" t="s">
        <v>2584</v>
      </c>
      <c r="S85" t="s">
        <v>2585</v>
      </c>
      <c r="AE85" t="s">
        <v>2586</v>
      </c>
      <c r="AF85" t="s">
        <v>2586</v>
      </c>
      <c r="AJ85" t="s">
        <v>2587</v>
      </c>
      <c r="AK85" t="s">
        <v>2588</v>
      </c>
      <c r="AL85" t="s">
        <v>2589</v>
      </c>
      <c r="AM85" t="s">
        <v>2590</v>
      </c>
    </row>
    <row r="86" spans="2:39" x14ac:dyDescent="0.2">
      <c r="B86" t="s">
        <v>44</v>
      </c>
      <c r="M86" t="s">
        <v>2591</v>
      </c>
      <c r="Q86" t="s">
        <v>2592</v>
      </c>
      <c r="R86" t="s">
        <v>2593</v>
      </c>
      <c r="S86" t="s">
        <v>2594</v>
      </c>
      <c r="V86" t="s">
        <v>2560</v>
      </c>
      <c r="Z86" t="s">
        <v>2560</v>
      </c>
      <c r="AA86">
        <v>15.69</v>
      </c>
      <c r="AB86" t="s">
        <v>2542</v>
      </c>
      <c r="AD86" t="s">
        <v>2542</v>
      </c>
      <c r="AE86" t="s">
        <v>2595</v>
      </c>
      <c r="AF86" t="s">
        <v>2595</v>
      </c>
      <c r="AJ86" t="s">
        <v>2596</v>
      </c>
      <c r="AK86" t="s">
        <v>2597</v>
      </c>
      <c r="AL86" t="s">
        <v>2278</v>
      </c>
      <c r="AM86" t="s">
        <v>2598</v>
      </c>
    </row>
    <row r="87" spans="2:39" x14ac:dyDescent="0.2">
      <c r="B87" t="s">
        <v>200</v>
      </c>
      <c r="M87" t="s">
        <v>2599</v>
      </c>
      <c r="Q87" t="s">
        <v>2600</v>
      </c>
      <c r="R87" t="s">
        <v>2601</v>
      </c>
      <c r="S87" t="s">
        <v>2365</v>
      </c>
      <c r="V87" t="s">
        <v>2602</v>
      </c>
      <c r="Z87" t="s">
        <v>2603</v>
      </c>
      <c r="AA87" t="s">
        <v>2604</v>
      </c>
      <c r="AB87" t="s">
        <v>2605</v>
      </c>
      <c r="AD87" t="s">
        <v>2605</v>
      </c>
      <c r="AE87" t="s">
        <v>2606</v>
      </c>
      <c r="AF87" t="s">
        <v>2606</v>
      </c>
      <c r="AJ87" t="s">
        <v>2607</v>
      </c>
      <c r="AK87" t="s">
        <v>2608</v>
      </c>
      <c r="AL87" t="s">
        <v>2609</v>
      </c>
      <c r="AM87" t="s">
        <v>2610</v>
      </c>
    </row>
    <row r="88" spans="2:39" x14ac:dyDescent="0.2">
      <c r="B88" t="s">
        <v>201</v>
      </c>
      <c r="M88" t="s">
        <v>2611</v>
      </c>
      <c r="Q88" t="s">
        <v>2612</v>
      </c>
      <c r="R88" t="s">
        <v>2613</v>
      </c>
      <c r="S88" t="s">
        <v>2614</v>
      </c>
      <c r="V88" t="s">
        <v>2615</v>
      </c>
      <c r="Z88" t="s">
        <v>2615</v>
      </c>
      <c r="AA88" t="s">
        <v>2616</v>
      </c>
      <c r="AB88" t="s">
        <v>2617</v>
      </c>
      <c r="AD88" t="s">
        <v>2618</v>
      </c>
      <c r="AE88" t="s">
        <v>2619</v>
      </c>
      <c r="AF88" t="s">
        <v>2620</v>
      </c>
      <c r="AJ88" t="s">
        <v>2621</v>
      </c>
      <c r="AK88" t="s">
        <v>2622</v>
      </c>
      <c r="AL88" t="s">
        <v>2623</v>
      </c>
      <c r="AM88" t="s">
        <v>2624</v>
      </c>
    </row>
    <row r="89" spans="2:39" x14ac:dyDescent="0.2">
      <c r="B89" t="s">
        <v>74</v>
      </c>
      <c r="V89" t="s">
        <v>2625</v>
      </c>
      <c r="Z89" t="s">
        <v>2625</v>
      </c>
      <c r="AA89">
        <v>196.32</v>
      </c>
      <c r="AB89" t="s">
        <v>2627</v>
      </c>
      <c r="AD89" t="s">
        <v>2627</v>
      </c>
      <c r="AJ89">
        <v>11.23</v>
      </c>
      <c r="AL89">
        <v>11.23</v>
      </c>
      <c r="AM89" t="s">
        <v>2629</v>
      </c>
    </row>
    <row r="90" spans="2:39" x14ac:dyDescent="0.2">
      <c r="B90" t="s">
        <v>109</v>
      </c>
      <c r="M90">
        <v>7.0000000000000007E-2</v>
      </c>
      <c r="U90" t="s">
        <v>2525</v>
      </c>
      <c r="V90" t="s">
        <v>2631</v>
      </c>
      <c r="Z90" t="s">
        <v>2631</v>
      </c>
      <c r="AA90">
        <v>87.57</v>
      </c>
      <c r="AB90" t="s">
        <v>2633</v>
      </c>
      <c r="AD90" t="s">
        <v>2633</v>
      </c>
    </row>
    <row r="91" spans="2:39" x14ac:dyDescent="0.2">
      <c r="B91" t="s">
        <v>2188</v>
      </c>
      <c r="P91" t="s">
        <v>2634</v>
      </c>
      <c r="U91" t="s">
        <v>2635</v>
      </c>
      <c r="AE91" t="s">
        <v>2636</v>
      </c>
      <c r="AF91" t="s">
        <v>2637</v>
      </c>
      <c r="AG91">
        <v>0.5</v>
      </c>
      <c r="AJ91">
        <v>62.9</v>
      </c>
      <c r="AK91">
        <v>0.12</v>
      </c>
      <c r="AL91">
        <v>62.77</v>
      </c>
      <c r="AM91">
        <v>-60.49</v>
      </c>
    </row>
    <row r="92" spans="2:39" x14ac:dyDescent="0.2">
      <c r="B92" t="s">
        <v>205</v>
      </c>
      <c r="P92" t="s">
        <v>2643</v>
      </c>
      <c r="U92" t="s">
        <v>2635</v>
      </c>
      <c r="AE92">
        <v>250.44</v>
      </c>
      <c r="AF92">
        <v>250.44</v>
      </c>
      <c r="AJ92">
        <v>62.94</v>
      </c>
      <c r="AK92" t="s">
        <v>2283</v>
      </c>
      <c r="AL92" t="s">
        <v>2646</v>
      </c>
      <c r="AM92" t="s">
        <v>2647</v>
      </c>
    </row>
    <row r="93" spans="2:39" x14ac:dyDescent="0.2">
      <c r="B93" t="s">
        <v>37</v>
      </c>
      <c r="P93" t="s">
        <v>2569</v>
      </c>
      <c r="U93" t="s">
        <v>2648</v>
      </c>
      <c r="AE93">
        <v>0.82</v>
      </c>
      <c r="AF93">
        <v>0.82</v>
      </c>
      <c r="AJ93">
        <v>0.08</v>
      </c>
      <c r="AK93" t="s">
        <v>2344</v>
      </c>
      <c r="AL93" t="s">
        <v>2651</v>
      </c>
      <c r="AM93" t="s">
        <v>2557</v>
      </c>
    </row>
    <row r="94" spans="2:39" x14ac:dyDescent="0.2">
      <c r="B94" t="s">
        <v>47</v>
      </c>
      <c r="P94">
        <v>1</v>
      </c>
      <c r="U94">
        <v>39.700000000000003</v>
      </c>
      <c r="AE94">
        <v>249.62</v>
      </c>
      <c r="AF94">
        <v>249.62</v>
      </c>
      <c r="AJ94">
        <v>62.85</v>
      </c>
      <c r="AK94" t="s">
        <v>2274</v>
      </c>
      <c r="AL94" t="s">
        <v>2656</v>
      </c>
      <c r="AM94">
        <v>-60.05</v>
      </c>
    </row>
    <row r="95" spans="2:39" x14ac:dyDescent="0.2">
      <c r="B95" t="s">
        <v>34</v>
      </c>
      <c r="AE95">
        <v>0.5</v>
      </c>
      <c r="AG95">
        <v>0.5</v>
      </c>
      <c r="AJ95" t="s">
        <v>2243</v>
      </c>
      <c r="AK95" t="s">
        <v>2255</v>
      </c>
      <c r="AL95" t="s">
        <v>2658</v>
      </c>
      <c r="AM95">
        <v>-0.34</v>
      </c>
    </row>
    <row r="96" spans="2:39" x14ac:dyDescent="0.2">
      <c r="B96" t="s">
        <v>79</v>
      </c>
      <c r="AE96">
        <v>0.02</v>
      </c>
      <c r="AF96">
        <v>0.02</v>
      </c>
    </row>
    <row r="97" spans="2:39" x14ac:dyDescent="0.2">
      <c r="B97" t="s">
        <v>39</v>
      </c>
      <c r="AE97" t="s">
        <v>2660</v>
      </c>
      <c r="AF97" t="s">
        <v>2660</v>
      </c>
      <c r="AJ97" t="s">
        <v>2283</v>
      </c>
      <c r="AK97" t="s">
        <v>2342</v>
      </c>
      <c r="AL97" t="s">
        <v>2255</v>
      </c>
      <c r="AM97" t="s">
        <v>2661</v>
      </c>
    </row>
    <row r="98" spans="2:39" x14ac:dyDescent="0.2">
      <c r="B98" t="s">
        <v>2189</v>
      </c>
      <c r="V98">
        <v>82.88</v>
      </c>
      <c r="W98">
        <v>66.3</v>
      </c>
      <c r="Y98">
        <v>66.3</v>
      </c>
      <c r="Z98">
        <v>16.579999999999998</v>
      </c>
      <c r="AB98">
        <v>16.579999999999998</v>
      </c>
      <c r="AD98">
        <v>16.579999999999998</v>
      </c>
      <c r="AJ98">
        <v>70.45</v>
      </c>
      <c r="AK98" t="s">
        <v>2666</v>
      </c>
      <c r="AL98" t="s">
        <v>2666</v>
      </c>
      <c r="AM98">
        <v>45.7</v>
      </c>
    </row>
    <row r="99" spans="2:39" x14ac:dyDescent="0.2">
      <c r="B99" t="s">
        <v>2190</v>
      </c>
      <c r="AE99">
        <v>171.74</v>
      </c>
      <c r="AG99">
        <v>171.74</v>
      </c>
      <c r="AJ99">
        <v>66.36</v>
      </c>
      <c r="AK99">
        <v>0</v>
      </c>
      <c r="AL99">
        <v>66.36</v>
      </c>
      <c r="AM99">
        <v>-125.5</v>
      </c>
    </row>
    <row r="100" spans="2:39" x14ac:dyDescent="0.2">
      <c r="B100" t="s">
        <v>2191</v>
      </c>
      <c r="O100">
        <v>0.18</v>
      </c>
      <c r="AE100">
        <v>40.68</v>
      </c>
      <c r="AF100">
        <v>40.68</v>
      </c>
      <c r="AJ100">
        <v>3.27</v>
      </c>
      <c r="AK100">
        <v>2.0099999999999998</v>
      </c>
      <c r="AL100">
        <v>1.25</v>
      </c>
      <c r="AM100">
        <v>-40.49</v>
      </c>
    </row>
    <row r="101" spans="2:39" x14ac:dyDescent="0.2">
      <c r="B101" t="s">
        <v>38</v>
      </c>
      <c r="O101">
        <v>0.18</v>
      </c>
      <c r="AJ101">
        <v>-0.04</v>
      </c>
      <c r="AK101" t="s">
        <v>2258</v>
      </c>
      <c r="AL101" t="s">
        <v>2258</v>
      </c>
      <c r="AM101">
        <v>-0.18</v>
      </c>
    </row>
    <row r="102" spans="2:39" x14ac:dyDescent="0.2">
      <c r="B102" t="s">
        <v>41</v>
      </c>
      <c r="AE102" t="s">
        <v>2679</v>
      </c>
      <c r="AF102" t="s">
        <v>2679</v>
      </c>
      <c r="AJ102" t="s">
        <v>2680</v>
      </c>
      <c r="AK102" t="s">
        <v>2681</v>
      </c>
      <c r="AL102" t="s">
        <v>2682</v>
      </c>
      <c r="AM102" t="s">
        <v>2683</v>
      </c>
    </row>
    <row r="103" spans="2:39" x14ac:dyDescent="0.2">
      <c r="B103" t="s">
        <v>50</v>
      </c>
      <c r="AE103" t="s">
        <v>2684</v>
      </c>
      <c r="AF103" t="s">
        <v>2684</v>
      </c>
      <c r="AJ103" t="s">
        <v>2680</v>
      </c>
      <c r="AK103" t="s">
        <v>2685</v>
      </c>
      <c r="AL103" t="s">
        <v>2682</v>
      </c>
      <c r="AM103" t="s">
        <v>2686</v>
      </c>
    </row>
    <row r="104" spans="2:39" x14ac:dyDescent="0.2">
      <c r="B104" t="s">
        <v>94</v>
      </c>
      <c r="AE104" t="s">
        <v>2679</v>
      </c>
      <c r="AF104" t="s">
        <v>2679</v>
      </c>
      <c r="AJ104" t="s">
        <v>2687</v>
      </c>
      <c r="AK104" t="s">
        <v>2681</v>
      </c>
      <c r="AL104" t="s">
        <v>2682</v>
      </c>
      <c r="AM104" t="s">
        <v>2688</v>
      </c>
    </row>
    <row r="105" spans="2:39" x14ac:dyDescent="0.2">
      <c r="B105" t="s">
        <v>97</v>
      </c>
      <c r="AE105" t="s">
        <v>2684</v>
      </c>
      <c r="AF105" t="s">
        <v>2689</v>
      </c>
      <c r="AJ105" t="s">
        <v>2687</v>
      </c>
      <c r="AK105" t="s">
        <v>2681</v>
      </c>
      <c r="AL105" t="s">
        <v>2690</v>
      </c>
      <c r="AM105" t="s">
        <v>2691</v>
      </c>
    </row>
    <row r="106" spans="2:39" x14ac:dyDescent="0.2">
      <c r="B106" t="s">
        <v>96</v>
      </c>
      <c r="AE106" t="s">
        <v>2684</v>
      </c>
      <c r="AF106" t="s">
        <v>2692</v>
      </c>
      <c r="AJ106" t="s">
        <v>2680</v>
      </c>
      <c r="AK106" t="s">
        <v>2681</v>
      </c>
      <c r="AL106" t="s">
        <v>2682</v>
      </c>
      <c r="AM106" t="s">
        <v>2691</v>
      </c>
    </row>
    <row r="107" spans="2:39" x14ac:dyDescent="0.2">
      <c r="B107" t="s">
        <v>95</v>
      </c>
      <c r="AE107" t="s">
        <v>2684</v>
      </c>
      <c r="AF107" t="s">
        <v>2692</v>
      </c>
      <c r="AJ107" t="s">
        <v>2680</v>
      </c>
      <c r="AK107" t="s">
        <v>2685</v>
      </c>
      <c r="AL107" t="s">
        <v>2690</v>
      </c>
      <c r="AM107" t="s">
        <v>2691</v>
      </c>
    </row>
    <row r="108" spans="2:39" x14ac:dyDescent="0.2">
      <c r="B108" t="s">
        <v>2192</v>
      </c>
      <c r="T108">
        <v>343.61</v>
      </c>
      <c r="AJ108">
        <v>0</v>
      </c>
      <c r="AK108" t="s">
        <v>2365</v>
      </c>
      <c r="AL108" t="s">
        <v>2365</v>
      </c>
      <c r="AM108">
        <v>-214.49</v>
      </c>
    </row>
    <row r="109" spans="2:39" x14ac:dyDescent="0.2">
      <c r="B109" t="s">
        <v>91</v>
      </c>
      <c r="T109" t="s">
        <v>2695</v>
      </c>
      <c r="AJ109" t="s">
        <v>2365</v>
      </c>
      <c r="AK109" t="s">
        <v>2365</v>
      </c>
      <c r="AL109" t="s">
        <v>2365</v>
      </c>
      <c r="AM109" t="s">
        <v>2696</v>
      </c>
    </row>
    <row r="110" spans="2:39" x14ac:dyDescent="0.2">
      <c r="B110" t="s">
        <v>93</v>
      </c>
      <c r="T110" t="s">
        <v>2697</v>
      </c>
      <c r="AJ110" t="s">
        <v>2365</v>
      </c>
      <c r="AK110" t="s">
        <v>2365</v>
      </c>
      <c r="AL110" t="s">
        <v>2365</v>
      </c>
      <c r="AM110" t="s">
        <v>2698</v>
      </c>
    </row>
    <row r="111" spans="2:39" x14ac:dyDescent="0.2">
      <c r="B111" t="s">
        <v>2193</v>
      </c>
    </row>
    <row r="112" spans="2:39" x14ac:dyDescent="0.2">
      <c r="B112" t="s">
        <v>2194</v>
      </c>
      <c r="AE112">
        <v>163.13</v>
      </c>
      <c r="AG112">
        <v>163.13</v>
      </c>
      <c r="AJ112">
        <v>374.28</v>
      </c>
      <c r="AK112" t="s">
        <v>2701</v>
      </c>
      <c r="AL112" t="s">
        <v>2701</v>
      </c>
      <c r="AM112">
        <v>270.33</v>
      </c>
    </row>
    <row r="113" spans="2:39" x14ac:dyDescent="0.2">
      <c r="B113" t="s">
        <v>2195</v>
      </c>
      <c r="T113">
        <v>89.85</v>
      </c>
      <c r="AJ113">
        <v>35.880000000000003</v>
      </c>
      <c r="AK113">
        <v>35.880000000000003</v>
      </c>
      <c r="AL113">
        <v>0</v>
      </c>
      <c r="AM113">
        <v>35.869999999999997</v>
      </c>
    </row>
    <row r="114" spans="2:39" x14ac:dyDescent="0.2">
      <c r="B114" t="s">
        <v>2196</v>
      </c>
      <c r="M114" t="s">
        <v>2705</v>
      </c>
      <c r="Q114" t="s">
        <v>2592</v>
      </c>
      <c r="R114" t="s">
        <v>2706</v>
      </c>
      <c r="S114" t="s">
        <v>2707</v>
      </c>
      <c r="U114" t="s">
        <v>2708</v>
      </c>
      <c r="V114" t="s">
        <v>2709</v>
      </c>
      <c r="Z114" t="s">
        <v>2710</v>
      </c>
      <c r="AA114">
        <v>299.58</v>
      </c>
      <c r="AB114" t="s">
        <v>2530</v>
      </c>
      <c r="AD114" t="s">
        <v>2530</v>
      </c>
      <c r="AE114" t="s">
        <v>2595</v>
      </c>
      <c r="AF114" t="s">
        <v>2711</v>
      </c>
      <c r="AJ114" t="s">
        <v>2712</v>
      </c>
      <c r="AK114" t="s">
        <v>2713</v>
      </c>
      <c r="AL114" t="s">
        <v>2714</v>
      </c>
      <c r="AM114" t="s">
        <v>2715</v>
      </c>
    </row>
    <row r="115" spans="2:39" x14ac:dyDescent="0.2">
      <c r="B115" t="s">
        <v>2197</v>
      </c>
      <c r="I115">
        <v>2.0499999999999998</v>
      </c>
      <c r="J115">
        <v>2.0499999999999998</v>
      </c>
      <c r="M115">
        <v>-0.31</v>
      </c>
      <c r="N115">
        <v>0</v>
      </c>
      <c r="O115">
        <v>0.16</v>
      </c>
      <c r="Q115">
        <v>-0.28999999999999998</v>
      </c>
      <c r="R115" t="s">
        <v>2505</v>
      </c>
      <c r="S115" t="s">
        <v>2505</v>
      </c>
      <c r="U115">
        <v>6.54</v>
      </c>
      <c r="AJ115">
        <v>14.34</v>
      </c>
      <c r="AK115" t="s">
        <v>2487</v>
      </c>
      <c r="AL115" t="s">
        <v>2717</v>
      </c>
      <c r="AM115">
        <v>7.53</v>
      </c>
    </row>
    <row r="116" spans="2:39" x14ac:dyDescent="0.2">
      <c r="B116" t="s">
        <v>2198</v>
      </c>
      <c r="I116">
        <v>453.01</v>
      </c>
      <c r="K116">
        <v>453.01</v>
      </c>
      <c r="M116">
        <v>0.08</v>
      </c>
      <c r="N116">
        <v>0</v>
      </c>
      <c r="O116">
        <v>0.15</v>
      </c>
      <c r="Q116">
        <v>-0.03</v>
      </c>
      <c r="R116" t="s">
        <v>2258</v>
      </c>
      <c r="S116" t="s">
        <v>2258</v>
      </c>
      <c r="U116">
        <v>0</v>
      </c>
      <c r="AJ116">
        <v>87.49</v>
      </c>
      <c r="AK116" t="s">
        <v>2720</v>
      </c>
      <c r="AL116" t="s">
        <v>2721</v>
      </c>
      <c r="AM116">
        <v>31.41</v>
      </c>
    </row>
    <row r="117" spans="2:39" x14ac:dyDescent="0.2">
      <c r="B117" t="s">
        <v>2199</v>
      </c>
      <c r="E117">
        <v>138298.17000000001</v>
      </c>
      <c r="F117">
        <v>751.83</v>
      </c>
      <c r="G117">
        <v>57.96</v>
      </c>
      <c r="H117">
        <v>724.49</v>
      </c>
      <c r="V117">
        <v>523.29</v>
      </c>
      <c r="W117">
        <v>523.29</v>
      </c>
      <c r="X117">
        <v>287.61</v>
      </c>
      <c r="Y117">
        <v>235.68</v>
      </c>
      <c r="AH117">
        <v>1012.1</v>
      </c>
      <c r="AJ117">
        <v>8.4</v>
      </c>
      <c r="AK117" t="s">
        <v>2519</v>
      </c>
      <c r="AL117" t="s">
        <v>2518</v>
      </c>
      <c r="AM117">
        <v>-77.58</v>
      </c>
    </row>
    <row r="118" spans="2:39" x14ac:dyDescent="0.2">
      <c r="B118" t="s">
        <v>2200</v>
      </c>
      <c r="L118" t="s">
        <v>2571</v>
      </c>
      <c r="M118" t="s">
        <v>2724</v>
      </c>
      <c r="Q118">
        <v>0</v>
      </c>
      <c r="R118" t="s">
        <v>2490</v>
      </c>
      <c r="S118" t="s">
        <v>2726</v>
      </c>
      <c r="V118" t="s">
        <v>2727</v>
      </c>
      <c r="Z118" t="s">
        <v>2727</v>
      </c>
      <c r="AA118" t="s">
        <v>2604</v>
      </c>
      <c r="AB118" t="s">
        <v>2728</v>
      </c>
      <c r="AC118" t="s">
        <v>2729</v>
      </c>
      <c r="AD118" t="s">
        <v>2605</v>
      </c>
      <c r="AE118" t="s">
        <v>2730</v>
      </c>
      <c r="AF118" t="s">
        <v>2731</v>
      </c>
      <c r="AJ118" t="s">
        <v>2732</v>
      </c>
      <c r="AK118" t="s">
        <v>2435</v>
      </c>
      <c r="AL118" t="s">
        <v>2733</v>
      </c>
      <c r="AM118" t="s">
        <v>2734</v>
      </c>
    </row>
    <row r="119" spans="2:39" x14ac:dyDescent="0.2">
      <c r="B119" t="s">
        <v>87</v>
      </c>
      <c r="L119" t="s">
        <v>2571</v>
      </c>
      <c r="M119" t="s">
        <v>2243</v>
      </c>
      <c r="Q119">
        <v>0</v>
      </c>
      <c r="R119" t="s">
        <v>2490</v>
      </c>
      <c r="S119" t="s">
        <v>2368</v>
      </c>
      <c r="V119" t="s">
        <v>2735</v>
      </c>
      <c r="Z119" t="s">
        <v>2603</v>
      </c>
      <c r="AA119" t="s">
        <v>2604</v>
      </c>
      <c r="AB119" t="s">
        <v>2605</v>
      </c>
      <c r="AD119" t="s">
        <v>2736</v>
      </c>
      <c r="AE119" t="s">
        <v>2737</v>
      </c>
      <c r="AF119" t="s">
        <v>2738</v>
      </c>
      <c r="AJ119" t="s">
        <v>2732</v>
      </c>
      <c r="AK119" t="s">
        <v>2435</v>
      </c>
      <c r="AL119" t="s">
        <v>2733</v>
      </c>
      <c r="AM119" t="s">
        <v>2739</v>
      </c>
    </row>
    <row r="120" spans="2:39" x14ac:dyDescent="0.2">
      <c r="B120" t="s">
        <v>2201</v>
      </c>
      <c r="L120" t="s">
        <v>2581</v>
      </c>
      <c r="M120" t="s">
        <v>2740</v>
      </c>
      <c r="Q120">
        <v>135.52000000000001</v>
      </c>
      <c r="R120" t="s">
        <v>2742</v>
      </c>
      <c r="S120" t="s">
        <v>2743</v>
      </c>
      <c r="V120" t="s">
        <v>2744</v>
      </c>
      <c r="Z120" t="s">
        <v>2745</v>
      </c>
      <c r="AA120" t="s">
        <v>2616</v>
      </c>
      <c r="AB120" t="s">
        <v>2746</v>
      </c>
      <c r="AC120" t="s">
        <v>2747</v>
      </c>
      <c r="AD120" t="s">
        <v>2748</v>
      </c>
      <c r="AE120" t="s">
        <v>2749</v>
      </c>
      <c r="AF120" t="s">
        <v>2750</v>
      </c>
      <c r="AJ120" t="s">
        <v>2751</v>
      </c>
      <c r="AK120" t="s">
        <v>2751</v>
      </c>
      <c r="AL120" t="s">
        <v>2365</v>
      </c>
      <c r="AM120">
        <v>26.8</v>
      </c>
    </row>
    <row r="121" spans="2:39" x14ac:dyDescent="0.2">
      <c r="B121" t="s">
        <v>81</v>
      </c>
      <c r="L121" t="s">
        <v>2753</v>
      </c>
      <c r="M121" t="s">
        <v>2413</v>
      </c>
      <c r="Q121">
        <v>135.52000000000001</v>
      </c>
      <c r="R121" t="s">
        <v>2754</v>
      </c>
      <c r="S121" t="s">
        <v>2755</v>
      </c>
      <c r="V121" t="s">
        <v>2615</v>
      </c>
      <c r="Z121" t="s">
        <v>2615</v>
      </c>
      <c r="AA121" t="s">
        <v>2756</v>
      </c>
      <c r="AB121" t="s">
        <v>2748</v>
      </c>
      <c r="AD121" t="s">
        <v>2757</v>
      </c>
      <c r="AE121" t="s">
        <v>2758</v>
      </c>
      <c r="AF121" t="s">
        <v>2759</v>
      </c>
      <c r="AJ121" t="s">
        <v>2751</v>
      </c>
      <c r="AK121" t="s">
        <v>2751</v>
      </c>
      <c r="AL121" t="s">
        <v>2760</v>
      </c>
      <c r="AM121">
        <v>26.8</v>
      </c>
    </row>
  </sheetData>
  <conditionalFormatting sqref="C3:AN60">
    <cfRule type="cellIs" dxfId="1" priority="1" operator="equal">
      <formula>0</formula>
    </cfRule>
  </conditionalFormatting>
  <conditionalFormatting sqref="C64:AN121">
    <cfRule type="cellIs" dxfId="0" priority="2" operator="equal">
      <formula>0</formula>
    </cfRule>
  </conditionalFormatting>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8"/>
  <sheetViews>
    <sheetView workbookViewId="0">
      <selection activeCell="B5" sqref="B5"/>
    </sheetView>
  </sheetViews>
  <sheetFormatPr baseColWidth="10" defaultRowHeight="12.75" x14ac:dyDescent="0.2"/>
  <sheetData>
    <row r="1" spans="1:1" ht="15" customHeight="1" x14ac:dyDescent="0.2">
      <c r="A1" s="34" t="s">
        <v>123</v>
      </c>
    </row>
    <row r="2" spans="1:1" x14ac:dyDescent="0.2">
      <c r="A2" s="78" t="s">
        <v>124</v>
      </c>
    </row>
    <row r="3" spans="1:1" x14ac:dyDescent="0.2">
      <c r="A3" s="78"/>
    </row>
    <row r="4" spans="1:1" ht="15" customHeight="1" x14ac:dyDescent="0.2">
      <c r="A4" s="34" t="s">
        <v>125</v>
      </c>
    </row>
    <row r="5" spans="1:1" x14ac:dyDescent="0.2">
      <c r="A5" t="s">
        <v>126</v>
      </c>
    </row>
    <row r="7" spans="1:1" ht="15" customHeight="1" x14ac:dyDescent="0.2">
      <c r="A7" s="34" t="s">
        <v>127</v>
      </c>
    </row>
    <row r="8" spans="1:1" x14ac:dyDescent="0.2">
      <c r="A8" t="s">
        <v>128</v>
      </c>
    </row>
    <row r="10" spans="1:1" ht="15" customHeight="1" x14ac:dyDescent="0.2">
      <c r="A10" s="34" t="s">
        <v>129</v>
      </c>
    </row>
    <row r="11" spans="1:1" x14ac:dyDescent="0.2">
      <c r="A11" s="35" t="s">
        <v>130</v>
      </c>
    </row>
    <row r="13" spans="1:1" ht="15" customHeight="1" x14ac:dyDescent="0.2">
      <c r="A13" s="34" t="s">
        <v>131</v>
      </c>
    </row>
    <row r="14" spans="1:1" x14ac:dyDescent="0.2">
      <c r="A14" s="35" t="s">
        <v>132</v>
      </c>
    </row>
    <row r="16" spans="1:1" ht="15" customHeight="1" x14ac:dyDescent="0.2">
      <c r="A16" s="34" t="s">
        <v>133</v>
      </c>
    </row>
    <row r="17" spans="1:2" x14ac:dyDescent="0.2">
      <c r="A17" t="s">
        <v>134</v>
      </c>
    </row>
    <row r="18" spans="1:2" x14ac:dyDescent="0.2">
      <c r="B18" t="s">
        <v>135</v>
      </c>
    </row>
    <row r="19" spans="1:2" x14ac:dyDescent="0.2">
      <c r="B19" t="s">
        <v>136</v>
      </c>
    </row>
    <row r="20" spans="1:2" x14ac:dyDescent="0.2">
      <c r="B20" t="s">
        <v>137</v>
      </c>
    </row>
    <row r="21" spans="1:2" x14ac:dyDescent="0.2">
      <c r="B21" t="s">
        <v>138</v>
      </c>
    </row>
    <row r="22" spans="1:2" x14ac:dyDescent="0.2">
      <c r="A22" t="s">
        <v>139</v>
      </c>
    </row>
    <row r="23" spans="1:2" x14ac:dyDescent="0.2">
      <c r="B23" t="s">
        <v>140</v>
      </c>
    </row>
    <row r="24" spans="1:2" x14ac:dyDescent="0.2">
      <c r="B24" t="s">
        <v>141</v>
      </c>
    </row>
    <row r="25" spans="1:2" x14ac:dyDescent="0.2">
      <c r="B25" t="s">
        <v>142</v>
      </c>
    </row>
    <row r="26" spans="1:2" x14ac:dyDescent="0.2">
      <c r="B26" t="s">
        <v>143</v>
      </c>
    </row>
    <row r="27" spans="1:2" x14ac:dyDescent="0.2">
      <c r="A27" t="s">
        <v>144</v>
      </c>
    </row>
    <row r="28" spans="1:2" x14ac:dyDescent="0.2">
      <c r="B28" t="s">
        <v>145</v>
      </c>
    </row>
    <row r="29" spans="1:2" x14ac:dyDescent="0.2">
      <c r="B29" t="s">
        <v>146</v>
      </c>
    </row>
    <row r="31" spans="1:2" ht="15" customHeight="1" x14ac:dyDescent="0.2">
      <c r="A31" s="34" t="s">
        <v>147</v>
      </c>
    </row>
    <row r="32" spans="1:2" x14ac:dyDescent="0.2">
      <c r="A32" t="s">
        <v>148</v>
      </c>
    </row>
    <row r="33" spans="1:2" x14ac:dyDescent="0.2">
      <c r="B33" t="s">
        <v>149</v>
      </c>
    </row>
    <row r="34" spans="1:2" x14ac:dyDescent="0.2">
      <c r="B34" t="s">
        <v>150</v>
      </c>
    </row>
    <row r="35" spans="1:2" x14ac:dyDescent="0.2">
      <c r="B35" t="s">
        <v>151</v>
      </c>
    </row>
    <row r="36" spans="1:2" x14ac:dyDescent="0.2">
      <c r="B36" t="s">
        <v>152</v>
      </c>
    </row>
    <row r="37" spans="1:2" x14ac:dyDescent="0.2">
      <c r="A37" t="s">
        <v>153</v>
      </c>
    </row>
    <row r="38" spans="1:2" x14ac:dyDescent="0.2">
      <c r="B38" t="s">
        <v>154</v>
      </c>
    </row>
    <row r="39" spans="1:2" x14ac:dyDescent="0.2">
      <c r="B39" t="s">
        <v>155</v>
      </c>
    </row>
    <row r="41" spans="1:2" ht="15" customHeight="1" x14ac:dyDescent="0.2">
      <c r="A41" s="34" t="s">
        <v>156</v>
      </c>
    </row>
    <row r="42" spans="1:2" x14ac:dyDescent="0.2">
      <c r="A42" t="s">
        <v>157</v>
      </c>
    </row>
    <row r="43" spans="1:2" x14ac:dyDescent="0.2">
      <c r="B43" s="36" t="s">
        <v>158</v>
      </c>
    </row>
    <row r="44" spans="1:2" x14ac:dyDescent="0.2">
      <c r="B44" s="36" t="s">
        <v>159</v>
      </c>
    </row>
    <row r="45" spans="1:2" x14ac:dyDescent="0.2">
      <c r="B45" s="36" t="s">
        <v>160</v>
      </c>
    </row>
    <row r="46" spans="1:2" x14ac:dyDescent="0.2">
      <c r="B46" s="36" t="s">
        <v>161</v>
      </c>
    </row>
    <row r="47" spans="1:2" x14ac:dyDescent="0.2">
      <c r="B47" s="36" t="s">
        <v>162</v>
      </c>
    </row>
    <row r="48" spans="1:2" x14ac:dyDescent="0.2">
      <c r="B48" s="36" t="s">
        <v>163</v>
      </c>
    </row>
  </sheetData>
  <hyperlinks>
    <hyperlink ref="A11" r:id="rId1" xr:uid="{00000000-0004-0000-0100-000000000000}"/>
    <hyperlink ref="A14" r:id="rId2" xr:uid="{00000000-0004-0000-0100-000001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6"/>
  <sheetViews>
    <sheetView workbookViewId="0">
      <selection activeCell="B6" sqref="B6"/>
    </sheetView>
  </sheetViews>
  <sheetFormatPr baseColWidth="10" defaultRowHeight="12.75" x14ac:dyDescent="0.2"/>
  <cols>
    <col min="1" max="1" width="15.25" style="75" bestFit="1" customWidth="1"/>
    <col min="2" max="2" width="49" style="75" bestFit="1" customWidth="1"/>
    <col min="3" max="3" width="25.125" style="75" bestFit="1" customWidth="1"/>
  </cols>
  <sheetData>
    <row r="1" spans="1:3" x14ac:dyDescent="0.2">
      <c r="A1" s="27" t="s">
        <v>164</v>
      </c>
      <c r="B1" s="27" t="s">
        <v>165</v>
      </c>
      <c r="C1" s="27" t="s">
        <v>166</v>
      </c>
    </row>
    <row r="2" spans="1:3" x14ac:dyDescent="0.2">
      <c r="A2" t="s">
        <v>167</v>
      </c>
      <c r="B2" s="26">
        <v>5000000</v>
      </c>
      <c r="C2" t="s">
        <v>168</v>
      </c>
    </row>
    <row r="3" spans="1:3" x14ac:dyDescent="0.2">
      <c r="A3" t="s">
        <v>169</v>
      </c>
      <c r="B3">
        <v>1</v>
      </c>
      <c r="C3" t="s">
        <v>170</v>
      </c>
    </row>
    <row r="4" spans="1:3" x14ac:dyDescent="0.2">
      <c r="A4" t="s">
        <v>171</v>
      </c>
      <c r="B4" t="s">
        <v>172</v>
      </c>
    </row>
    <row r="5" spans="1:3" x14ac:dyDescent="0.2">
      <c r="A5" t="s">
        <v>173</v>
      </c>
      <c r="B5">
        <v>1500</v>
      </c>
    </row>
    <row r="6" spans="1:3" x14ac:dyDescent="0.2">
      <c r="A6" s="212" t="s">
        <v>2850</v>
      </c>
      <c r="B6" s="213" t="s">
        <v>2852</v>
      </c>
      <c r="C6" s="212" t="s">
        <v>2851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9"/>
  <sheetViews>
    <sheetView tabSelected="1" workbookViewId="0">
      <selection activeCell="I3" sqref="I3:I6"/>
    </sheetView>
  </sheetViews>
  <sheetFormatPr baseColWidth="10" defaultColWidth="10.625" defaultRowHeight="12.75" x14ac:dyDescent="0.2"/>
  <cols>
    <col min="1" max="1" width="10.625" style="75" customWidth="1"/>
    <col min="2" max="2" width="31.5" style="75" customWidth="1"/>
    <col min="3" max="3" width="13" style="75" bestFit="1" customWidth="1"/>
    <col min="4" max="4" width="7.125" style="75" customWidth="1"/>
    <col min="5" max="5" width="10.625" style="75" customWidth="1"/>
    <col min="6" max="6" width="8.5" style="75" customWidth="1"/>
    <col min="7" max="8" width="10.625" style="75" customWidth="1"/>
    <col min="9" max="9" width="11.75" style="75" bestFit="1" customWidth="1"/>
    <col min="10" max="10" width="24.125" style="75" bestFit="1" customWidth="1"/>
    <col min="11" max="47" width="10.625" style="75" customWidth="1"/>
    <col min="48" max="16384" width="10.625" style="75"/>
  </cols>
  <sheetData>
    <row r="1" spans="1:10" ht="14.1" customHeight="1" x14ac:dyDescent="0.2">
      <c r="A1" s="32" t="s">
        <v>174</v>
      </c>
      <c r="B1" s="32" t="s">
        <v>175</v>
      </c>
      <c r="C1" s="28" t="s">
        <v>176</v>
      </c>
      <c r="D1" s="33" t="s">
        <v>177</v>
      </c>
      <c r="E1" s="33" t="s">
        <v>178</v>
      </c>
      <c r="F1" s="33" t="s">
        <v>179</v>
      </c>
      <c r="G1" s="33" t="s">
        <v>180</v>
      </c>
      <c r="H1" s="33" t="s">
        <v>181</v>
      </c>
      <c r="I1" s="33" t="s">
        <v>2763</v>
      </c>
      <c r="J1" s="33" t="s">
        <v>2767</v>
      </c>
    </row>
    <row r="2" spans="1:10" ht="14.1" customHeight="1" x14ac:dyDescent="0.2">
      <c r="A2" s="214">
        <v>1</v>
      </c>
      <c r="B2" s="215" t="s">
        <v>120</v>
      </c>
      <c r="C2" s="215">
        <v>1</v>
      </c>
      <c r="D2" s="39"/>
      <c r="E2" s="39"/>
      <c r="F2" s="39"/>
      <c r="G2" s="216">
        <v>1</v>
      </c>
      <c r="H2" s="39" t="s">
        <v>182</v>
      </c>
      <c r="I2" s="39" t="s">
        <v>2766</v>
      </c>
      <c r="J2" s="39" t="s">
        <v>183</v>
      </c>
    </row>
    <row r="3" spans="1:10" ht="14.1" customHeight="1" x14ac:dyDescent="0.2">
      <c r="A3" s="217">
        <v>2</v>
      </c>
      <c r="B3" s="218" t="s">
        <v>184</v>
      </c>
      <c r="C3" s="219">
        <v>1</v>
      </c>
      <c r="D3" s="39"/>
      <c r="E3" s="39"/>
      <c r="F3" s="39"/>
      <c r="G3" s="216"/>
      <c r="H3" s="39" t="s">
        <v>182</v>
      </c>
      <c r="I3" s="39" t="s">
        <v>2762</v>
      </c>
      <c r="J3" s="39" t="s">
        <v>183</v>
      </c>
    </row>
    <row r="4" spans="1:10" ht="14.1" customHeight="1" x14ac:dyDescent="0.2">
      <c r="A4" s="217">
        <v>3</v>
      </c>
      <c r="B4" s="218" t="s">
        <v>19</v>
      </c>
      <c r="C4" s="219">
        <v>1</v>
      </c>
      <c r="D4" s="39"/>
      <c r="E4" s="39"/>
      <c r="F4" s="39"/>
      <c r="G4" s="216"/>
      <c r="H4" s="39" t="s">
        <v>182</v>
      </c>
      <c r="I4" s="39" t="s">
        <v>2762</v>
      </c>
      <c r="J4" s="39" t="s">
        <v>183</v>
      </c>
    </row>
    <row r="5" spans="1:10" ht="14.1" customHeight="1" x14ac:dyDescent="0.2">
      <c r="A5" s="217">
        <v>3</v>
      </c>
      <c r="B5" s="218" t="s">
        <v>16</v>
      </c>
      <c r="C5" s="219">
        <v>1</v>
      </c>
      <c r="D5" s="39"/>
      <c r="E5" s="39"/>
      <c r="F5" s="39"/>
      <c r="G5" s="216"/>
      <c r="H5" s="39" t="s">
        <v>182</v>
      </c>
      <c r="I5" s="39" t="s">
        <v>2762</v>
      </c>
      <c r="J5" s="39" t="s">
        <v>183</v>
      </c>
    </row>
    <row r="6" spans="1:10" ht="14.1" customHeight="1" x14ac:dyDescent="0.2">
      <c r="A6" s="217">
        <v>2</v>
      </c>
      <c r="B6" s="218" t="s">
        <v>20</v>
      </c>
      <c r="C6" s="219">
        <v>1</v>
      </c>
      <c r="D6" s="39"/>
      <c r="E6" s="39"/>
      <c r="F6" s="39"/>
      <c r="G6" s="216"/>
      <c r="H6" s="39" t="s">
        <v>182</v>
      </c>
      <c r="I6" s="39" t="s">
        <v>2762</v>
      </c>
      <c r="J6" s="39" t="s">
        <v>183</v>
      </c>
    </row>
    <row r="7" spans="1:10" ht="14.1" customHeight="1" x14ac:dyDescent="0.2">
      <c r="A7" s="220">
        <v>1</v>
      </c>
      <c r="B7" s="221" t="s">
        <v>185</v>
      </c>
      <c r="C7" s="222">
        <v>1</v>
      </c>
      <c r="D7" s="223"/>
      <c r="E7" s="223"/>
      <c r="F7" s="223"/>
      <c r="G7" s="224"/>
      <c r="H7" s="223" t="s">
        <v>188</v>
      </c>
      <c r="I7" s="223" t="s">
        <v>2766</v>
      </c>
      <c r="J7" s="223" t="s">
        <v>186</v>
      </c>
    </row>
    <row r="8" spans="1:10" ht="14.1" customHeight="1" x14ac:dyDescent="0.2">
      <c r="A8" s="225">
        <v>2</v>
      </c>
      <c r="B8" s="226" t="s">
        <v>187</v>
      </c>
      <c r="C8" s="222">
        <v>1</v>
      </c>
      <c r="D8" s="223"/>
      <c r="E8" s="223"/>
      <c r="F8" s="223"/>
      <c r="G8" s="224"/>
      <c r="H8" s="223" t="s">
        <v>188</v>
      </c>
      <c r="I8" s="223" t="s">
        <v>2766</v>
      </c>
      <c r="J8" s="223" t="s">
        <v>187</v>
      </c>
    </row>
    <row r="9" spans="1:10" ht="14.1" customHeight="1" x14ac:dyDescent="0.2">
      <c r="A9" s="220">
        <v>3</v>
      </c>
      <c r="B9" s="227" t="s">
        <v>27</v>
      </c>
      <c r="C9" s="222">
        <v>1</v>
      </c>
      <c r="D9" s="223"/>
      <c r="E9" s="223"/>
      <c r="F9" s="223"/>
      <c r="G9" s="224">
        <v>1</v>
      </c>
      <c r="H9" s="223" t="s">
        <v>188</v>
      </c>
      <c r="I9" s="223" t="s">
        <v>2762</v>
      </c>
      <c r="J9" s="223" t="s">
        <v>187</v>
      </c>
    </row>
    <row r="10" spans="1:10" ht="14.1" customHeight="1" x14ac:dyDescent="0.2">
      <c r="A10" s="220">
        <v>3</v>
      </c>
      <c r="B10" s="227" t="s">
        <v>49</v>
      </c>
      <c r="C10" s="222">
        <v>1</v>
      </c>
      <c r="D10" s="223"/>
      <c r="E10" s="223"/>
      <c r="F10" s="223"/>
      <c r="G10" s="224">
        <v>1</v>
      </c>
      <c r="H10" s="223" t="s">
        <v>188</v>
      </c>
      <c r="I10" s="223" t="s">
        <v>2762</v>
      </c>
      <c r="J10" s="223" t="s">
        <v>187</v>
      </c>
    </row>
    <row r="11" spans="1:10" ht="14.1" customHeight="1" x14ac:dyDescent="0.2">
      <c r="A11" s="225">
        <v>2</v>
      </c>
      <c r="B11" s="226" t="s">
        <v>189</v>
      </c>
      <c r="C11" s="222">
        <v>1</v>
      </c>
      <c r="D11" s="223"/>
      <c r="E11" s="223"/>
      <c r="F11" s="223"/>
      <c r="G11" s="224"/>
      <c r="H11" s="223" t="s">
        <v>190</v>
      </c>
      <c r="I11" s="223" t="s">
        <v>2766</v>
      </c>
      <c r="J11" s="223" t="s">
        <v>189</v>
      </c>
    </row>
    <row r="12" spans="1:10" ht="14.1" customHeight="1" x14ac:dyDescent="0.2">
      <c r="A12" s="220">
        <v>3</v>
      </c>
      <c r="B12" s="222" t="s">
        <v>30</v>
      </c>
      <c r="C12" s="222">
        <v>1</v>
      </c>
      <c r="D12" s="223"/>
      <c r="E12" s="223"/>
      <c r="F12" s="223"/>
      <c r="G12" s="224">
        <v>1</v>
      </c>
      <c r="H12" s="223" t="s">
        <v>190</v>
      </c>
      <c r="I12" s="223" t="s">
        <v>2762</v>
      </c>
      <c r="J12" s="223" t="s">
        <v>189</v>
      </c>
    </row>
    <row r="13" spans="1:10" ht="14.1" customHeight="1" x14ac:dyDescent="0.2">
      <c r="A13" s="220">
        <v>3</v>
      </c>
      <c r="B13" s="222" t="s">
        <v>42</v>
      </c>
      <c r="C13" s="222">
        <v>1</v>
      </c>
      <c r="D13" s="223"/>
      <c r="E13" s="223"/>
      <c r="F13" s="223"/>
      <c r="G13" s="224">
        <v>1</v>
      </c>
      <c r="H13" s="223" t="s">
        <v>190</v>
      </c>
      <c r="I13" s="223" t="s">
        <v>2762</v>
      </c>
      <c r="J13" s="223" t="s">
        <v>189</v>
      </c>
    </row>
    <row r="14" spans="1:10" ht="14.1" customHeight="1" x14ac:dyDescent="0.2">
      <c r="A14" s="220">
        <v>2</v>
      </c>
      <c r="B14" s="227" t="s">
        <v>33</v>
      </c>
      <c r="C14" s="222">
        <v>1</v>
      </c>
      <c r="D14" s="223"/>
      <c r="E14" s="223"/>
      <c r="F14" s="223"/>
      <c r="G14" s="224">
        <v>1</v>
      </c>
      <c r="H14" s="223" t="s">
        <v>202</v>
      </c>
      <c r="I14" s="223" t="s">
        <v>2766</v>
      </c>
      <c r="J14" s="223" t="s">
        <v>191</v>
      </c>
    </row>
    <row r="15" spans="1:10" ht="14.1" customHeight="1" x14ac:dyDescent="0.2">
      <c r="A15" s="228">
        <v>1</v>
      </c>
      <c r="B15" s="229" t="s">
        <v>204</v>
      </c>
      <c r="C15" s="229">
        <v>1</v>
      </c>
      <c r="D15" s="230"/>
      <c r="E15" s="230"/>
      <c r="F15" s="230"/>
      <c r="G15" s="231"/>
      <c r="H15" s="230" t="s">
        <v>188</v>
      </c>
      <c r="I15" s="230" t="s">
        <v>2766</v>
      </c>
      <c r="J15" s="230" t="s">
        <v>187</v>
      </c>
    </row>
    <row r="16" spans="1:10" ht="14.1" customHeight="1" x14ac:dyDescent="0.2">
      <c r="A16" s="228">
        <v>2</v>
      </c>
      <c r="B16" s="232" t="s">
        <v>205</v>
      </c>
      <c r="C16" s="229">
        <v>1</v>
      </c>
      <c r="D16" s="230"/>
      <c r="E16" s="230"/>
      <c r="F16" s="230"/>
      <c r="G16" s="231"/>
      <c r="H16" s="230" t="s">
        <v>188</v>
      </c>
      <c r="I16" s="230" t="s">
        <v>2766</v>
      </c>
      <c r="J16" s="230" t="s">
        <v>187</v>
      </c>
    </row>
    <row r="17" spans="1:10" ht="14.1" customHeight="1" x14ac:dyDescent="0.2">
      <c r="A17" s="228">
        <v>3</v>
      </c>
      <c r="B17" s="229" t="s">
        <v>37</v>
      </c>
      <c r="C17" s="229">
        <v>1</v>
      </c>
      <c r="D17" s="230"/>
      <c r="E17" s="230"/>
      <c r="F17" s="230"/>
      <c r="G17" s="231">
        <v>1</v>
      </c>
      <c r="H17" s="230" t="s">
        <v>188</v>
      </c>
      <c r="I17" s="230" t="s">
        <v>2762</v>
      </c>
      <c r="J17" s="230" t="s">
        <v>187</v>
      </c>
    </row>
    <row r="18" spans="1:10" ht="14.1" customHeight="1" x14ac:dyDescent="0.2">
      <c r="A18" s="228">
        <v>3</v>
      </c>
      <c r="B18" s="229" t="s">
        <v>47</v>
      </c>
      <c r="C18" s="229">
        <v>1</v>
      </c>
      <c r="D18" s="230"/>
      <c r="E18" s="230"/>
      <c r="F18" s="230"/>
      <c r="G18" s="231">
        <v>1</v>
      </c>
      <c r="H18" s="230" t="s">
        <v>188</v>
      </c>
      <c r="I18" s="230" t="s">
        <v>2762</v>
      </c>
      <c r="J18" s="230" t="s">
        <v>187</v>
      </c>
    </row>
    <row r="19" spans="1:10" ht="14.1" customHeight="1" x14ac:dyDescent="0.2">
      <c r="A19" s="228">
        <v>2</v>
      </c>
      <c r="B19" s="232" t="s">
        <v>34</v>
      </c>
      <c r="C19" s="229">
        <v>1</v>
      </c>
      <c r="D19" s="230"/>
      <c r="E19" s="230"/>
      <c r="F19" s="230"/>
      <c r="G19" s="231">
        <v>1</v>
      </c>
      <c r="H19" s="230" t="s">
        <v>188</v>
      </c>
      <c r="I19" s="230" t="s">
        <v>2766</v>
      </c>
      <c r="J19" s="230" t="s">
        <v>187</v>
      </c>
    </row>
    <row r="20" spans="1:10" ht="14.1" customHeight="1" x14ac:dyDescent="0.2">
      <c r="A20" s="228">
        <v>2</v>
      </c>
      <c r="B20" s="232" t="s">
        <v>79</v>
      </c>
      <c r="C20" s="229">
        <v>1</v>
      </c>
      <c r="D20" s="230"/>
      <c r="E20" s="230"/>
      <c r="F20" s="230"/>
      <c r="G20" s="231">
        <v>1</v>
      </c>
      <c r="H20" s="230" t="s">
        <v>188</v>
      </c>
      <c r="I20" s="230" t="s">
        <v>2766</v>
      </c>
      <c r="J20" s="230" t="s">
        <v>187</v>
      </c>
    </row>
    <row r="21" spans="1:10" ht="14.1" customHeight="1" x14ac:dyDescent="0.2">
      <c r="A21" s="228">
        <v>2</v>
      </c>
      <c r="B21" s="232" t="s">
        <v>39</v>
      </c>
      <c r="C21" s="229">
        <v>1</v>
      </c>
      <c r="D21" s="230"/>
      <c r="E21" s="230"/>
      <c r="F21" s="230"/>
      <c r="G21" s="231">
        <v>1</v>
      </c>
      <c r="H21" s="230" t="s">
        <v>188</v>
      </c>
      <c r="I21" s="230" t="s">
        <v>2766</v>
      </c>
      <c r="J21" s="233" t="s">
        <v>187</v>
      </c>
    </row>
    <row r="22" spans="1:10" ht="14.1" customHeight="1" x14ac:dyDescent="0.2">
      <c r="A22" s="234">
        <v>1</v>
      </c>
      <c r="B22" s="235" t="s">
        <v>192</v>
      </c>
      <c r="C22" s="236">
        <v>1</v>
      </c>
      <c r="D22" s="237"/>
      <c r="E22" s="237"/>
      <c r="F22" s="237"/>
      <c r="G22" s="238"/>
      <c r="H22" s="237" t="s">
        <v>202</v>
      </c>
      <c r="I22" s="237" t="s">
        <v>2766</v>
      </c>
      <c r="J22" s="237" t="s">
        <v>191</v>
      </c>
    </row>
    <row r="23" spans="1:10" ht="14.1" customHeight="1" x14ac:dyDescent="0.2">
      <c r="A23" s="234">
        <v>2</v>
      </c>
      <c r="B23" s="236" t="s">
        <v>193</v>
      </c>
      <c r="C23" s="236">
        <v>1</v>
      </c>
      <c r="D23" s="237"/>
      <c r="E23" s="237"/>
      <c r="F23" s="237"/>
      <c r="G23" s="238">
        <v>1</v>
      </c>
      <c r="H23" s="237" t="s">
        <v>202</v>
      </c>
      <c r="I23" s="237" t="s">
        <v>2766</v>
      </c>
      <c r="J23" s="237" t="s">
        <v>191</v>
      </c>
    </row>
    <row r="24" spans="1:10" ht="14.1" customHeight="1" x14ac:dyDescent="0.2">
      <c r="A24" s="234">
        <v>3</v>
      </c>
      <c r="B24" s="236" t="s">
        <v>194</v>
      </c>
      <c r="C24" s="236">
        <v>1</v>
      </c>
      <c r="D24" s="237"/>
      <c r="E24" s="237"/>
      <c r="F24" s="237"/>
      <c r="G24" s="238"/>
      <c r="H24" s="237" t="s">
        <v>202</v>
      </c>
      <c r="I24" s="237" t="s">
        <v>2766</v>
      </c>
      <c r="J24" s="237" t="s">
        <v>191</v>
      </c>
    </row>
    <row r="25" spans="1:10" ht="14.1" customHeight="1" x14ac:dyDescent="0.2">
      <c r="A25" s="234">
        <v>4</v>
      </c>
      <c r="B25" s="236" t="s">
        <v>195</v>
      </c>
      <c r="C25" s="236">
        <v>1</v>
      </c>
      <c r="D25" s="237"/>
      <c r="E25" s="237"/>
      <c r="F25" s="237"/>
      <c r="G25" s="238"/>
      <c r="H25" s="237" t="s">
        <v>202</v>
      </c>
      <c r="I25" s="237" t="s">
        <v>2762</v>
      </c>
      <c r="J25" s="237" t="s">
        <v>191</v>
      </c>
    </row>
    <row r="26" spans="1:10" ht="14.1" customHeight="1" x14ac:dyDescent="0.2">
      <c r="A26" s="234">
        <v>4</v>
      </c>
      <c r="B26" s="236" t="s">
        <v>196</v>
      </c>
      <c r="C26" s="236">
        <v>1</v>
      </c>
      <c r="D26" s="237"/>
      <c r="E26" s="237"/>
      <c r="F26" s="237"/>
      <c r="G26" s="238"/>
      <c r="H26" s="237" t="s">
        <v>202</v>
      </c>
      <c r="I26" s="237" t="s">
        <v>2762</v>
      </c>
      <c r="J26" s="237" t="s">
        <v>191</v>
      </c>
    </row>
    <row r="27" spans="1:10" ht="14.1" customHeight="1" x14ac:dyDescent="0.2">
      <c r="A27" s="234">
        <v>3</v>
      </c>
      <c r="B27" s="235" t="s">
        <v>197</v>
      </c>
      <c r="C27" s="236">
        <v>1</v>
      </c>
      <c r="D27" s="237"/>
      <c r="E27" s="237"/>
      <c r="F27" s="237"/>
      <c r="G27" s="238"/>
      <c r="H27" s="237" t="s">
        <v>202</v>
      </c>
      <c r="I27" s="237" t="s">
        <v>2766</v>
      </c>
      <c r="J27" s="237" t="s">
        <v>191</v>
      </c>
    </row>
    <row r="28" spans="1:10" ht="14.1" customHeight="1" x14ac:dyDescent="0.2">
      <c r="A28" s="234">
        <v>4</v>
      </c>
      <c r="B28" s="235" t="s">
        <v>43</v>
      </c>
      <c r="C28" s="236">
        <v>1</v>
      </c>
      <c r="D28" s="237"/>
      <c r="E28" s="237"/>
      <c r="F28" s="237"/>
      <c r="G28" s="238"/>
      <c r="H28" s="237" t="s">
        <v>202</v>
      </c>
      <c r="I28" s="237" t="s">
        <v>2766</v>
      </c>
      <c r="J28" s="237" t="s">
        <v>191</v>
      </c>
    </row>
    <row r="29" spans="1:10" ht="14.1" customHeight="1" x14ac:dyDescent="0.2">
      <c r="A29" s="234">
        <v>5</v>
      </c>
      <c r="B29" s="235" t="s">
        <v>198</v>
      </c>
      <c r="C29" s="236">
        <v>1</v>
      </c>
      <c r="D29" s="237"/>
      <c r="E29" s="237"/>
      <c r="F29" s="237"/>
      <c r="G29" s="238"/>
      <c r="H29" s="237" t="s">
        <v>202</v>
      </c>
      <c r="I29" s="237" t="s">
        <v>2762</v>
      </c>
      <c r="J29" s="237" t="s">
        <v>191</v>
      </c>
    </row>
    <row r="30" spans="1:10" ht="14.1" customHeight="1" x14ac:dyDescent="0.2">
      <c r="A30" s="234">
        <v>5</v>
      </c>
      <c r="B30" s="235" t="s">
        <v>199</v>
      </c>
      <c r="C30" s="236">
        <v>1</v>
      </c>
      <c r="D30" s="237"/>
      <c r="E30" s="237"/>
      <c r="F30" s="237"/>
      <c r="G30" s="238"/>
      <c r="H30" s="237" t="s">
        <v>202</v>
      </c>
      <c r="I30" s="237" t="s">
        <v>2762</v>
      </c>
      <c r="J30" s="237" t="s">
        <v>191</v>
      </c>
    </row>
    <row r="31" spans="1:10" ht="14.1" customHeight="1" x14ac:dyDescent="0.2">
      <c r="A31" s="234">
        <v>4</v>
      </c>
      <c r="B31" s="235" t="s">
        <v>44</v>
      </c>
      <c r="C31" s="236">
        <v>1</v>
      </c>
      <c r="D31" s="237"/>
      <c r="E31" s="237"/>
      <c r="F31" s="237"/>
      <c r="G31" s="238"/>
      <c r="H31" s="237" t="s">
        <v>202</v>
      </c>
      <c r="I31" s="237" t="s">
        <v>2766</v>
      </c>
      <c r="J31" s="237" t="s">
        <v>191</v>
      </c>
    </row>
    <row r="32" spans="1:10" ht="14.1" customHeight="1" x14ac:dyDescent="0.2">
      <c r="A32" s="234">
        <v>5</v>
      </c>
      <c r="B32" s="235" t="s">
        <v>200</v>
      </c>
      <c r="C32" s="236">
        <v>1</v>
      </c>
      <c r="D32" s="237"/>
      <c r="E32" s="237"/>
      <c r="F32" s="237"/>
      <c r="G32" s="238"/>
      <c r="H32" s="237" t="s">
        <v>202</v>
      </c>
      <c r="I32" s="237" t="s">
        <v>2762</v>
      </c>
      <c r="J32" s="237" t="s">
        <v>191</v>
      </c>
    </row>
    <row r="33" spans="1:10" ht="14.1" customHeight="1" x14ac:dyDescent="0.2">
      <c r="A33" s="234">
        <v>5</v>
      </c>
      <c r="B33" s="235" t="s">
        <v>201</v>
      </c>
      <c r="C33" s="236">
        <v>1</v>
      </c>
      <c r="D33" s="237"/>
      <c r="E33" s="237"/>
      <c r="F33" s="237"/>
      <c r="G33" s="238"/>
      <c r="H33" s="237" t="s">
        <v>202</v>
      </c>
      <c r="I33" s="237" t="s">
        <v>2762</v>
      </c>
      <c r="J33" s="237" t="s">
        <v>191</v>
      </c>
    </row>
    <row r="34" spans="1:10" ht="14.1" customHeight="1" x14ac:dyDescent="0.2">
      <c r="A34" s="234">
        <v>2</v>
      </c>
      <c r="B34" s="235" t="s">
        <v>74</v>
      </c>
      <c r="C34" s="236">
        <v>1</v>
      </c>
      <c r="D34" s="237"/>
      <c r="E34" s="237"/>
      <c r="F34" s="237"/>
      <c r="G34" s="238">
        <v>1</v>
      </c>
      <c r="H34" s="237" t="s">
        <v>202</v>
      </c>
      <c r="I34" s="237" t="s">
        <v>2766</v>
      </c>
      <c r="J34" s="237" t="s">
        <v>191</v>
      </c>
    </row>
    <row r="35" spans="1:10" ht="14.1" customHeight="1" x14ac:dyDescent="0.2">
      <c r="A35" s="234">
        <v>2</v>
      </c>
      <c r="B35" s="235" t="s">
        <v>109</v>
      </c>
      <c r="C35" s="236">
        <v>1</v>
      </c>
      <c r="D35" s="237"/>
      <c r="E35" s="237"/>
      <c r="F35" s="237"/>
      <c r="G35" s="238">
        <v>1</v>
      </c>
      <c r="H35" s="237" t="s">
        <v>2761</v>
      </c>
      <c r="I35" s="237" t="s">
        <v>2766</v>
      </c>
      <c r="J35" s="237" t="s">
        <v>203</v>
      </c>
    </row>
    <row r="36" spans="1:10" ht="14.1" customHeight="1" x14ac:dyDescent="0.2">
      <c r="A36" s="239">
        <v>1</v>
      </c>
      <c r="B36" s="240" t="s">
        <v>111</v>
      </c>
      <c r="C36" s="240">
        <v>1</v>
      </c>
      <c r="D36" s="241"/>
      <c r="E36" s="241"/>
      <c r="F36" s="241"/>
      <c r="G36" s="242">
        <v>1</v>
      </c>
      <c r="H36" s="241" t="s">
        <v>202</v>
      </c>
      <c r="I36" s="241" t="s">
        <v>2766</v>
      </c>
      <c r="J36" s="243" t="s">
        <v>191</v>
      </c>
    </row>
    <row r="37" spans="1:10" ht="14.1" customHeight="1" x14ac:dyDescent="0.2">
      <c r="A37" s="239">
        <v>1</v>
      </c>
      <c r="B37" s="244" t="s">
        <v>45</v>
      </c>
      <c r="C37" s="240">
        <v>1</v>
      </c>
      <c r="D37" s="241"/>
      <c r="E37" s="241"/>
      <c r="F37" s="241"/>
      <c r="G37" s="242">
        <v>1</v>
      </c>
      <c r="H37" s="241" t="s">
        <v>188</v>
      </c>
      <c r="I37" s="241" t="s">
        <v>2766</v>
      </c>
      <c r="J37" s="243" t="s">
        <v>187</v>
      </c>
    </row>
    <row r="38" spans="1:10" ht="14.1" customHeight="1" x14ac:dyDescent="0.2">
      <c r="A38" s="239">
        <v>1</v>
      </c>
      <c r="B38" s="240" t="s">
        <v>206</v>
      </c>
      <c r="C38" s="240">
        <v>1</v>
      </c>
      <c r="D38" s="241"/>
      <c r="E38" s="241"/>
      <c r="F38" s="241"/>
      <c r="G38" s="242"/>
      <c r="H38" s="241" t="s">
        <v>188</v>
      </c>
      <c r="I38" s="241" t="s">
        <v>2766</v>
      </c>
      <c r="J38" s="241" t="s">
        <v>186</v>
      </c>
    </row>
    <row r="39" spans="1:10" ht="14.1" customHeight="1" x14ac:dyDescent="0.2">
      <c r="A39" s="239">
        <v>2</v>
      </c>
      <c r="B39" s="240" t="s">
        <v>38</v>
      </c>
      <c r="C39" s="240">
        <v>1</v>
      </c>
      <c r="D39" s="241"/>
      <c r="E39" s="241"/>
      <c r="F39" s="241"/>
      <c r="G39" s="242">
        <v>1</v>
      </c>
      <c r="H39" s="241" t="s">
        <v>188</v>
      </c>
      <c r="I39" s="241" t="s">
        <v>2766</v>
      </c>
      <c r="J39" s="241" t="s">
        <v>187</v>
      </c>
    </row>
    <row r="40" spans="1:10" ht="14.1" customHeight="1" x14ac:dyDescent="0.2">
      <c r="A40" s="239">
        <v>2</v>
      </c>
      <c r="B40" s="244" t="s">
        <v>41</v>
      </c>
      <c r="C40" s="240">
        <v>1</v>
      </c>
      <c r="D40" s="241"/>
      <c r="E40" s="241"/>
      <c r="F40" s="241"/>
      <c r="G40" s="242">
        <v>1</v>
      </c>
      <c r="H40" s="241" t="s">
        <v>188</v>
      </c>
      <c r="I40" s="241" t="s">
        <v>2766</v>
      </c>
      <c r="J40" s="241" t="s">
        <v>187</v>
      </c>
    </row>
    <row r="41" spans="1:10" ht="14.1" customHeight="1" x14ac:dyDescent="0.2">
      <c r="A41" s="239">
        <v>2</v>
      </c>
      <c r="B41" s="244" t="s">
        <v>50</v>
      </c>
      <c r="C41" s="240">
        <v>1</v>
      </c>
      <c r="D41" s="241"/>
      <c r="E41" s="241"/>
      <c r="F41" s="241"/>
      <c r="G41" s="242">
        <v>1</v>
      </c>
      <c r="H41" s="241" t="s">
        <v>190</v>
      </c>
      <c r="I41" s="241" t="s">
        <v>2766</v>
      </c>
      <c r="J41" s="241" t="s">
        <v>189</v>
      </c>
    </row>
    <row r="42" spans="1:10" ht="14.1" customHeight="1" x14ac:dyDescent="0.2">
      <c r="A42" s="239">
        <v>3</v>
      </c>
      <c r="B42" s="244" t="s">
        <v>94</v>
      </c>
      <c r="C42" s="240">
        <v>1</v>
      </c>
      <c r="D42" s="241"/>
      <c r="E42" s="241"/>
      <c r="F42" s="241"/>
      <c r="G42" s="242"/>
      <c r="H42" s="241" t="s">
        <v>190</v>
      </c>
      <c r="I42" s="241" t="s">
        <v>2766</v>
      </c>
      <c r="J42" s="241" t="s">
        <v>189</v>
      </c>
    </row>
    <row r="43" spans="1:10" ht="14.1" customHeight="1" x14ac:dyDescent="0.2">
      <c r="A43" s="239">
        <v>3</v>
      </c>
      <c r="B43" s="244" t="s">
        <v>97</v>
      </c>
      <c r="C43" s="240">
        <v>1</v>
      </c>
      <c r="D43" s="241"/>
      <c r="E43" s="241"/>
      <c r="F43" s="241"/>
      <c r="G43" s="242"/>
      <c r="H43" s="241" t="s">
        <v>190</v>
      </c>
      <c r="I43" s="241" t="s">
        <v>2766</v>
      </c>
      <c r="J43" s="241" t="s">
        <v>189</v>
      </c>
    </row>
    <row r="44" spans="1:10" ht="14.1" customHeight="1" x14ac:dyDescent="0.2">
      <c r="A44" s="239">
        <v>3</v>
      </c>
      <c r="B44" s="244" t="s">
        <v>96</v>
      </c>
      <c r="C44" s="240">
        <v>1</v>
      </c>
      <c r="D44" s="241"/>
      <c r="E44" s="241"/>
      <c r="F44" s="241"/>
      <c r="G44" s="242"/>
      <c r="H44" s="241" t="s">
        <v>190</v>
      </c>
      <c r="I44" s="241" t="s">
        <v>2766</v>
      </c>
      <c r="J44" s="241" t="s">
        <v>189</v>
      </c>
    </row>
    <row r="45" spans="1:10" ht="14.1" customHeight="1" x14ac:dyDescent="0.2">
      <c r="A45" s="239">
        <v>3</v>
      </c>
      <c r="B45" s="244" t="s">
        <v>95</v>
      </c>
      <c r="C45" s="240">
        <v>1</v>
      </c>
      <c r="D45" s="241"/>
      <c r="E45" s="241"/>
      <c r="F45" s="241"/>
      <c r="G45" s="242"/>
      <c r="H45" s="241" t="s">
        <v>190</v>
      </c>
      <c r="I45" s="241" t="s">
        <v>2766</v>
      </c>
      <c r="J45" s="241" t="s">
        <v>189</v>
      </c>
    </row>
    <row r="46" spans="1:10" ht="14.1" customHeight="1" x14ac:dyDescent="0.2">
      <c r="A46" s="239">
        <v>1</v>
      </c>
      <c r="B46" s="244" t="s">
        <v>53</v>
      </c>
      <c r="C46" s="240">
        <v>1</v>
      </c>
      <c r="D46" s="241"/>
      <c r="E46" s="241"/>
      <c r="F46" s="241"/>
      <c r="G46" s="242">
        <v>1</v>
      </c>
      <c r="H46" s="241" t="s">
        <v>207</v>
      </c>
      <c r="I46" s="241" t="s">
        <v>2766</v>
      </c>
      <c r="J46" s="241" t="s">
        <v>208</v>
      </c>
    </row>
    <row r="47" spans="1:10" ht="14.1" customHeight="1" x14ac:dyDescent="0.2">
      <c r="A47" s="239">
        <v>2</v>
      </c>
      <c r="B47" s="244" t="s">
        <v>91</v>
      </c>
      <c r="C47" s="240">
        <v>1</v>
      </c>
      <c r="D47" s="241"/>
      <c r="E47" s="241"/>
      <c r="F47" s="241"/>
      <c r="G47" s="242"/>
      <c r="H47" s="241" t="s">
        <v>207</v>
      </c>
      <c r="I47" s="241" t="s">
        <v>2766</v>
      </c>
      <c r="J47" s="241" t="s">
        <v>208</v>
      </c>
    </row>
    <row r="48" spans="1:10" ht="14.1" customHeight="1" x14ac:dyDescent="0.2">
      <c r="A48" s="239">
        <v>2</v>
      </c>
      <c r="B48" s="244" t="s">
        <v>93</v>
      </c>
      <c r="C48" s="240">
        <v>1</v>
      </c>
      <c r="D48" s="241"/>
      <c r="E48" s="241"/>
      <c r="F48" s="241"/>
      <c r="G48" s="242"/>
      <c r="H48" s="241" t="s">
        <v>207</v>
      </c>
      <c r="I48" s="241" t="s">
        <v>2766</v>
      </c>
      <c r="J48" s="241" t="s">
        <v>208</v>
      </c>
    </row>
    <row r="49" spans="1:10" ht="14.1" customHeight="1" x14ac:dyDescent="0.2">
      <c r="A49" s="239">
        <v>1</v>
      </c>
      <c r="B49" s="244" t="s">
        <v>209</v>
      </c>
      <c r="C49" s="240"/>
      <c r="D49" s="241"/>
      <c r="E49" s="241"/>
      <c r="F49" s="241"/>
      <c r="G49" s="242">
        <v>1</v>
      </c>
      <c r="H49" s="241" t="s">
        <v>207</v>
      </c>
      <c r="I49" s="241" t="s">
        <v>2766</v>
      </c>
      <c r="J49" s="241" t="s">
        <v>191</v>
      </c>
    </row>
    <row r="50" spans="1:10" ht="14.1" customHeight="1" x14ac:dyDescent="0.2">
      <c r="A50" s="239">
        <v>1</v>
      </c>
      <c r="B50" s="244" t="s">
        <v>60</v>
      </c>
      <c r="C50" s="240">
        <v>1</v>
      </c>
      <c r="D50" s="241"/>
      <c r="E50" s="241"/>
      <c r="F50" s="241"/>
      <c r="G50" s="242">
        <v>1</v>
      </c>
      <c r="H50" s="241" t="s">
        <v>207</v>
      </c>
      <c r="I50" s="241" t="s">
        <v>2766</v>
      </c>
      <c r="J50" s="241" t="s">
        <v>208</v>
      </c>
    </row>
    <row r="51" spans="1:10" ht="14.1" customHeight="1" x14ac:dyDescent="0.2">
      <c r="A51" s="245">
        <v>1</v>
      </c>
      <c r="B51" s="246" t="s">
        <v>57</v>
      </c>
      <c r="C51" s="240">
        <v>1</v>
      </c>
      <c r="D51" s="241"/>
      <c r="E51" s="241"/>
      <c r="F51" s="241"/>
      <c r="G51" s="242">
        <v>1</v>
      </c>
      <c r="H51" s="241" t="s">
        <v>207</v>
      </c>
      <c r="I51" s="241" t="s">
        <v>2766</v>
      </c>
      <c r="J51" s="241" t="s">
        <v>208</v>
      </c>
    </row>
    <row r="52" spans="1:10" ht="14.1" customHeight="1" x14ac:dyDescent="0.2">
      <c r="A52" s="247">
        <v>1</v>
      </c>
      <c r="B52" s="248" t="s">
        <v>185</v>
      </c>
      <c r="C52" s="249">
        <v>1</v>
      </c>
      <c r="D52" s="250"/>
      <c r="E52" s="250"/>
      <c r="F52" s="250"/>
      <c r="G52" s="251"/>
      <c r="H52" s="250" t="s">
        <v>188</v>
      </c>
      <c r="I52" s="250" t="s">
        <v>2762</v>
      </c>
      <c r="J52" s="250" t="s">
        <v>186</v>
      </c>
    </row>
    <row r="53" spans="1:10" ht="14.1" customHeight="1" x14ac:dyDescent="0.2">
      <c r="A53" s="252">
        <v>2</v>
      </c>
      <c r="B53" s="253" t="s">
        <v>211</v>
      </c>
      <c r="C53" s="249">
        <v>1</v>
      </c>
      <c r="D53" s="250"/>
      <c r="E53" s="250"/>
      <c r="F53" s="250"/>
      <c r="G53" s="251"/>
      <c r="H53" s="250" t="s">
        <v>188</v>
      </c>
      <c r="I53" s="250" t="s">
        <v>2762</v>
      </c>
      <c r="J53" s="250" t="s">
        <v>186</v>
      </c>
    </row>
    <row r="54" spans="1:10" ht="14.1" customHeight="1" x14ac:dyDescent="0.2">
      <c r="A54" s="252">
        <v>3</v>
      </c>
      <c r="B54" s="254" t="s">
        <v>27</v>
      </c>
      <c r="C54" s="249">
        <v>1</v>
      </c>
      <c r="D54" s="250"/>
      <c r="E54" s="250"/>
      <c r="F54" s="250"/>
      <c r="G54" s="251"/>
      <c r="H54" s="250" t="s">
        <v>188</v>
      </c>
      <c r="I54" s="250" t="s">
        <v>2766</v>
      </c>
      <c r="J54" s="250" t="s">
        <v>187</v>
      </c>
    </row>
    <row r="55" spans="1:10" ht="14.1" customHeight="1" x14ac:dyDescent="0.2">
      <c r="A55" s="252">
        <v>3</v>
      </c>
      <c r="B55" s="249" t="s">
        <v>30</v>
      </c>
      <c r="C55" s="249">
        <v>1</v>
      </c>
      <c r="D55" s="250"/>
      <c r="E55" s="250"/>
      <c r="F55" s="250"/>
      <c r="G55" s="251"/>
      <c r="H55" s="250" t="s">
        <v>190</v>
      </c>
      <c r="I55" s="250" t="s">
        <v>2766</v>
      </c>
      <c r="J55" s="250" t="s">
        <v>189</v>
      </c>
    </row>
    <row r="56" spans="1:10" ht="14.1" customHeight="1" x14ac:dyDescent="0.2">
      <c r="A56" s="252">
        <v>2</v>
      </c>
      <c r="B56" s="253" t="s">
        <v>212</v>
      </c>
      <c r="C56" s="249">
        <v>1</v>
      </c>
      <c r="D56" s="250"/>
      <c r="E56" s="250"/>
      <c r="F56" s="250"/>
      <c r="G56" s="251"/>
      <c r="H56" s="250" t="s">
        <v>188</v>
      </c>
      <c r="I56" s="250" t="s">
        <v>2762</v>
      </c>
      <c r="J56" s="250" t="s">
        <v>186</v>
      </c>
    </row>
    <row r="57" spans="1:10" ht="14.1" customHeight="1" x14ac:dyDescent="0.2">
      <c r="A57" s="252">
        <v>3</v>
      </c>
      <c r="B57" s="254" t="s">
        <v>49</v>
      </c>
      <c r="C57" s="249">
        <v>1</v>
      </c>
      <c r="D57" s="250"/>
      <c r="E57" s="250"/>
      <c r="F57" s="250"/>
      <c r="G57" s="251"/>
      <c r="H57" s="250" t="s">
        <v>188</v>
      </c>
      <c r="I57" s="250" t="s">
        <v>2766</v>
      </c>
      <c r="J57" s="250" t="s">
        <v>187</v>
      </c>
    </row>
    <row r="58" spans="1:10" ht="14.1" customHeight="1" x14ac:dyDescent="0.2">
      <c r="A58" s="252">
        <v>3</v>
      </c>
      <c r="B58" s="249" t="s">
        <v>42</v>
      </c>
      <c r="C58" s="249">
        <v>1</v>
      </c>
      <c r="D58" s="250"/>
      <c r="E58" s="250"/>
      <c r="F58" s="250"/>
      <c r="G58" s="251"/>
      <c r="H58" s="250" t="s">
        <v>190</v>
      </c>
      <c r="I58" s="250" t="s">
        <v>2766</v>
      </c>
      <c r="J58" s="250" t="s">
        <v>189</v>
      </c>
    </row>
    <row r="59" spans="1:10" ht="14.1" customHeight="1" x14ac:dyDescent="0.2">
      <c r="A59" s="255">
        <v>1</v>
      </c>
      <c r="B59" s="256" t="s">
        <v>192</v>
      </c>
      <c r="C59" s="257">
        <v>1</v>
      </c>
      <c r="D59" s="258"/>
      <c r="E59" s="258"/>
      <c r="F59" s="258"/>
      <c r="G59" s="259"/>
      <c r="H59" s="258" t="s">
        <v>202</v>
      </c>
      <c r="I59" s="258" t="s">
        <v>2766</v>
      </c>
      <c r="J59" s="258" t="s">
        <v>191</v>
      </c>
    </row>
    <row r="60" spans="1:10" ht="14.1" customHeight="1" x14ac:dyDescent="0.2">
      <c r="A60" s="255">
        <v>2</v>
      </c>
      <c r="B60" s="257" t="s">
        <v>193</v>
      </c>
      <c r="C60" s="257">
        <v>1</v>
      </c>
      <c r="D60" s="258"/>
      <c r="E60" s="258"/>
      <c r="F60" s="258"/>
      <c r="G60" s="259">
        <v>1</v>
      </c>
      <c r="H60" s="258" t="s">
        <v>202</v>
      </c>
      <c r="I60" s="258" t="s">
        <v>2766</v>
      </c>
      <c r="J60" s="258" t="s">
        <v>191</v>
      </c>
    </row>
    <row r="61" spans="1:10" ht="14.1" customHeight="1" x14ac:dyDescent="0.2">
      <c r="A61" s="260">
        <v>3</v>
      </c>
      <c r="B61" s="261" t="s">
        <v>88</v>
      </c>
      <c r="C61" s="262">
        <v>1</v>
      </c>
      <c r="D61" s="258"/>
      <c r="E61" s="258"/>
      <c r="F61" s="258"/>
      <c r="G61" s="259"/>
      <c r="H61" s="258" t="s">
        <v>202</v>
      </c>
      <c r="I61" s="258" t="s">
        <v>2762</v>
      </c>
      <c r="J61" s="258" t="s">
        <v>191</v>
      </c>
    </row>
    <row r="62" spans="1:10" ht="14.1" customHeight="1" x14ac:dyDescent="0.2">
      <c r="A62" s="260">
        <v>4</v>
      </c>
      <c r="B62" s="261" t="s">
        <v>87</v>
      </c>
      <c r="C62" s="262">
        <v>1</v>
      </c>
      <c r="D62" s="258"/>
      <c r="E62" s="258"/>
      <c r="F62" s="258"/>
      <c r="G62" s="259"/>
      <c r="H62" s="258" t="s">
        <v>202</v>
      </c>
      <c r="I62" s="258" t="s">
        <v>2766</v>
      </c>
      <c r="J62" s="258" t="s">
        <v>191</v>
      </c>
    </row>
    <row r="63" spans="1:10" ht="14.1" customHeight="1" x14ac:dyDescent="0.2">
      <c r="A63" s="260">
        <v>5</v>
      </c>
      <c r="B63" s="261" t="s">
        <v>198</v>
      </c>
      <c r="C63" s="262">
        <v>1</v>
      </c>
      <c r="D63" s="258"/>
      <c r="E63" s="258"/>
      <c r="F63" s="258"/>
      <c r="G63" s="259"/>
      <c r="H63" s="258" t="s">
        <v>202</v>
      </c>
      <c r="I63" s="258" t="s">
        <v>2766</v>
      </c>
      <c r="J63" s="258" t="s">
        <v>191</v>
      </c>
    </row>
    <row r="64" spans="1:10" ht="14.1" customHeight="1" x14ac:dyDescent="0.2">
      <c r="A64" s="260">
        <v>5</v>
      </c>
      <c r="B64" s="261" t="s">
        <v>200</v>
      </c>
      <c r="C64" s="262">
        <v>1</v>
      </c>
      <c r="D64" s="258"/>
      <c r="E64" s="258"/>
      <c r="F64" s="258"/>
      <c r="G64" s="259"/>
      <c r="H64" s="258" t="s">
        <v>202</v>
      </c>
      <c r="I64" s="258" t="s">
        <v>2766</v>
      </c>
      <c r="J64" s="258" t="s">
        <v>191</v>
      </c>
    </row>
    <row r="65" spans="1:10" ht="14.1" customHeight="1" x14ac:dyDescent="0.2">
      <c r="A65" s="260">
        <v>4</v>
      </c>
      <c r="B65" s="261" t="s">
        <v>195</v>
      </c>
      <c r="C65" s="262">
        <v>1</v>
      </c>
      <c r="D65" s="258"/>
      <c r="E65" s="258"/>
      <c r="F65" s="258"/>
      <c r="G65" s="259"/>
      <c r="H65" s="258" t="s">
        <v>202</v>
      </c>
      <c r="I65" s="258" t="s">
        <v>2766</v>
      </c>
      <c r="J65" s="258" t="s">
        <v>191</v>
      </c>
    </row>
    <row r="66" spans="1:10" ht="14.1" customHeight="1" x14ac:dyDescent="0.2">
      <c r="A66" s="263">
        <v>3</v>
      </c>
      <c r="B66" s="261" t="s">
        <v>86</v>
      </c>
      <c r="C66" s="262">
        <v>1</v>
      </c>
      <c r="D66" s="258"/>
      <c r="E66" s="258"/>
      <c r="F66" s="258"/>
      <c r="G66" s="259"/>
      <c r="H66" s="258" t="s">
        <v>202</v>
      </c>
      <c r="I66" s="258" t="s">
        <v>2762</v>
      </c>
      <c r="J66" s="258" t="s">
        <v>191</v>
      </c>
    </row>
    <row r="67" spans="1:10" ht="14.1" customHeight="1" x14ac:dyDescent="0.2">
      <c r="A67" s="260">
        <v>4</v>
      </c>
      <c r="B67" s="261" t="s">
        <v>81</v>
      </c>
      <c r="C67" s="262">
        <v>1</v>
      </c>
      <c r="D67" s="258"/>
      <c r="E67" s="258"/>
      <c r="F67" s="258"/>
      <c r="G67" s="259"/>
      <c r="H67" s="258" t="s">
        <v>202</v>
      </c>
      <c r="I67" s="258" t="s">
        <v>2766</v>
      </c>
      <c r="J67" s="258" t="s">
        <v>191</v>
      </c>
    </row>
    <row r="68" spans="1:10" ht="14.1" customHeight="1" x14ac:dyDescent="0.2">
      <c r="A68" s="260">
        <v>5</v>
      </c>
      <c r="B68" s="261" t="s">
        <v>199</v>
      </c>
      <c r="C68" s="262">
        <v>1</v>
      </c>
      <c r="D68" s="258"/>
      <c r="E68" s="258"/>
      <c r="F68" s="258"/>
      <c r="G68" s="259"/>
      <c r="H68" s="258" t="s">
        <v>202</v>
      </c>
      <c r="I68" s="258" t="s">
        <v>2766</v>
      </c>
      <c r="J68" s="258" t="s">
        <v>191</v>
      </c>
    </row>
    <row r="69" spans="1:10" ht="14.1" customHeight="1" x14ac:dyDescent="0.2">
      <c r="A69" s="260">
        <v>5</v>
      </c>
      <c r="B69" s="261" t="s">
        <v>201</v>
      </c>
      <c r="C69" s="262">
        <v>1</v>
      </c>
      <c r="D69" s="258"/>
      <c r="E69" s="258"/>
      <c r="F69" s="258"/>
      <c r="G69" s="259"/>
      <c r="H69" s="258" t="s">
        <v>202</v>
      </c>
      <c r="I69" s="258" t="s">
        <v>2766</v>
      </c>
      <c r="J69" s="258" t="s">
        <v>191</v>
      </c>
    </row>
    <row r="70" spans="1:10" ht="14.1" customHeight="1" x14ac:dyDescent="0.2">
      <c r="A70" s="264">
        <v>4</v>
      </c>
      <c r="B70" s="265" t="s">
        <v>196</v>
      </c>
      <c r="C70" s="266">
        <v>1</v>
      </c>
      <c r="D70" s="258"/>
      <c r="E70" s="258"/>
      <c r="F70" s="258"/>
      <c r="G70" s="259"/>
      <c r="H70" s="258" t="s">
        <v>202</v>
      </c>
      <c r="I70" s="258" t="s">
        <v>2766</v>
      </c>
      <c r="J70" s="258" t="s">
        <v>191</v>
      </c>
    </row>
    <row r="71" spans="1:10" ht="14.1" customHeight="1" x14ac:dyDescent="0.2">
      <c r="A71" s="255">
        <v>2</v>
      </c>
      <c r="B71" s="256" t="s">
        <v>74</v>
      </c>
      <c r="C71" s="257">
        <v>1</v>
      </c>
      <c r="D71" s="258"/>
      <c r="E71" s="258"/>
      <c r="F71" s="258"/>
      <c r="G71" s="259">
        <v>1</v>
      </c>
      <c r="H71" s="258" t="s">
        <v>202</v>
      </c>
      <c r="I71" s="258" t="s">
        <v>2766</v>
      </c>
      <c r="J71" s="258" t="s">
        <v>191</v>
      </c>
    </row>
    <row r="72" spans="1:10" ht="14.1" customHeight="1" x14ac:dyDescent="0.2">
      <c r="A72" s="255">
        <v>2</v>
      </c>
      <c r="B72" s="256" t="s">
        <v>109</v>
      </c>
      <c r="C72" s="257">
        <v>1</v>
      </c>
      <c r="D72" s="258"/>
      <c r="E72" s="258"/>
      <c r="F72" s="258"/>
      <c r="G72" s="259">
        <v>1</v>
      </c>
      <c r="H72" s="258" t="s">
        <v>2761</v>
      </c>
      <c r="I72" s="258" t="s">
        <v>2766</v>
      </c>
      <c r="J72" s="258" t="s">
        <v>203</v>
      </c>
    </row>
    <row r="73" spans="1:10" ht="28.5" x14ac:dyDescent="0.2">
      <c r="A73" s="12">
        <v>1</v>
      </c>
      <c r="B73" s="2" t="s">
        <v>101</v>
      </c>
      <c r="C73" s="20">
        <v>1</v>
      </c>
      <c r="G73" s="49"/>
      <c r="H73" s="75" t="s">
        <v>202</v>
      </c>
      <c r="I73" s="75" t="s">
        <v>2765</v>
      </c>
      <c r="J73" t="s">
        <v>210</v>
      </c>
    </row>
    <row r="74" spans="1:10" ht="14.25" x14ac:dyDescent="0.2">
      <c r="A74" s="13">
        <v>2</v>
      </c>
      <c r="B74" s="1" t="s">
        <v>74</v>
      </c>
      <c r="C74" s="20">
        <v>1</v>
      </c>
      <c r="G74" s="49"/>
      <c r="H74" s="75" t="s">
        <v>202</v>
      </c>
      <c r="I74" s="75" t="s">
        <v>2765</v>
      </c>
      <c r="J74" t="s">
        <v>191</v>
      </c>
    </row>
    <row r="75" spans="1:10" ht="14.25" x14ac:dyDescent="0.2">
      <c r="A75" s="13">
        <v>2</v>
      </c>
      <c r="B75" s="1" t="s">
        <v>44</v>
      </c>
      <c r="C75" s="20">
        <v>1</v>
      </c>
      <c r="G75" s="49"/>
      <c r="H75" s="75" t="s">
        <v>202</v>
      </c>
      <c r="I75" s="75" t="s">
        <v>2765</v>
      </c>
      <c r="J75" t="s">
        <v>191</v>
      </c>
    </row>
    <row r="76" spans="1:10" ht="14.25" x14ac:dyDescent="0.2">
      <c r="A76" s="13">
        <v>2</v>
      </c>
      <c r="B76" s="1" t="s">
        <v>109</v>
      </c>
      <c r="C76" s="20">
        <v>1</v>
      </c>
      <c r="G76" s="49"/>
      <c r="H76" s="75" t="s">
        <v>2761</v>
      </c>
      <c r="I76" s="75" t="s">
        <v>2765</v>
      </c>
      <c r="J76" t="s">
        <v>203</v>
      </c>
    </row>
    <row r="77" spans="1:10" ht="14.25" x14ac:dyDescent="0.2">
      <c r="A77" s="15">
        <v>1</v>
      </c>
      <c r="B77" s="7" t="s">
        <v>213</v>
      </c>
      <c r="C77" s="5"/>
      <c r="G77" s="49"/>
      <c r="H77" s="75" t="s">
        <v>182</v>
      </c>
      <c r="I77" s="75" t="s">
        <v>2765</v>
      </c>
      <c r="J77" t="s">
        <v>214</v>
      </c>
    </row>
    <row r="78" spans="1:10" ht="14.25" x14ac:dyDescent="0.2">
      <c r="A78" s="14">
        <v>2</v>
      </c>
      <c r="B78" s="11" t="s">
        <v>120</v>
      </c>
      <c r="C78" s="10">
        <v>1</v>
      </c>
      <c r="G78" s="49">
        <v>0</v>
      </c>
      <c r="H78" s="75" t="s">
        <v>182</v>
      </c>
      <c r="I78" s="75" t="s">
        <v>2765</v>
      </c>
      <c r="J78" t="s">
        <v>183</v>
      </c>
    </row>
    <row r="79" spans="1:10" ht="14.25" x14ac:dyDescent="0.2">
      <c r="A79" s="16">
        <v>2</v>
      </c>
      <c r="B79" s="8" t="s">
        <v>33</v>
      </c>
      <c r="C79" s="9">
        <v>1</v>
      </c>
      <c r="G79" s="49">
        <v>0</v>
      </c>
      <c r="H79" s="75" t="s">
        <v>202</v>
      </c>
      <c r="I79" s="75" t="s">
        <v>2765</v>
      </c>
      <c r="J79" t="s">
        <v>191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46"/>
  <sheetViews>
    <sheetView topLeftCell="A4" zoomScale="86" zoomScaleNormal="86" workbookViewId="0">
      <selection activeCell="H39" sqref="H39"/>
    </sheetView>
  </sheetViews>
  <sheetFormatPr baseColWidth="10" defaultColWidth="10.625" defaultRowHeight="14.1" customHeight="1" x14ac:dyDescent="0.2"/>
  <cols>
    <col min="1" max="1" width="10.625" style="75" customWidth="1"/>
    <col min="2" max="2" width="41.5" style="75" customWidth="1"/>
    <col min="3" max="3" width="16" style="75" customWidth="1"/>
    <col min="4" max="4" width="15" style="75" bestFit="1" customWidth="1"/>
    <col min="5" max="5" width="27.625" style="75" bestFit="1" customWidth="1"/>
    <col min="6" max="6" width="14.625" style="75" bestFit="1" customWidth="1"/>
    <col min="7" max="9" width="10.625" style="75" customWidth="1"/>
    <col min="10" max="10" width="56.875" style="75" bestFit="1" customWidth="1"/>
    <col min="11" max="39" width="10.625" style="75" customWidth="1"/>
    <col min="40" max="16384" width="10.625" style="75"/>
  </cols>
  <sheetData>
    <row r="1" spans="1:10" ht="14.1" customHeight="1" x14ac:dyDescent="0.2">
      <c r="A1" s="29" t="s">
        <v>174</v>
      </c>
      <c r="B1" s="30" t="s">
        <v>175</v>
      </c>
      <c r="C1" s="31" t="s">
        <v>176</v>
      </c>
      <c r="D1" s="58" t="s">
        <v>177</v>
      </c>
      <c r="E1" s="58" t="s">
        <v>215</v>
      </c>
      <c r="F1" s="58" t="s">
        <v>216</v>
      </c>
      <c r="G1" s="58" t="s">
        <v>180</v>
      </c>
      <c r="H1" s="58" t="s">
        <v>181</v>
      </c>
      <c r="I1" s="58" t="s">
        <v>2763</v>
      </c>
      <c r="J1" s="58" t="s">
        <v>2767</v>
      </c>
    </row>
    <row r="2" spans="1:10" ht="14.1" customHeight="1" x14ac:dyDescent="0.2">
      <c r="A2" s="43">
        <v>1</v>
      </c>
      <c r="B2" s="21" t="s">
        <v>21</v>
      </c>
      <c r="C2" s="42"/>
      <c r="G2" s="69">
        <v>1</v>
      </c>
      <c r="H2" t="s">
        <v>217</v>
      </c>
      <c r="I2" s="75" t="s">
        <v>2766</v>
      </c>
      <c r="J2" t="s">
        <v>183</v>
      </c>
    </row>
    <row r="3" spans="1:10" ht="14.1" customHeight="1" x14ac:dyDescent="0.2">
      <c r="A3" s="43">
        <v>1</v>
      </c>
      <c r="B3" s="21" t="s">
        <v>15</v>
      </c>
      <c r="C3" s="43"/>
      <c r="G3" s="69">
        <v>1</v>
      </c>
      <c r="H3" t="s">
        <v>217</v>
      </c>
      <c r="I3" s="75" t="s">
        <v>2766</v>
      </c>
      <c r="J3" t="s">
        <v>183</v>
      </c>
    </row>
    <row r="4" spans="1:10" ht="14.1" customHeight="1" x14ac:dyDescent="0.2">
      <c r="A4" s="43">
        <v>1</v>
      </c>
      <c r="B4" s="3" t="s">
        <v>218</v>
      </c>
      <c r="C4" s="43"/>
      <c r="G4" s="69"/>
      <c r="H4" s="75" t="s">
        <v>217</v>
      </c>
      <c r="I4" s="75" t="s">
        <v>2766</v>
      </c>
      <c r="J4" s="75" t="s">
        <v>183</v>
      </c>
    </row>
    <row r="5" spans="1:10" ht="14.1" customHeight="1" x14ac:dyDescent="0.2">
      <c r="A5" s="43">
        <v>1</v>
      </c>
      <c r="B5" s="21" t="s">
        <v>25</v>
      </c>
      <c r="C5" s="43"/>
      <c r="G5" s="69">
        <v>1</v>
      </c>
      <c r="H5" s="75" t="s">
        <v>217</v>
      </c>
      <c r="I5" s="75" t="s">
        <v>2766</v>
      </c>
      <c r="J5" s="75" t="s">
        <v>183</v>
      </c>
    </row>
    <row r="6" spans="1:10" ht="14.1" customHeight="1" x14ac:dyDescent="0.2">
      <c r="A6" s="43">
        <v>1</v>
      </c>
      <c r="B6" s="21" t="s">
        <v>219</v>
      </c>
      <c r="C6" s="43"/>
      <c r="G6" s="69">
        <v>1</v>
      </c>
      <c r="H6" s="75" t="s">
        <v>217</v>
      </c>
      <c r="I6" s="75" t="s">
        <v>2766</v>
      </c>
      <c r="J6" s="75" t="s">
        <v>183</v>
      </c>
    </row>
    <row r="7" spans="1:10" ht="14.1" customHeight="1" x14ac:dyDescent="0.2">
      <c r="A7" s="267">
        <v>1</v>
      </c>
      <c r="B7" s="268" t="s">
        <v>23</v>
      </c>
      <c r="C7" s="267"/>
      <c r="D7" s="237"/>
      <c r="E7" s="237"/>
      <c r="F7" s="237"/>
      <c r="G7" s="269">
        <v>1</v>
      </c>
      <c r="H7" s="237" t="s">
        <v>217</v>
      </c>
      <c r="I7" s="237" t="s">
        <v>2766</v>
      </c>
      <c r="J7" s="237" t="s">
        <v>183</v>
      </c>
    </row>
    <row r="8" spans="1:10" ht="14.1" customHeight="1" x14ac:dyDescent="0.2">
      <c r="A8" s="270">
        <v>2</v>
      </c>
      <c r="B8" s="271" t="s">
        <v>73</v>
      </c>
      <c r="C8" s="270">
        <v>1</v>
      </c>
      <c r="D8" s="237"/>
      <c r="E8" s="237"/>
      <c r="F8" s="237"/>
      <c r="G8" s="269"/>
      <c r="H8" s="237" t="s">
        <v>217</v>
      </c>
      <c r="I8" s="237" t="s">
        <v>2766</v>
      </c>
      <c r="J8" s="272" t="s">
        <v>220</v>
      </c>
    </row>
    <row r="9" spans="1:10" ht="14.1" customHeight="1" x14ac:dyDescent="0.2">
      <c r="A9" s="270">
        <v>2</v>
      </c>
      <c r="B9" s="271" t="s">
        <v>121</v>
      </c>
      <c r="C9" s="270"/>
      <c r="D9" s="237"/>
      <c r="E9" s="237"/>
      <c r="F9" s="237"/>
      <c r="G9" s="269"/>
      <c r="H9" s="237" t="s">
        <v>217</v>
      </c>
      <c r="I9" s="237" t="s">
        <v>2766</v>
      </c>
      <c r="J9" s="272" t="s">
        <v>228</v>
      </c>
    </row>
    <row r="10" spans="1:10" ht="14.1" customHeight="1" x14ac:dyDescent="0.2">
      <c r="A10" s="43">
        <v>1</v>
      </c>
      <c r="B10" s="21" t="s">
        <v>221</v>
      </c>
      <c r="C10" s="43">
        <v>1</v>
      </c>
      <c r="G10" s="69"/>
      <c r="H10" s="75" t="s">
        <v>217</v>
      </c>
      <c r="I10" s="75" t="s">
        <v>2766</v>
      </c>
      <c r="J10" s="78" t="s">
        <v>222</v>
      </c>
    </row>
    <row r="11" spans="1:10" ht="14.1" customHeight="1" x14ac:dyDescent="0.2">
      <c r="A11" s="43">
        <v>2</v>
      </c>
      <c r="B11" s="21" t="s">
        <v>78</v>
      </c>
      <c r="C11" s="43">
        <v>1</v>
      </c>
      <c r="G11" s="69">
        <v>1</v>
      </c>
      <c r="H11" s="75" t="s">
        <v>217</v>
      </c>
      <c r="I11" s="75" t="s">
        <v>2766</v>
      </c>
      <c r="J11" s="78" t="s">
        <v>222</v>
      </c>
    </row>
    <row r="12" spans="1:10" ht="14.1" customHeight="1" x14ac:dyDescent="0.2">
      <c r="A12" s="43">
        <v>2</v>
      </c>
      <c r="B12" s="21" t="s">
        <v>75</v>
      </c>
      <c r="C12" s="43">
        <v>1</v>
      </c>
      <c r="G12" s="69">
        <v>1</v>
      </c>
      <c r="H12" s="75" t="s">
        <v>217</v>
      </c>
      <c r="I12" s="75" t="s">
        <v>2766</v>
      </c>
      <c r="J12" s="78" t="s">
        <v>222</v>
      </c>
    </row>
    <row r="13" spans="1:10" ht="14.1" customHeight="1" x14ac:dyDescent="0.2">
      <c r="A13" s="43">
        <v>1</v>
      </c>
      <c r="B13" s="21" t="s">
        <v>113</v>
      </c>
      <c r="C13" s="43">
        <v>1</v>
      </c>
      <c r="G13" s="69">
        <v>1</v>
      </c>
      <c r="H13" s="75" t="s">
        <v>217</v>
      </c>
      <c r="I13" s="75" t="s">
        <v>2766</v>
      </c>
      <c r="J13" s="78" t="s">
        <v>191</v>
      </c>
    </row>
    <row r="14" spans="1:10" ht="14.1" customHeight="1" x14ac:dyDescent="0.2">
      <c r="A14" s="43">
        <v>1</v>
      </c>
      <c r="B14" s="21" t="s">
        <v>84</v>
      </c>
      <c r="C14" s="43">
        <v>1</v>
      </c>
      <c r="E14" s="89"/>
      <c r="F14" s="89"/>
      <c r="G14" s="69">
        <v>1</v>
      </c>
      <c r="H14" s="75" t="s">
        <v>217</v>
      </c>
      <c r="I14" s="75" t="s">
        <v>2766</v>
      </c>
      <c r="J14" s="78" t="s">
        <v>223</v>
      </c>
    </row>
    <row r="15" spans="1:10" ht="14.1" customHeight="1" x14ac:dyDescent="0.2">
      <c r="A15" s="43">
        <v>1</v>
      </c>
      <c r="B15" s="21" t="s">
        <v>122</v>
      </c>
      <c r="C15" s="43">
        <v>1</v>
      </c>
      <c r="E15" s="89"/>
      <c r="F15" s="89"/>
      <c r="G15" s="69">
        <v>1</v>
      </c>
      <c r="H15" s="75" t="s">
        <v>217</v>
      </c>
      <c r="I15" s="75" t="s">
        <v>2766</v>
      </c>
      <c r="J15" s="78" t="s">
        <v>222</v>
      </c>
    </row>
    <row r="16" spans="1:10" ht="14.1" customHeight="1" x14ac:dyDescent="0.2">
      <c r="A16" s="43">
        <v>1</v>
      </c>
      <c r="B16" s="21" t="s">
        <v>89</v>
      </c>
      <c r="C16" s="43">
        <v>1</v>
      </c>
      <c r="E16" s="89"/>
      <c r="F16" s="89"/>
      <c r="G16" s="69">
        <v>1</v>
      </c>
      <c r="H16" s="75" t="s">
        <v>217</v>
      </c>
      <c r="I16" s="75" t="s">
        <v>2766</v>
      </c>
      <c r="J16" s="78" t="s">
        <v>222</v>
      </c>
    </row>
    <row r="17" spans="1:10" ht="14.1" customHeight="1" x14ac:dyDescent="0.2">
      <c r="A17" s="43">
        <v>1</v>
      </c>
      <c r="B17" s="21" t="s">
        <v>99</v>
      </c>
      <c r="C17" s="43">
        <v>1</v>
      </c>
      <c r="G17" s="69">
        <v>1</v>
      </c>
      <c r="H17" s="75" t="s">
        <v>217</v>
      </c>
      <c r="I17" s="75" t="s">
        <v>2766</v>
      </c>
      <c r="J17" s="78" t="s">
        <v>187</v>
      </c>
    </row>
    <row r="18" spans="1:10" ht="14.1" customHeight="1" x14ac:dyDescent="0.2">
      <c r="A18" s="43">
        <v>1</v>
      </c>
      <c r="B18" s="21" t="s">
        <v>67</v>
      </c>
      <c r="C18" s="43">
        <v>1</v>
      </c>
      <c r="G18" s="69">
        <v>1</v>
      </c>
      <c r="H18" s="75" t="s">
        <v>217</v>
      </c>
      <c r="I18" s="75" t="s">
        <v>2766</v>
      </c>
      <c r="J18" s="78" t="s">
        <v>224</v>
      </c>
    </row>
    <row r="19" spans="1:10" ht="14.1" customHeight="1" x14ac:dyDescent="0.2">
      <c r="A19" s="43">
        <v>2</v>
      </c>
      <c r="B19" s="21" t="s">
        <v>90</v>
      </c>
      <c r="C19" s="43">
        <v>1</v>
      </c>
      <c r="G19" s="69"/>
      <c r="H19" s="75" t="s">
        <v>217</v>
      </c>
      <c r="I19" s="75" t="s">
        <v>2766</v>
      </c>
      <c r="J19" s="78" t="s">
        <v>224</v>
      </c>
    </row>
    <row r="20" spans="1:10" ht="14.1" customHeight="1" x14ac:dyDescent="0.2">
      <c r="A20" s="43">
        <v>2</v>
      </c>
      <c r="B20" s="21" t="s">
        <v>92</v>
      </c>
      <c r="C20" s="43">
        <v>1</v>
      </c>
      <c r="G20" s="69"/>
      <c r="H20" s="75" t="s">
        <v>217</v>
      </c>
      <c r="I20" s="75" t="s">
        <v>2766</v>
      </c>
      <c r="J20" s="78" t="s">
        <v>224</v>
      </c>
    </row>
    <row r="21" spans="1:10" ht="14.1" customHeight="1" x14ac:dyDescent="0.2">
      <c r="A21" s="43">
        <v>1</v>
      </c>
      <c r="B21" s="21" t="s">
        <v>68</v>
      </c>
      <c r="C21" s="43">
        <v>1</v>
      </c>
      <c r="G21" s="69">
        <v>1</v>
      </c>
      <c r="H21" s="75" t="s">
        <v>217</v>
      </c>
      <c r="I21" s="75" t="s">
        <v>2766</v>
      </c>
      <c r="J21" s="78" t="s">
        <v>208</v>
      </c>
    </row>
    <row r="22" spans="1:10" ht="14.1" customHeight="1" x14ac:dyDescent="0.2">
      <c r="A22" s="43">
        <v>1</v>
      </c>
      <c r="B22" s="21" t="s">
        <v>98</v>
      </c>
      <c r="C22" s="43">
        <v>1</v>
      </c>
      <c r="G22" s="69">
        <v>1</v>
      </c>
      <c r="H22" s="75" t="s">
        <v>217</v>
      </c>
      <c r="I22" s="75" t="s">
        <v>2766</v>
      </c>
      <c r="J22" s="75" t="s">
        <v>225</v>
      </c>
    </row>
    <row r="23" spans="1:10" ht="14.1" customHeight="1" x14ac:dyDescent="0.2">
      <c r="A23" s="273">
        <v>1</v>
      </c>
      <c r="B23" s="274" t="s">
        <v>226</v>
      </c>
      <c r="C23" s="273"/>
      <c r="D23" s="241"/>
      <c r="E23" s="275"/>
      <c r="F23" s="275"/>
      <c r="G23" s="276"/>
      <c r="H23" s="241" t="s">
        <v>217</v>
      </c>
      <c r="I23" s="241" t="s">
        <v>2766</v>
      </c>
      <c r="J23" s="243" t="s">
        <v>210</v>
      </c>
    </row>
    <row r="24" spans="1:10" ht="14.1" customHeight="1" x14ac:dyDescent="0.2">
      <c r="A24" s="273">
        <v>2</v>
      </c>
      <c r="B24" s="274" t="s">
        <v>227</v>
      </c>
      <c r="C24" s="273"/>
      <c r="D24" s="241"/>
      <c r="E24" s="241"/>
      <c r="F24" s="241"/>
      <c r="G24" s="276">
        <v>1</v>
      </c>
      <c r="H24" s="241" t="s">
        <v>217</v>
      </c>
      <c r="I24" s="241" t="s">
        <v>2766</v>
      </c>
      <c r="J24" s="243" t="s">
        <v>191</v>
      </c>
    </row>
    <row r="25" spans="1:10" ht="14.1" customHeight="1" x14ac:dyDescent="0.2">
      <c r="A25" s="273">
        <v>3</v>
      </c>
      <c r="B25" s="274" t="s">
        <v>121</v>
      </c>
      <c r="C25" s="273"/>
      <c r="D25" s="241"/>
      <c r="E25" s="241"/>
      <c r="F25" s="241"/>
      <c r="G25" s="276"/>
      <c r="H25" s="241" t="s">
        <v>217</v>
      </c>
      <c r="I25" s="241" t="s">
        <v>2765</v>
      </c>
      <c r="J25" s="243" t="s">
        <v>228</v>
      </c>
    </row>
    <row r="26" spans="1:10" ht="14.1" customHeight="1" x14ac:dyDescent="0.2">
      <c r="A26" s="273">
        <v>3</v>
      </c>
      <c r="B26" s="274" t="s">
        <v>117</v>
      </c>
      <c r="C26" s="273"/>
      <c r="D26" s="241"/>
      <c r="E26" s="241"/>
      <c r="F26" s="241"/>
      <c r="G26" s="276"/>
      <c r="H26" s="241" t="s">
        <v>217</v>
      </c>
      <c r="I26" s="241" t="s">
        <v>2766</v>
      </c>
      <c r="J26" s="243" t="s">
        <v>191</v>
      </c>
    </row>
    <row r="27" spans="1:10" ht="14.1" customHeight="1" x14ac:dyDescent="0.2">
      <c r="A27" s="273">
        <v>2</v>
      </c>
      <c r="B27" s="274" t="s">
        <v>229</v>
      </c>
      <c r="C27" s="273"/>
      <c r="D27" s="241"/>
      <c r="E27" s="241"/>
      <c r="F27" s="241"/>
      <c r="G27" s="276"/>
      <c r="H27" s="241" t="s">
        <v>217</v>
      </c>
      <c r="I27" s="241" t="s">
        <v>2766</v>
      </c>
      <c r="J27" s="243" t="s">
        <v>210</v>
      </c>
    </row>
    <row r="28" spans="1:10" ht="14.1" customHeight="1" x14ac:dyDescent="0.2">
      <c r="A28" s="273">
        <v>3</v>
      </c>
      <c r="B28" s="275" t="s">
        <v>102</v>
      </c>
      <c r="C28" s="273"/>
      <c r="D28" s="241"/>
      <c r="E28" s="241"/>
      <c r="F28" s="241"/>
      <c r="G28" s="277">
        <v>1</v>
      </c>
      <c r="H28" s="241" t="s">
        <v>217</v>
      </c>
      <c r="I28" s="241" t="s">
        <v>2766</v>
      </c>
      <c r="J28" s="243" t="s">
        <v>210</v>
      </c>
    </row>
    <row r="29" spans="1:10" ht="14.1" customHeight="1" x14ac:dyDescent="0.2">
      <c r="A29" s="273">
        <v>3</v>
      </c>
      <c r="B29" s="275" t="s">
        <v>231</v>
      </c>
      <c r="C29" s="273"/>
      <c r="D29" s="241"/>
      <c r="E29" s="241"/>
      <c r="F29" s="241"/>
      <c r="G29" s="241"/>
      <c r="H29" s="241" t="s">
        <v>217</v>
      </c>
      <c r="I29" s="241" t="s">
        <v>2766</v>
      </c>
      <c r="J29" s="243" t="s">
        <v>210</v>
      </c>
    </row>
    <row r="30" spans="1:10" ht="14.1" customHeight="1" x14ac:dyDescent="0.2">
      <c r="A30" s="273">
        <v>4</v>
      </c>
      <c r="B30" s="274" t="s">
        <v>232</v>
      </c>
      <c r="C30" s="273"/>
      <c r="D30" s="241"/>
      <c r="E30" s="275"/>
      <c r="F30" s="275"/>
      <c r="G30" s="276">
        <v>1</v>
      </c>
      <c r="H30" s="241" t="s">
        <v>217</v>
      </c>
      <c r="I30" s="241" t="s">
        <v>2766</v>
      </c>
      <c r="J30" s="243" t="s">
        <v>191</v>
      </c>
    </row>
    <row r="31" spans="1:10" ht="14.1" customHeight="1" x14ac:dyDescent="0.2">
      <c r="A31" s="273">
        <v>4</v>
      </c>
      <c r="B31" s="274" t="s">
        <v>233</v>
      </c>
      <c r="C31" s="273"/>
      <c r="D31" s="241"/>
      <c r="E31" s="241"/>
      <c r="F31" s="241"/>
      <c r="G31" s="277">
        <v>1</v>
      </c>
      <c r="H31" s="241" t="s">
        <v>217</v>
      </c>
      <c r="I31" s="241" t="s">
        <v>2766</v>
      </c>
      <c r="J31" s="243" t="s">
        <v>210</v>
      </c>
    </row>
    <row r="32" spans="1:10" ht="14.1" customHeight="1" x14ac:dyDescent="0.2">
      <c r="A32" s="43">
        <v>1</v>
      </c>
      <c r="B32" s="21" t="s">
        <v>234</v>
      </c>
      <c r="C32" s="43"/>
      <c r="G32" s="69"/>
      <c r="H32" s="75" t="s">
        <v>217</v>
      </c>
      <c r="I32" s="75" t="s">
        <v>2766</v>
      </c>
      <c r="J32" s="78" t="s">
        <v>235</v>
      </c>
    </row>
    <row r="33" spans="1:10" ht="14.1" customHeight="1" x14ac:dyDescent="0.2">
      <c r="A33" s="43">
        <v>2</v>
      </c>
      <c r="B33" s="21" t="s">
        <v>236</v>
      </c>
      <c r="C33" s="43"/>
      <c r="G33" s="69">
        <v>1</v>
      </c>
      <c r="H33" s="75" t="s">
        <v>217</v>
      </c>
      <c r="I33" s="75" t="s">
        <v>2766</v>
      </c>
      <c r="J33" s="78" t="s">
        <v>237</v>
      </c>
    </row>
    <row r="34" spans="1:10" ht="14.1" customHeight="1" x14ac:dyDescent="0.2">
      <c r="A34" s="44">
        <v>2</v>
      </c>
      <c r="B34" s="23" t="s">
        <v>64</v>
      </c>
      <c r="C34" s="44"/>
      <c r="G34" s="69">
        <v>1</v>
      </c>
      <c r="H34" s="75" t="s">
        <v>217</v>
      </c>
      <c r="I34" s="75" t="s">
        <v>2766</v>
      </c>
      <c r="J34" s="78" t="s">
        <v>235</v>
      </c>
    </row>
    <row r="35" spans="1:10" ht="14.1" customHeight="1" x14ac:dyDescent="0.2">
      <c r="A35" s="17">
        <v>1</v>
      </c>
      <c r="B35" s="4" t="s">
        <v>238</v>
      </c>
      <c r="C35" s="5"/>
      <c r="G35" s="69">
        <v>0</v>
      </c>
      <c r="H35" s="75" t="s">
        <v>217</v>
      </c>
      <c r="I35" s="75" t="s">
        <v>2764</v>
      </c>
      <c r="J35" s="75" t="s">
        <v>183</v>
      </c>
    </row>
    <row r="36" spans="1:10" ht="14.1" customHeight="1" x14ac:dyDescent="0.2">
      <c r="A36" s="18">
        <v>2</v>
      </c>
      <c r="B36" s="21" t="s">
        <v>15</v>
      </c>
      <c r="C36" s="6"/>
      <c r="E36" s="89">
        <v>-1</v>
      </c>
      <c r="F36" s="89" t="s">
        <v>239</v>
      </c>
      <c r="G36" s="69">
        <v>0</v>
      </c>
      <c r="H36" s="75" t="s">
        <v>217</v>
      </c>
      <c r="I36" s="75" t="s">
        <v>2764</v>
      </c>
      <c r="J36" s="75" t="s">
        <v>183</v>
      </c>
    </row>
    <row r="37" spans="1:10" ht="14.1" customHeight="1" x14ac:dyDescent="0.2">
      <c r="A37" s="19">
        <v>2</v>
      </c>
      <c r="B37" s="23" t="s">
        <v>218</v>
      </c>
      <c r="C37" s="9"/>
      <c r="E37">
        <v>1</v>
      </c>
      <c r="F37" t="s">
        <v>22</v>
      </c>
      <c r="G37" s="69">
        <v>0</v>
      </c>
      <c r="H37" s="75" t="s">
        <v>217</v>
      </c>
      <c r="I37" s="75" t="s">
        <v>2764</v>
      </c>
      <c r="J37" s="75" t="s">
        <v>183</v>
      </c>
    </row>
    <row r="38" spans="1:10" ht="14.1" customHeight="1" x14ac:dyDescent="0.25">
      <c r="A38" s="42">
        <v>1</v>
      </c>
      <c r="B38" s="45" t="s">
        <v>26</v>
      </c>
      <c r="C38" s="42"/>
      <c r="G38" s="69"/>
      <c r="H38" s="75" t="s">
        <v>217</v>
      </c>
      <c r="I38" s="75" t="s">
        <v>2764</v>
      </c>
      <c r="J38" s="78" t="s">
        <v>240</v>
      </c>
    </row>
    <row r="39" spans="1:10" ht="14.1" customHeight="1" x14ac:dyDescent="0.25">
      <c r="A39" s="43">
        <v>2</v>
      </c>
      <c r="B39" s="88" t="s">
        <v>241</v>
      </c>
      <c r="C39" s="43"/>
      <c r="G39" s="69"/>
      <c r="H39" s="75" t="s">
        <v>217</v>
      </c>
      <c r="I39" s="75" t="s">
        <v>2764</v>
      </c>
      <c r="J39" s="78" t="s">
        <v>240</v>
      </c>
    </row>
    <row r="40" spans="1:10" ht="14.1" customHeight="1" x14ac:dyDescent="0.25">
      <c r="A40" s="43">
        <v>2</v>
      </c>
      <c r="B40" s="88" t="s">
        <v>242</v>
      </c>
      <c r="C40" s="43"/>
      <c r="G40" s="69"/>
      <c r="H40" s="75" t="s">
        <v>217</v>
      </c>
      <c r="I40" s="75" t="s">
        <v>2764</v>
      </c>
      <c r="J40" s="78" t="s">
        <v>240</v>
      </c>
    </row>
    <row r="41" spans="1:10" ht="14.1" customHeight="1" x14ac:dyDescent="0.25">
      <c r="A41" s="42">
        <v>1</v>
      </c>
      <c r="B41" s="45" t="s">
        <v>243</v>
      </c>
      <c r="C41" s="42"/>
      <c r="E41" s="43"/>
      <c r="F41" s="5"/>
      <c r="G41" s="69">
        <v>0</v>
      </c>
      <c r="H41" s="75" t="s">
        <v>217</v>
      </c>
      <c r="I41" s="75" t="s">
        <v>2764</v>
      </c>
      <c r="J41" s="78" t="s">
        <v>240</v>
      </c>
    </row>
    <row r="42" spans="1:10" ht="14.1" customHeight="1" x14ac:dyDescent="0.25">
      <c r="A42" s="43">
        <v>2</v>
      </c>
      <c r="B42" s="46" t="s">
        <v>26</v>
      </c>
      <c r="C42" s="43"/>
      <c r="E42" s="43">
        <v>1</v>
      </c>
      <c r="F42" s="6" t="s">
        <v>22</v>
      </c>
      <c r="G42" s="69"/>
      <c r="H42" s="75" t="s">
        <v>217</v>
      </c>
      <c r="I42" s="75" t="s">
        <v>2764</v>
      </c>
      <c r="J42" s="78" t="s">
        <v>240</v>
      </c>
    </row>
    <row r="43" spans="1:10" ht="14.1" customHeight="1" x14ac:dyDescent="0.25">
      <c r="A43" s="44">
        <v>2</v>
      </c>
      <c r="B43" s="47" t="s">
        <v>26</v>
      </c>
      <c r="C43" s="44"/>
      <c r="E43" s="44">
        <v>-1</v>
      </c>
      <c r="F43" s="9" t="s">
        <v>14</v>
      </c>
      <c r="G43" s="69"/>
      <c r="H43" s="75" t="s">
        <v>217</v>
      </c>
      <c r="I43" s="75" t="s">
        <v>2764</v>
      </c>
      <c r="J43" s="78" t="s">
        <v>240</v>
      </c>
    </row>
    <row r="44" spans="1:10" ht="14.1" customHeight="1" x14ac:dyDescent="0.25">
      <c r="A44" s="42">
        <v>1</v>
      </c>
      <c r="B44" s="45" t="s">
        <v>244</v>
      </c>
      <c r="C44" s="42"/>
      <c r="E44" s="43"/>
      <c r="F44" s="5"/>
      <c r="G44" s="69">
        <v>0</v>
      </c>
      <c r="H44" s="75" t="s">
        <v>217</v>
      </c>
      <c r="I44" s="75" t="s">
        <v>2764</v>
      </c>
      <c r="J44" s="78" t="s">
        <v>240</v>
      </c>
    </row>
    <row r="45" spans="1:10" ht="14.1" customHeight="1" x14ac:dyDescent="0.25">
      <c r="A45" s="43">
        <v>2</v>
      </c>
      <c r="B45" s="88" t="s">
        <v>26</v>
      </c>
      <c r="C45" s="43"/>
      <c r="E45" s="43">
        <v>-1</v>
      </c>
      <c r="F45" s="6" t="s">
        <v>22</v>
      </c>
      <c r="G45" s="69"/>
      <c r="H45" s="75" t="s">
        <v>217</v>
      </c>
      <c r="I45" s="75" t="s">
        <v>2764</v>
      </c>
      <c r="J45" s="78" t="s">
        <v>240</v>
      </c>
    </row>
    <row r="46" spans="1:10" ht="14.1" customHeight="1" x14ac:dyDescent="0.25">
      <c r="A46" s="44">
        <v>2</v>
      </c>
      <c r="B46" s="47" t="s">
        <v>26</v>
      </c>
      <c r="C46" s="44"/>
      <c r="E46" s="44">
        <v>1</v>
      </c>
      <c r="F46" s="9" t="s">
        <v>14</v>
      </c>
      <c r="G46" s="69"/>
      <c r="H46" s="75" t="s">
        <v>217</v>
      </c>
      <c r="I46" s="75" t="s">
        <v>2764</v>
      </c>
      <c r="J46" s="78" t="s">
        <v>240</v>
      </c>
    </row>
  </sheetData>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AO121"/>
  <sheetViews>
    <sheetView zoomScale="90" zoomScaleNormal="90" workbookViewId="0">
      <pane xSplit="2" ySplit="2" topLeftCell="N3" activePane="bottomRight" state="frozen"/>
      <selection pane="topRight" activeCell="C1" sqref="C1"/>
      <selection pane="bottomLeft" activeCell="A3" sqref="A3"/>
      <selection pane="bottomRight" activeCell="A30" sqref="A30:XFD30"/>
    </sheetView>
  </sheetViews>
  <sheetFormatPr baseColWidth="10" defaultColWidth="8.625" defaultRowHeight="12.75" x14ac:dyDescent="0.2"/>
  <cols>
    <col min="2" max="2" width="29.5" style="75" bestFit="1" customWidth="1"/>
    <col min="3" max="3" width="18.5" style="75" bestFit="1" customWidth="1"/>
    <col min="4" max="4" width="10" style="75" bestFit="1" customWidth="1"/>
    <col min="5" max="5" width="9.125" style="75" bestFit="1" customWidth="1"/>
    <col min="6" max="6" width="7.75" style="75" bestFit="1" customWidth="1"/>
    <col min="7" max="7" width="14.25" style="75" bestFit="1" customWidth="1"/>
    <col min="8" max="8" width="18.375" style="75" bestFit="1" customWidth="1"/>
    <col min="9" max="9" width="6.875" style="75" bestFit="1" customWidth="1"/>
    <col min="10" max="10" width="8.375" style="75" bestFit="1" customWidth="1"/>
    <col min="11" max="11" width="8.625" style="75" bestFit="1" customWidth="1"/>
    <col min="12" max="12" width="19.125" style="75" bestFit="1" customWidth="1"/>
    <col min="13" max="13" width="16.875" style="75" bestFit="1" customWidth="1"/>
    <col min="14" max="14" width="17.125" style="75" bestFit="1" customWidth="1"/>
    <col min="15" max="15" width="20.25" style="75" bestFit="1" customWidth="1"/>
    <col min="16" max="16" width="19" style="75" bestFit="1" customWidth="1"/>
    <col min="17" max="17" width="23.375" style="75" bestFit="1" customWidth="1"/>
    <col min="18" max="18" width="32.75" style="75" bestFit="1" customWidth="1"/>
    <col min="19" max="19" width="31.25" style="75" bestFit="1" customWidth="1"/>
    <col min="20" max="20" width="25" style="75" bestFit="1" customWidth="1"/>
    <col min="21" max="21" width="24.375" style="75" bestFit="1" customWidth="1"/>
    <col min="22" max="22" width="20.125" style="75" bestFit="1" customWidth="1"/>
    <col min="23" max="23" width="16.75" style="75" bestFit="1" customWidth="1"/>
    <col min="24" max="24" width="34.5" style="75" bestFit="1" customWidth="1"/>
    <col min="25" max="25" width="17" style="75" bestFit="1" customWidth="1"/>
    <col min="26" max="26" width="25.75" style="75" bestFit="1" customWidth="1"/>
    <col min="27" max="27" width="18.375" style="75" bestFit="1" customWidth="1"/>
    <col min="28" max="28" width="17.625" style="75" bestFit="1" customWidth="1"/>
    <col min="29" max="29" width="16.625" style="75" bestFit="1" customWidth="1"/>
    <col min="30" max="30" width="23.125" style="75" bestFit="1" customWidth="1"/>
    <col min="31" max="31" width="30.25" style="75" bestFit="1" customWidth="1"/>
    <col min="32" max="32" width="12.625" style="75" bestFit="1" customWidth="1"/>
    <col min="33" max="33" width="37" style="75" bestFit="1" customWidth="1"/>
    <col min="34" max="34" width="17.5" style="75" bestFit="1" customWidth="1"/>
    <col min="35" max="35" width="11.5" style="75" bestFit="1" customWidth="1"/>
    <col min="36" max="36" width="14.5" style="75" bestFit="1" customWidth="1"/>
    <col min="37" max="37" width="17" style="75" bestFit="1" customWidth="1"/>
    <col min="38" max="38" width="11" style="75" bestFit="1" customWidth="1"/>
    <col min="39" max="39" width="21" style="75" bestFit="1" customWidth="1"/>
    <col min="40" max="41" width="16.625" style="75" bestFit="1" customWidth="1"/>
  </cols>
  <sheetData>
    <row r="2" spans="2:41" x14ac:dyDescent="0.2">
      <c r="B2" s="27" t="s">
        <v>245</v>
      </c>
      <c r="C2" t="s">
        <v>21</v>
      </c>
      <c r="D2" t="s">
        <v>15</v>
      </c>
      <c r="E2" t="s">
        <v>218</v>
      </c>
      <c r="F2" t="s">
        <v>25</v>
      </c>
      <c r="G2" t="s">
        <v>219</v>
      </c>
      <c r="H2" t="s">
        <v>73</v>
      </c>
      <c r="I2" t="s">
        <v>221</v>
      </c>
      <c r="J2" t="s">
        <v>78</v>
      </c>
      <c r="K2" t="s">
        <v>75</v>
      </c>
      <c r="L2" t="s">
        <v>113</v>
      </c>
      <c r="M2" t="s">
        <v>84</v>
      </c>
      <c r="N2" t="s">
        <v>122</v>
      </c>
      <c r="O2" t="s">
        <v>89</v>
      </c>
      <c r="P2" t="s">
        <v>99</v>
      </c>
      <c r="Q2" t="s">
        <v>67</v>
      </c>
      <c r="R2" t="s">
        <v>90</v>
      </c>
      <c r="S2" t="s">
        <v>92</v>
      </c>
      <c r="T2" t="s">
        <v>68</v>
      </c>
      <c r="U2" t="s">
        <v>98</v>
      </c>
      <c r="V2" t="s">
        <v>226</v>
      </c>
      <c r="W2" t="s">
        <v>227</v>
      </c>
      <c r="X2" t="s">
        <v>121</v>
      </c>
      <c r="Y2" t="s">
        <v>117</v>
      </c>
      <c r="Z2" t="s">
        <v>229</v>
      </c>
      <c r="AA2" t="s">
        <v>102</v>
      </c>
      <c r="AB2" t="s">
        <v>231</v>
      </c>
      <c r="AC2" t="s">
        <v>232</v>
      </c>
      <c r="AD2" t="s">
        <v>233</v>
      </c>
      <c r="AE2" t="s">
        <v>230</v>
      </c>
      <c r="AF2" t="s">
        <v>234</v>
      </c>
      <c r="AG2" t="s">
        <v>236</v>
      </c>
      <c r="AH2" t="s">
        <v>64</v>
      </c>
      <c r="AI2" t="s">
        <v>23</v>
      </c>
      <c r="AJ2" t="s">
        <v>238</v>
      </c>
      <c r="AK2" s="48" t="s">
        <v>26</v>
      </c>
      <c r="AL2" t="s">
        <v>241</v>
      </c>
      <c r="AM2" s="48" t="s">
        <v>242</v>
      </c>
      <c r="AN2" t="s">
        <v>243</v>
      </c>
      <c r="AO2" t="s">
        <v>244</v>
      </c>
    </row>
    <row r="3" spans="2:41" x14ac:dyDescent="0.2">
      <c r="B3" t="s">
        <v>120</v>
      </c>
      <c r="C3" s="69">
        <v>1</v>
      </c>
      <c r="D3" s="69">
        <v>1</v>
      </c>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row>
    <row r="4" spans="2:41" x14ac:dyDescent="0.2">
      <c r="B4" t="s">
        <v>184</v>
      </c>
      <c r="C4" s="69">
        <v>1</v>
      </c>
      <c r="D4" s="69">
        <v>1</v>
      </c>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row>
    <row r="5" spans="2:41" x14ac:dyDescent="0.2">
      <c r="B5" t="s">
        <v>19</v>
      </c>
      <c r="C5" s="69">
        <v>1</v>
      </c>
      <c r="D5" s="69">
        <v>1</v>
      </c>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row>
    <row r="6" spans="2:41" x14ac:dyDescent="0.2">
      <c r="B6" t="s">
        <v>16</v>
      </c>
      <c r="C6" s="69">
        <v>1</v>
      </c>
      <c r="D6" s="69">
        <v>1</v>
      </c>
      <c r="E6" s="69"/>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row>
    <row r="7" spans="2:41" x14ac:dyDescent="0.2">
      <c r="B7" t="s">
        <v>20</v>
      </c>
      <c r="C7" s="69">
        <v>1</v>
      </c>
      <c r="D7" s="69">
        <v>1</v>
      </c>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row>
    <row r="8" spans="2:41" x14ac:dyDescent="0.2">
      <c r="B8" t="s">
        <v>185</v>
      </c>
      <c r="C8" s="69"/>
      <c r="D8" s="69"/>
      <c r="E8" s="69"/>
      <c r="F8" s="69"/>
      <c r="G8" s="69"/>
      <c r="H8" s="69">
        <v>1</v>
      </c>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v>1</v>
      </c>
      <c r="AJ8" s="69"/>
      <c r="AK8" s="69">
        <v>1</v>
      </c>
      <c r="AL8" s="69">
        <v>1</v>
      </c>
      <c r="AM8" s="69">
        <v>1</v>
      </c>
      <c r="AN8" s="69"/>
      <c r="AO8" s="69">
        <v>1</v>
      </c>
    </row>
    <row r="9" spans="2:41" x14ac:dyDescent="0.2">
      <c r="B9" t="s">
        <v>187</v>
      </c>
      <c r="C9" s="69"/>
      <c r="D9" s="69"/>
      <c r="E9" s="69"/>
      <c r="F9" s="69"/>
      <c r="G9" s="69"/>
      <c r="H9" s="69">
        <v>1</v>
      </c>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v>1</v>
      </c>
      <c r="AJ9" s="69"/>
      <c r="AK9" s="69">
        <v>1</v>
      </c>
      <c r="AL9" s="69">
        <v>1</v>
      </c>
      <c r="AM9" s="69">
        <v>1</v>
      </c>
      <c r="AN9" s="69"/>
      <c r="AO9" s="69">
        <v>1</v>
      </c>
    </row>
    <row r="10" spans="2:41" x14ac:dyDescent="0.2">
      <c r="B10" t="s">
        <v>27</v>
      </c>
      <c r="C10" s="69"/>
      <c r="D10" s="69"/>
      <c r="E10" s="69"/>
      <c r="F10" s="69"/>
      <c r="G10" s="69"/>
      <c r="H10" s="69">
        <v>1</v>
      </c>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v>1</v>
      </c>
      <c r="AJ10" s="69"/>
      <c r="AK10" s="69">
        <v>1</v>
      </c>
      <c r="AL10" s="69">
        <v>1</v>
      </c>
      <c r="AM10" s="69">
        <v>1</v>
      </c>
      <c r="AN10" s="69"/>
      <c r="AO10" s="69">
        <v>1</v>
      </c>
    </row>
    <row r="11" spans="2:41" x14ac:dyDescent="0.2">
      <c r="B11" t="s">
        <v>49</v>
      </c>
      <c r="C11" s="69"/>
      <c r="D11" s="69"/>
      <c r="E11" s="69"/>
      <c r="F11" s="69"/>
      <c r="G11" s="69"/>
      <c r="H11" s="69">
        <v>1</v>
      </c>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v>1</v>
      </c>
      <c r="AJ11" s="69"/>
      <c r="AK11" s="69">
        <v>1</v>
      </c>
      <c r="AL11" s="69">
        <v>1</v>
      </c>
      <c r="AM11" s="69">
        <v>1</v>
      </c>
      <c r="AN11" s="69"/>
      <c r="AO11" s="69">
        <v>1</v>
      </c>
    </row>
    <row r="12" spans="2:41" x14ac:dyDescent="0.2">
      <c r="B12" t="s">
        <v>189</v>
      </c>
      <c r="C12" s="69"/>
      <c r="D12" s="69"/>
      <c r="E12" s="69"/>
      <c r="F12" s="69"/>
      <c r="G12" s="69"/>
      <c r="H12" s="69">
        <v>1</v>
      </c>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v>1</v>
      </c>
      <c r="AJ12" s="69"/>
      <c r="AK12" s="69">
        <v>1</v>
      </c>
      <c r="AL12" s="69">
        <v>1</v>
      </c>
      <c r="AM12" s="69">
        <v>1</v>
      </c>
      <c r="AN12" s="69"/>
      <c r="AO12" s="69">
        <v>1</v>
      </c>
    </row>
    <row r="13" spans="2:41" x14ac:dyDescent="0.2">
      <c r="B13" t="s">
        <v>30</v>
      </c>
      <c r="C13" s="69"/>
      <c r="D13" s="69"/>
      <c r="E13" s="69"/>
      <c r="F13" s="69"/>
      <c r="G13" s="69"/>
      <c r="H13" s="69">
        <v>1</v>
      </c>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v>1</v>
      </c>
      <c r="AJ13" s="69"/>
      <c r="AK13" s="69">
        <v>1</v>
      </c>
      <c r="AL13" s="69">
        <v>1</v>
      </c>
      <c r="AM13" s="69">
        <v>1</v>
      </c>
      <c r="AN13" s="69"/>
      <c r="AO13" s="69">
        <v>1</v>
      </c>
    </row>
    <row r="14" spans="2:41" x14ac:dyDescent="0.2">
      <c r="B14" t="s">
        <v>42</v>
      </c>
      <c r="C14" s="69"/>
      <c r="D14" s="69"/>
      <c r="E14" s="69"/>
      <c r="F14" s="69"/>
      <c r="G14" s="69"/>
      <c r="H14" s="69">
        <v>1</v>
      </c>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v>1</v>
      </c>
      <c r="AJ14" s="69"/>
      <c r="AK14" s="69">
        <v>1</v>
      </c>
      <c r="AL14" s="69">
        <v>1</v>
      </c>
      <c r="AM14" s="69">
        <v>1</v>
      </c>
      <c r="AN14" s="69"/>
      <c r="AO14" s="69">
        <v>1</v>
      </c>
    </row>
    <row r="15" spans="2:41" x14ac:dyDescent="0.2">
      <c r="B15" t="s">
        <v>33</v>
      </c>
      <c r="C15" s="69"/>
      <c r="D15" s="69"/>
      <c r="E15" s="69"/>
      <c r="F15" s="69"/>
      <c r="G15" s="69"/>
      <c r="H15" s="69">
        <v>1</v>
      </c>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v>1</v>
      </c>
      <c r="AJ15" s="69"/>
      <c r="AK15" s="69">
        <v>1</v>
      </c>
      <c r="AL15" s="69">
        <v>1</v>
      </c>
      <c r="AM15" s="69">
        <v>1</v>
      </c>
      <c r="AN15" s="69"/>
      <c r="AO15" s="69">
        <v>1</v>
      </c>
    </row>
    <row r="16" spans="2:41" x14ac:dyDescent="0.2">
      <c r="B16" t="s">
        <v>192</v>
      </c>
      <c r="C16" s="69"/>
      <c r="D16" s="69"/>
      <c r="E16" s="69"/>
      <c r="F16" s="69"/>
      <c r="G16" s="69"/>
      <c r="H16" s="69">
        <v>1</v>
      </c>
      <c r="I16" s="69">
        <v>1</v>
      </c>
      <c r="J16" s="69">
        <v>1</v>
      </c>
      <c r="K16" s="69">
        <v>1</v>
      </c>
      <c r="L16" s="69"/>
      <c r="M16" s="69">
        <v>1</v>
      </c>
      <c r="N16" s="69">
        <v>1</v>
      </c>
      <c r="O16" s="69">
        <v>1</v>
      </c>
      <c r="P16" s="69"/>
      <c r="Q16" s="69">
        <v>1</v>
      </c>
      <c r="R16" s="69">
        <v>1</v>
      </c>
      <c r="S16" s="69">
        <v>1</v>
      </c>
      <c r="T16" s="69"/>
      <c r="U16" s="69"/>
      <c r="V16" s="69"/>
      <c r="W16" s="69"/>
      <c r="X16" s="69"/>
      <c r="Y16" s="69"/>
      <c r="Z16" s="69"/>
      <c r="AA16" s="69"/>
      <c r="AB16" s="69"/>
      <c r="AC16" s="69"/>
      <c r="AD16" s="69"/>
      <c r="AE16" s="69"/>
      <c r="AF16" s="69">
        <v>1</v>
      </c>
      <c r="AG16" s="69"/>
      <c r="AH16" s="69">
        <v>1</v>
      </c>
      <c r="AI16" s="69">
        <v>1</v>
      </c>
      <c r="AJ16" s="69"/>
      <c r="AK16" s="69">
        <v>1</v>
      </c>
      <c r="AL16" s="69">
        <v>1</v>
      </c>
      <c r="AM16" s="69">
        <v>1</v>
      </c>
      <c r="AN16" s="69"/>
      <c r="AO16" s="69">
        <v>1</v>
      </c>
    </row>
    <row r="17" spans="2:41" x14ac:dyDescent="0.2">
      <c r="B17" t="s">
        <v>193</v>
      </c>
      <c r="C17" s="69"/>
      <c r="D17" s="69"/>
      <c r="E17" s="69"/>
      <c r="F17" s="69"/>
      <c r="G17" s="69"/>
      <c r="H17" s="69"/>
      <c r="I17" s="69">
        <v>1</v>
      </c>
      <c r="J17" s="69">
        <v>1</v>
      </c>
      <c r="K17" s="69">
        <v>1</v>
      </c>
      <c r="L17" s="69"/>
      <c r="M17" s="69">
        <v>1</v>
      </c>
      <c r="N17" s="69">
        <v>1</v>
      </c>
      <c r="O17" s="69">
        <v>1</v>
      </c>
      <c r="P17" s="69"/>
      <c r="Q17" s="69">
        <v>1</v>
      </c>
      <c r="R17" s="69">
        <v>1</v>
      </c>
      <c r="S17" s="69">
        <v>1</v>
      </c>
      <c r="T17" s="69"/>
      <c r="U17" s="69"/>
      <c r="V17" s="69"/>
      <c r="W17" s="69"/>
      <c r="X17" s="69"/>
      <c r="Y17" s="69"/>
      <c r="Z17" s="69"/>
      <c r="AA17" s="69"/>
      <c r="AB17" s="69"/>
      <c r="AC17" s="69"/>
      <c r="AD17" s="69"/>
      <c r="AE17" s="69"/>
      <c r="AF17" s="69"/>
      <c r="AG17" s="69"/>
      <c r="AH17" s="69"/>
      <c r="AI17" s="69"/>
      <c r="AJ17" s="69"/>
      <c r="AK17" s="69">
        <v>1</v>
      </c>
      <c r="AL17" s="69">
        <v>1</v>
      </c>
      <c r="AM17" s="69">
        <v>1</v>
      </c>
      <c r="AN17" s="69"/>
      <c r="AO17" s="69">
        <v>1</v>
      </c>
    </row>
    <row r="18" spans="2:41" x14ac:dyDescent="0.2">
      <c r="B18" t="s">
        <v>194</v>
      </c>
      <c r="C18" s="69"/>
      <c r="D18" s="69"/>
      <c r="E18" s="69"/>
      <c r="F18" s="69"/>
      <c r="G18" s="69"/>
      <c r="H18" s="69"/>
      <c r="I18" s="69">
        <v>1</v>
      </c>
      <c r="J18" s="69">
        <v>1</v>
      </c>
      <c r="K18" s="69">
        <v>1</v>
      </c>
      <c r="L18" s="69"/>
      <c r="M18" s="69">
        <v>1</v>
      </c>
      <c r="N18" s="69">
        <v>1</v>
      </c>
      <c r="O18" s="69">
        <v>1</v>
      </c>
      <c r="P18" s="69"/>
      <c r="Q18" s="69">
        <v>1</v>
      </c>
      <c r="R18" s="69">
        <v>1</v>
      </c>
      <c r="S18" s="69">
        <v>1</v>
      </c>
      <c r="T18" s="69"/>
      <c r="U18" s="69"/>
      <c r="V18" s="69"/>
      <c r="W18" s="69"/>
      <c r="X18" s="69"/>
      <c r="Y18" s="69"/>
      <c r="Z18" s="69"/>
      <c r="AA18" s="69"/>
      <c r="AB18" s="69"/>
      <c r="AC18" s="69"/>
      <c r="AD18" s="69"/>
      <c r="AE18" s="69"/>
      <c r="AF18" s="69"/>
      <c r="AG18" s="69"/>
      <c r="AH18" s="69"/>
      <c r="AI18" s="69"/>
      <c r="AJ18" s="69"/>
      <c r="AK18" s="69"/>
      <c r="AL18" s="69"/>
      <c r="AM18" s="69"/>
      <c r="AN18" s="69"/>
      <c r="AO18" s="69"/>
    </row>
    <row r="19" spans="2:41" x14ac:dyDescent="0.2">
      <c r="B19" t="s">
        <v>195</v>
      </c>
      <c r="C19" s="69"/>
      <c r="D19" s="69"/>
      <c r="E19" s="69"/>
      <c r="F19" s="69"/>
      <c r="G19" s="69"/>
      <c r="H19" s="69"/>
      <c r="I19" s="69">
        <v>1</v>
      </c>
      <c r="J19" s="69">
        <v>1</v>
      </c>
      <c r="K19" s="69"/>
      <c r="L19" s="69"/>
      <c r="M19" s="69">
        <v>1</v>
      </c>
      <c r="N19" s="69">
        <v>1</v>
      </c>
      <c r="O19" s="69">
        <v>1</v>
      </c>
      <c r="P19" s="69"/>
      <c r="Q19" s="69">
        <v>1</v>
      </c>
      <c r="R19" s="69">
        <v>1</v>
      </c>
      <c r="S19" s="69">
        <v>1</v>
      </c>
      <c r="T19" s="69"/>
      <c r="U19" s="69"/>
      <c r="V19" s="69"/>
      <c r="W19" s="69"/>
      <c r="X19" s="69"/>
      <c r="Y19" s="69"/>
      <c r="Z19" s="69"/>
      <c r="AA19" s="69"/>
      <c r="AB19" s="69"/>
      <c r="AC19" s="69"/>
      <c r="AD19" s="69"/>
      <c r="AE19" s="69"/>
      <c r="AF19" s="69"/>
      <c r="AG19" s="69"/>
      <c r="AH19" s="69"/>
      <c r="AI19" s="69"/>
      <c r="AJ19" s="69"/>
      <c r="AK19" s="69"/>
      <c r="AL19" s="69"/>
      <c r="AM19" s="69"/>
      <c r="AN19" s="69"/>
      <c r="AO19" s="69"/>
    </row>
    <row r="20" spans="2:41" x14ac:dyDescent="0.2">
      <c r="B20" t="s">
        <v>196</v>
      </c>
      <c r="C20" s="69"/>
      <c r="D20" s="69"/>
      <c r="E20" s="69"/>
      <c r="F20" s="69"/>
      <c r="G20" s="69"/>
      <c r="H20" s="69"/>
      <c r="I20" s="69">
        <v>1</v>
      </c>
      <c r="J20" s="69"/>
      <c r="K20" s="69">
        <v>1</v>
      </c>
      <c r="L20" s="69"/>
      <c r="M20" s="69">
        <v>1</v>
      </c>
      <c r="N20" s="69">
        <v>1</v>
      </c>
      <c r="O20" s="69">
        <v>1</v>
      </c>
      <c r="P20" s="69"/>
      <c r="Q20" s="69">
        <v>1</v>
      </c>
      <c r="R20" s="69">
        <v>1</v>
      </c>
      <c r="S20" s="69">
        <v>1</v>
      </c>
      <c r="T20" s="69"/>
      <c r="U20" s="69"/>
      <c r="V20" s="69"/>
      <c r="W20" s="69"/>
      <c r="X20" s="69"/>
      <c r="Y20" s="69"/>
      <c r="Z20" s="69"/>
      <c r="AA20" s="69"/>
      <c r="AB20" s="69"/>
      <c r="AC20" s="69"/>
      <c r="AD20" s="69"/>
      <c r="AE20" s="69"/>
      <c r="AF20" s="69"/>
      <c r="AG20" s="69"/>
      <c r="AH20" s="69"/>
      <c r="AI20" s="69"/>
      <c r="AJ20" s="69"/>
      <c r="AK20" s="69"/>
      <c r="AL20" s="69"/>
      <c r="AM20" s="69"/>
      <c r="AN20" s="69"/>
      <c r="AO20" s="69"/>
    </row>
    <row r="21" spans="2:41" x14ac:dyDescent="0.2">
      <c r="B21" t="s">
        <v>197</v>
      </c>
      <c r="C21" s="69"/>
      <c r="D21" s="69"/>
      <c r="E21" s="69"/>
      <c r="F21" s="69"/>
      <c r="G21" s="69"/>
      <c r="H21" s="69"/>
      <c r="I21" s="69">
        <v>1</v>
      </c>
      <c r="J21" s="69">
        <v>1</v>
      </c>
      <c r="K21" s="69">
        <v>1</v>
      </c>
      <c r="L21" s="69"/>
      <c r="M21" s="69"/>
      <c r="N21" s="69">
        <v>1</v>
      </c>
      <c r="O21" s="69"/>
      <c r="P21" s="69"/>
      <c r="Q21" s="69"/>
      <c r="R21" s="69"/>
      <c r="S21" s="69"/>
      <c r="T21" s="69"/>
      <c r="U21" s="69"/>
      <c r="V21" s="69"/>
      <c r="W21" s="69"/>
      <c r="X21" s="69"/>
      <c r="Y21" s="69"/>
      <c r="Z21" s="69"/>
      <c r="AA21" s="69"/>
      <c r="AB21" s="69"/>
      <c r="AC21" s="69"/>
      <c r="AD21" s="69"/>
      <c r="AE21" s="69"/>
      <c r="AF21" s="69"/>
      <c r="AG21" s="69"/>
      <c r="AH21" s="69"/>
      <c r="AI21" s="69"/>
      <c r="AJ21" s="69"/>
      <c r="AK21" s="69">
        <v>1</v>
      </c>
      <c r="AL21" s="69">
        <v>1</v>
      </c>
      <c r="AM21" s="69">
        <v>1</v>
      </c>
      <c r="AN21" s="69"/>
      <c r="AO21" s="69">
        <v>1</v>
      </c>
    </row>
    <row r="22" spans="2:41" x14ac:dyDescent="0.2">
      <c r="B22" t="s">
        <v>43</v>
      </c>
      <c r="C22" s="69"/>
      <c r="D22" s="69"/>
      <c r="E22" s="69"/>
      <c r="F22" s="69"/>
      <c r="G22" s="69"/>
      <c r="H22" s="69"/>
      <c r="I22" s="69">
        <v>1</v>
      </c>
      <c r="J22" s="69">
        <v>1</v>
      </c>
      <c r="K22" s="69">
        <v>1</v>
      </c>
      <c r="L22" s="69"/>
      <c r="M22" s="69"/>
      <c r="N22" s="69">
        <v>1</v>
      </c>
      <c r="O22" s="69"/>
      <c r="P22" s="69"/>
      <c r="Q22" s="69"/>
      <c r="R22" s="69"/>
      <c r="S22" s="69"/>
      <c r="T22" s="69"/>
      <c r="U22" s="69"/>
      <c r="V22" s="69"/>
      <c r="W22" s="69"/>
      <c r="X22" s="69"/>
      <c r="Y22" s="69"/>
      <c r="Z22" s="69"/>
      <c r="AA22" s="69"/>
      <c r="AB22" s="69"/>
      <c r="AC22" s="69"/>
      <c r="AD22" s="69"/>
      <c r="AE22" s="69"/>
      <c r="AF22" s="69"/>
      <c r="AG22" s="69"/>
      <c r="AH22" s="69"/>
      <c r="AI22" s="69"/>
      <c r="AJ22" s="69"/>
      <c r="AK22" s="69">
        <v>1</v>
      </c>
      <c r="AL22" s="69">
        <v>1</v>
      </c>
      <c r="AM22" s="69">
        <v>1</v>
      </c>
      <c r="AN22" s="69"/>
      <c r="AO22" s="69">
        <v>1</v>
      </c>
    </row>
    <row r="23" spans="2:41" x14ac:dyDescent="0.2">
      <c r="B23" t="s">
        <v>198</v>
      </c>
      <c r="C23" s="69"/>
      <c r="D23" s="69"/>
      <c r="E23" s="69"/>
      <c r="F23" s="69"/>
      <c r="G23" s="69"/>
      <c r="H23" s="69"/>
      <c r="I23" s="69">
        <v>1</v>
      </c>
      <c r="J23" s="69">
        <v>1</v>
      </c>
      <c r="K23" s="69"/>
      <c r="L23" s="69"/>
      <c r="M23" s="69"/>
      <c r="N23" s="69">
        <v>1</v>
      </c>
      <c r="O23" s="69"/>
      <c r="P23" s="69"/>
      <c r="Q23" s="69"/>
      <c r="R23" s="69"/>
      <c r="S23" s="69"/>
      <c r="T23" s="69"/>
      <c r="U23" s="69"/>
      <c r="V23" s="69"/>
      <c r="W23" s="69"/>
      <c r="X23" s="69"/>
      <c r="Y23" s="69"/>
      <c r="Z23" s="69"/>
      <c r="AA23" s="69"/>
      <c r="AB23" s="69"/>
      <c r="AC23" s="69"/>
      <c r="AD23" s="69"/>
      <c r="AE23" s="69"/>
      <c r="AF23" s="69"/>
      <c r="AG23" s="69"/>
      <c r="AH23" s="69"/>
      <c r="AI23" s="69"/>
      <c r="AJ23" s="69"/>
      <c r="AK23" s="69">
        <v>1</v>
      </c>
      <c r="AL23" s="69">
        <v>1</v>
      </c>
      <c r="AM23" s="69">
        <v>1</v>
      </c>
      <c r="AN23" s="69"/>
      <c r="AO23" s="69">
        <v>1</v>
      </c>
    </row>
    <row r="24" spans="2:41" x14ac:dyDescent="0.2">
      <c r="B24" t="s">
        <v>199</v>
      </c>
      <c r="C24" s="69"/>
      <c r="D24" s="69"/>
      <c r="E24" s="69"/>
      <c r="F24" s="69"/>
      <c r="G24" s="69"/>
      <c r="H24" s="69"/>
      <c r="I24" s="69">
        <v>1</v>
      </c>
      <c r="J24" s="69"/>
      <c r="K24" s="69">
        <v>1</v>
      </c>
      <c r="L24" s="69"/>
      <c r="M24" s="69"/>
      <c r="N24" s="69">
        <v>1</v>
      </c>
      <c r="O24" s="69"/>
      <c r="P24" s="69"/>
      <c r="Q24" s="69"/>
      <c r="R24" s="69"/>
      <c r="S24" s="69"/>
      <c r="T24" s="69"/>
      <c r="U24" s="69"/>
      <c r="V24" s="69"/>
      <c r="W24" s="69"/>
      <c r="X24" s="69"/>
      <c r="Y24" s="69"/>
      <c r="Z24" s="69"/>
      <c r="AA24" s="69"/>
      <c r="AB24" s="69"/>
      <c r="AC24" s="69"/>
      <c r="AD24" s="69"/>
      <c r="AE24" s="69"/>
      <c r="AF24" s="69"/>
      <c r="AG24" s="69"/>
      <c r="AH24" s="69"/>
      <c r="AI24" s="69"/>
      <c r="AJ24" s="69"/>
      <c r="AK24" s="69">
        <v>1</v>
      </c>
      <c r="AL24" s="69">
        <v>1</v>
      </c>
      <c r="AM24" s="69">
        <v>1</v>
      </c>
      <c r="AN24" s="69"/>
      <c r="AO24" s="69">
        <v>1</v>
      </c>
    </row>
    <row r="25" spans="2:41" x14ac:dyDescent="0.2">
      <c r="B25" t="s">
        <v>44</v>
      </c>
      <c r="C25" s="69"/>
      <c r="D25" s="69"/>
      <c r="E25" s="69"/>
      <c r="F25" s="69"/>
      <c r="G25" s="69"/>
      <c r="H25" s="69"/>
      <c r="I25" s="69">
        <v>1</v>
      </c>
      <c r="J25" s="69">
        <v>1</v>
      </c>
      <c r="K25" s="69">
        <v>1</v>
      </c>
      <c r="L25" s="69"/>
      <c r="M25" s="69"/>
      <c r="N25" s="69">
        <v>1</v>
      </c>
      <c r="O25" s="69"/>
      <c r="P25" s="69"/>
      <c r="Q25" s="69"/>
      <c r="R25" s="69"/>
      <c r="S25" s="69"/>
      <c r="T25" s="69"/>
      <c r="U25" s="69"/>
      <c r="V25" s="69"/>
      <c r="W25" s="69"/>
      <c r="X25" s="69"/>
      <c r="Y25" s="69"/>
      <c r="Z25" s="69"/>
      <c r="AA25" s="69"/>
      <c r="AB25" s="69"/>
      <c r="AC25" s="69"/>
      <c r="AD25" s="69"/>
      <c r="AE25" s="69"/>
      <c r="AF25" s="69"/>
      <c r="AG25" s="69"/>
      <c r="AH25" s="69"/>
      <c r="AI25" s="69"/>
      <c r="AJ25" s="69"/>
      <c r="AK25" s="69">
        <v>1</v>
      </c>
      <c r="AL25" s="69">
        <v>1</v>
      </c>
      <c r="AM25" s="69">
        <v>1</v>
      </c>
      <c r="AN25" s="69"/>
      <c r="AO25" s="69">
        <v>1</v>
      </c>
    </row>
    <row r="26" spans="2:41" x14ac:dyDescent="0.2">
      <c r="B26" t="s">
        <v>200</v>
      </c>
      <c r="C26" s="69"/>
      <c r="D26" s="69"/>
      <c r="E26" s="69"/>
      <c r="F26" s="69"/>
      <c r="G26" s="69"/>
      <c r="H26" s="69"/>
      <c r="I26" s="69">
        <v>1</v>
      </c>
      <c r="J26" s="69">
        <v>1</v>
      </c>
      <c r="K26" s="69"/>
      <c r="L26" s="69"/>
      <c r="M26" s="69"/>
      <c r="N26" s="69">
        <v>1</v>
      </c>
      <c r="O26" s="69"/>
      <c r="P26" s="69"/>
      <c r="Q26" s="69"/>
      <c r="R26" s="69"/>
      <c r="S26" s="69"/>
      <c r="T26" s="69"/>
      <c r="U26" s="69"/>
      <c r="V26" s="69"/>
      <c r="W26" s="69"/>
      <c r="X26" s="69"/>
      <c r="Y26" s="69"/>
      <c r="Z26" s="69"/>
      <c r="AA26" s="69"/>
      <c r="AB26" s="69"/>
      <c r="AC26" s="69"/>
      <c r="AD26" s="69"/>
      <c r="AE26" s="69"/>
      <c r="AF26" s="69"/>
      <c r="AG26" s="69"/>
      <c r="AH26" s="69"/>
      <c r="AI26" s="69"/>
      <c r="AJ26" s="69"/>
      <c r="AK26" s="69">
        <v>1</v>
      </c>
      <c r="AL26" s="69">
        <v>1</v>
      </c>
      <c r="AM26" s="69">
        <v>1</v>
      </c>
      <c r="AN26" s="69"/>
      <c r="AO26" s="69">
        <v>1</v>
      </c>
    </row>
    <row r="27" spans="2:41" x14ac:dyDescent="0.2">
      <c r="B27" t="s">
        <v>201</v>
      </c>
      <c r="C27" s="69"/>
      <c r="D27" s="69"/>
      <c r="E27" s="69"/>
      <c r="F27" s="69"/>
      <c r="G27" s="69"/>
      <c r="H27" s="69"/>
      <c r="I27" s="69">
        <v>1</v>
      </c>
      <c r="J27" s="69"/>
      <c r="K27" s="69">
        <v>1</v>
      </c>
      <c r="L27" s="69"/>
      <c r="M27" s="69"/>
      <c r="N27" s="69">
        <v>1</v>
      </c>
      <c r="O27" s="69"/>
      <c r="P27" s="69"/>
      <c r="Q27" s="69"/>
      <c r="R27" s="69"/>
      <c r="S27" s="69"/>
      <c r="T27" s="69"/>
      <c r="U27" s="69"/>
      <c r="V27" s="69"/>
      <c r="W27" s="69"/>
      <c r="X27" s="69"/>
      <c r="Y27" s="69"/>
      <c r="Z27" s="69"/>
      <c r="AA27" s="69"/>
      <c r="AB27" s="69"/>
      <c r="AC27" s="69"/>
      <c r="AD27" s="69"/>
      <c r="AE27" s="69"/>
      <c r="AF27" s="69"/>
      <c r="AG27" s="69"/>
      <c r="AH27" s="69"/>
      <c r="AI27" s="69"/>
      <c r="AJ27" s="69"/>
      <c r="AK27" s="69">
        <v>1</v>
      </c>
      <c r="AL27" s="69">
        <v>1</v>
      </c>
      <c r="AM27" s="69">
        <v>1</v>
      </c>
      <c r="AN27" s="69"/>
      <c r="AO27" s="69">
        <v>1</v>
      </c>
    </row>
    <row r="28" spans="2:41" x14ac:dyDescent="0.2">
      <c r="B28" t="s">
        <v>74</v>
      </c>
      <c r="C28" s="69"/>
      <c r="D28" s="69"/>
      <c r="E28" s="69"/>
      <c r="F28" s="69"/>
      <c r="G28" s="69"/>
      <c r="H28" s="69">
        <v>1</v>
      </c>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v>1</v>
      </c>
      <c r="AJ28" s="69"/>
      <c r="AK28" s="69">
        <v>1</v>
      </c>
      <c r="AL28" s="69"/>
      <c r="AM28" s="69">
        <v>1</v>
      </c>
      <c r="AN28" s="69"/>
      <c r="AO28" s="69">
        <v>1</v>
      </c>
    </row>
    <row r="29" spans="2:41" x14ac:dyDescent="0.2">
      <c r="B29" t="s">
        <v>109</v>
      </c>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v>1</v>
      </c>
      <c r="AG29" s="69"/>
      <c r="AH29" s="69">
        <v>1</v>
      </c>
      <c r="AI29" s="69"/>
      <c r="AJ29" s="69"/>
      <c r="AK29" s="69"/>
      <c r="AL29" s="69"/>
      <c r="AM29" s="69"/>
      <c r="AN29" s="69"/>
      <c r="AO29" s="69"/>
    </row>
    <row r="30" spans="2:41" x14ac:dyDescent="0.2">
      <c r="B30" t="s">
        <v>204</v>
      </c>
      <c r="C30" s="69"/>
      <c r="D30" s="69"/>
      <c r="E30" s="69"/>
      <c r="F30" s="69"/>
      <c r="G30" s="69"/>
      <c r="H30" s="69"/>
      <c r="I30" s="69">
        <v>1</v>
      </c>
      <c r="J30" s="69">
        <v>1</v>
      </c>
      <c r="K30" s="69">
        <v>1</v>
      </c>
      <c r="L30" s="69"/>
      <c r="M30" s="69"/>
      <c r="N30" s="69"/>
      <c r="O30" s="69"/>
      <c r="P30" s="69">
        <v>1</v>
      </c>
      <c r="Q30" s="69"/>
      <c r="R30" s="69"/>
      <c r="S30" s="69"/>
      <c r="T30" s="69"/>
      <c r="U30" s="69"/>
      <c r="V30" s="69"/>
      <c r="W30" s="69"/>
      <c r="X30" s="69"/>
      <c r="Y30" s="69"/>
      <c r="Z30" s="69"/>
      <c r="AA30" s="69"/>
      <c r="AB30" s="69"/>
      <c r="AC30" s="69"/>
      <c r="AD30" s="69"/>
      <c r="AE30" s="69"/>
      <c r="AF30" s="69"/>
      <c r="AG30" s="69"/>
      <c r="AH30" s="69"/>
      <c r="AI30" s="69"/>
      <c r="AJ30" s="69"/>
      <c r="AK30" s="69">
        <v>1</v>
      </c>
      <c r="AL30" s="69">
        <v>1</v>
      </c>
      <c r="AM30" s="69">
        <v>1</v>
      </c>
      <c r="AN30" s="69"/>
      <c r="AO30" s="69">
        <v>1</v>
      </c>
    </row>
    <row r="31" spans="2:41" x14ac:dyDescent="0.2">
      <c r="B31" t="s">
        <v>205</v>
      </c>
      <c r="C31" s="69"/>
      <c r="D31" s="69"/>
      <c r="E31" s="69"/>
      <c r="F31" s="69"/>
      <c r="G31" s="69"/>
      <c r="H31" s="69"/>
      <c r="I31" s="69">
        <v>1</v>
      </c>
      <c r="J31" s="69">
        <v>1</v>
      </c>
      <c r="K31" s="69">
        <v>1</v>
      </c>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v>1</v>
      </c>
      <c r="AL31" s="69">
        <v>1</v>
      </c>
      <c r="AM31" s="69">
        <v>1</v>
      </c>
      <c r="AN31" s="69"/>
      <c r="AO31" s="69">
        <v>1</v>
      </c>
    </row>
    <row r="32" spans="2:41" x14ac:dyDescent="0.2">
      <c r="B32" t="s">
        <v>37</v>
      </c>
      <c r="C32" s="69"/>
      <c r="D32" s="69"/>
      <c r="E32" s="69"/>
      <c r="F32" s="69"/>
      <c r="G32" s="69"/>
      <c r="H32" s="69"/>
      <c r="I32" s="69">
        <v>1</v>
      </c>
      <c r="J32" s="69">
        <v>1</v>
      </c>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v>1</v>
      </c>
      <c r="AL32" s="69">
        <v>1</v>
      </c>
      <c r="AM32" s="69">
        <v>1</v>
      </c>
      <c r="AN32" s="69"/>
      <c r="AO32" s="69">
        <v>1</v>
      </c>
    </row>
    <row r="33" spans="2:41" x14ac:dyDescent="0.2">
      <c r="B33" t="s">
        <v>47</v>
      </c>
      <c r="C33" s="69"/>
      <c r="D33" s="69"/>
      <c r="E33" s="69"/>
      <c r="F33" s="69"/>
      <c r="G33" s="69"/>
      <c r="H33" s="69"/>
      <c r="I33" s="69">
        <v>1</v>
      </c>
      <c r="J33" s="69"/>
      <c r="K33" s="69">
        <v>1</v>
      </c>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v>1</v>
      </c>
      <c r="AL33" s="69">
        <v>1</v>
      </c>
      <c r="AM33" s="69">
        <v>1</v>
      </c>
      <c r="AN33" s="69"/>
      <c r="AO33" s="69">
        <v>1</v>
      </c>
    </row>
    <row r="34" spans="2:41" x14ac:dyDescent="0.2">
      <c r="B34" t="s">
        <v>34</v>
      </c>
      <c r="C34" s="69"/>
      <c r="D34" s="69"/>
      <c r="E34" s="69"/>
      <c r="F34" s="69"/>
      <c r="G34" s="69"/>
      <c r="H34" s="69"/>
      <c r="I34" s="69">
        <v>1</v>
      </c>
      <c r="J34" s="69">
        <v>1</v>
      </c>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v>1</v>
      </c>
      <c r="AL34" s="69">
        <v>1</v>
      </c>
      <c r="AM34" s="69">
        <v>1</v>
      </c>
      <c r="AN34" s="69"/>
      <c r="AO34" s="69">
        <v>1</v>
      </c>
    </row>
    <row r="35" spans="2:41" x14ac:dyDescent="0.2">
      <c r="B35" t="s">
        <v>79</v>
      </c>
      <c r="C35" s="69"/>
      <c r="D35" s="69"/>
      <c r="E35" s="69"/>
      <c r="F35" s="69"/>
      <c r="G35" s="69"/>
      <c r="H35" s="69"/>
      <c r="I35" s="69">
        <v>1</v>
      </c>
      <c r="J35" s="69">
        <v>1</v>
      </c>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row>
    <row r="36" spans="2:41" x14ac:dyDescent="0.2">
      <c r="B36" t="s">
        <v>39</v>
      </c>
      <c r="C36" s="69"/>
      <c r="D36" s="69"/>
      <c r="E36" s="69"/>
      <c r="F36" s="69"/>
      <c r="G36" s="69"/>
      <c r="H36" s="69"/>
      <c r="I36" s="69"/>
      <c r="J36" s="69"/>
      <c r="K36" s="69"/>
      <c r="L36" s="69"/>
      <c r="M36" s="69"/>
      <c r="N36" s="69"/>
      <c r="O36" s="69"/>
      <c r="P36" s="69">
        <v>1</v>
      </c>
      <c r="Q36" s="69"/>
      <c r="R36" s="69"/>
      <c r="S36" s="69"/>
      <c r="T36" s="69"/>
      <c r="U36" s="69"/>
      <c r="V36" s="69"/>
      <c r="W36" s="69"/>
      <c r="X36" s="69"/>
      <c r="Y36" s="69"/>
      <c r="Z36" s="69"/>
      <c r="AA36" s="69"/>
      <c r="AB36" s="69"/>
      <c r="AC36" s="69"/>
      <c r="AD36" s="69"/>
      <c r="AE36" s="69"/>
      <c r="AF36" s="69"/>
      <c r="AG36" s="69"/>
      <c r="AH36" s="69"/>
      <c r="AI36" s="69"/>
      <c r="AJ36" s="69"/>
      <c r="AK36" s="69">
        <v>1</v>
      </c>
      <c r="AL36" s="69">
        <v>1</v>
      </c>
      <c r="AM36" s="69">
        <v>1</v>
      </c>
      <c r="AN36" s="69"/>
      <c r="AO36" s="69">
        <v>1</v>
      </c>
    </row>
    <row r="37" spans="2:41" x14ac:dyDescent="0.2">
      <c r="B37" t="s">
        <v>111</v>
      </c>
      <c r="C37" s="69"/>
      <c r="D37" s="69"/>
      <c r="E37" s="69"/>
      <c r="F37" s="69"/>
      <c r="G37" s="69"/>
      <c r="H37" s="69"/>
      <c r="I37" s="69"/>
      <c r="J37" s="69"/>
      <c r="K37" s="69"/>
      <c r="L37" s="69">
        <v>1</v>
      </c>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69">
        <v>1</v>
      </c>
      <c r="AL37" s="69">
        <v>1</v>
      </c>
      <c r="AM37" s="69">
        <v>1</v>
      </c>
      <c r="AN37" s="69"/>
      <c r="AO37" s="69">
        <v>1</v>
      </c>
    </row>
    <row r="38" spans="2:41" x14ac:dyDescent="0.2">
      <c r="B38" t="s">
        <v>45</v>
      </c>
      <c r="C38" s="69"/>
      <c r="D38" s="69"/>
      <c r="E38" s="69"/>
      <c r="F38" s="69"/>
      <c r="G38" s="69"/>
      <c r="H38" s="69"/>
      <c r="I38" s="69"/>
      <c r="J38" s="69"/>
      <c r="K38" s="69"/>
      <c r="L38" s="69"/>
      <c r="M38" s="69"/>
      <c r="N38" s="69"/>
      <c r="O38" s="69"/>
      <c r="P38" s="69"/>
      <c r="Q38" s="69"/>
      <c r="R38" s="69"/>
      <c r="S38" s="69"/>
      <c r="T38" s="69"/>
      <c r="U38" s="69">
        <v>1</v>
      </c>
      <c r="V38" s="69"/>
      <c r="W38" s="69"/>
      <c r="X38" s="69"/>
      <c r="Y38" s="69"/>
      <c r="Z38" s="69"/>
      <c r="AA38" s="69"/>
      <c r="AB38" s="69"/>
      <c r="AC38" s="69"/>
      <c r="AD38" s="69"/>
      <c r="AE38" s="69"/>
      <c r="AF38" s="69"/>
      <c r="AG38" s="69"/>
      <c r="AH38" s="69"/>
      <c r="AI38" s="69"/>
      <c r="AJ38" s="69"/>
      <c r="AK38" s="69">
        <v>1</v>
      </c>
      <c r="AL38" s="69">
        <v>1</v>
      </c>
      <c r="AM38" s="69">
        <v>1</v>
      </c>
      <c r="AN38" s="69"/>
      <c r="AO38" s="69">
        <v>1</v>
      </c>
    </row>
    <row r="39" spans="2:41" x14ac:dyDescent="0.2">
      <c r="B39" t="s">
        <v>206</v>
      </c>
      <c r="C39" s="69"/>
      <c r="D39" s="69"/>
      <c r="E39" s="69"/>
      <c r="F39" s="69"/>
      <c r="G39" s="69"/>
      <c r="H39" s="69"/>
      <c r="I39" s="69"/>
      <c r="J39" s="69"/>
      <c r="K39" s="69"/>
      <c r="L39" s="69"/>
      <c r="M39" s="69">
        <v>1</v>
      </c>
      <c r="N39" s="69">
        <v>1</v>
      </c>
      <c r="O39" s="69">
        <v>1</v>
      </c>
      <c r="P39" s="69"/>
      <c r="Q39" s="69"/>
      <c r="R39" s="69"/>
      <c r="S39" s="69"/>
      <c r="T39" s="69"/>
      <c r="U39" s="69"/>
      <c r="V39" s="69"/>
      <c r="W39" s="69"/>
      <c r="X39" s="69"/>
      <c r="Y39" s="69"/>
      <c r="Z39" s="69"/>
      <c r="AA39" s="69"/>
      <c r="AB39" s="69"/>
      <c r="AC39" s="69"/>
      <c r="AD39" s="69"/>
      <c r="AE39" s="69"/>
      <c r="AF39" s="69"/>
      <c r="AG39" s="69"/>
      <c r="AH39" s="69"/>
      <c r="AI39" s="69"/>
      <c r="AJ39" s="69"/>
      <c r="AK39" s="69">
        <v>1</v>
      </c>
      <c r="AL39" s="69">
        <v>1</v>
      </c>
      <c r="AM39" s="69">
        <v>1</v>
      </c>
      <c r="AN39" s="69"/>
      <c r="AO39" s="69">
        <v>1</v>
      </c>
    </row>
    <row r="40" spans="2:41" x14ac:dyDescent="0.2">
      <c r="B40" t="s">
        <v>38</v>
      </c>
      <c r="C40" s="69"/>
      <c r="D40" s="69"/>
      <c r="E40" s="69"/>
      <c r="F40" s="69"/>
      <c r="G40" s="69"/>
      <c r="H40" s="69"/>
      <c r="I40" s="69"/>
      <c r="J40" s="69"/>
      <c r="K40" s="69"/>
      <c r="L40" s="69"/>
      <c r="M40" s="69"/>
      <c r="N40" s="69">
        <v>1</v>
      </c>
      <c r="O40" s="69"/>
      <c r="P40" s="69"/>
      <c r="Q40" s="69"/>
      <c r="R40" s="69"/>
      <c r="S40" s="69"/>
      <c r="T40" s="69"/>
      <c r="U40" s="69"/>
      <c r="V40" s="69"/>
      <c r="W40" s="69"/>
      <c r="X40" s="69"/>
      <c r="Y40" s="69"/>
      <c r="Z40" s="69"/>
      <c r="AA40" s="69"/>
      <c r="AB40" s="69"/>
      <c r="AC40" s="69"/>
      <c r="AD40" s="69"/>
      <c r="AE40" s="69"/>
      <c r="AF40" s="69"/>
      <c r="AG40" s="69"/>
      <c r="AH40" s="69"/>
      <c r="AI40" s="69"/>
      <c r="AJ40" s="69"/>
      <c r="AK40" s="69">
        <v>1</v>
      </c>
      <c r="AL40" s="69">
        <v>1</v>
      </c>
      <c r="AM40" s="69">
        <v>1</v>
      </c>
      <c r="AN40" s="69"/>
      <c r="AO40" s="69">
        <v>1</v>
      </c>
    </row>
    <row r="41" spans="2:41" x14ac:dyDescent="0.2">
      <c r="B41" t="s">
        <v>41</v>
      </c>
      <c r="C41" s="69"/>
      <c r="D41" s="69"/>
      <c r="E41" s="69"/>
      <c r="F41" s="69"/>
      <c r="G41" s="69"/>
      <c r="H41" s="69"/>
      <c r="I41" s="69"/>
      <c r="J41" s="69"/>
      <c r="K41" s="69"/>
      <c r="L41" s="69"/>
      <c r="M41" s="69"/>
      <c r="N41" s="69"/>
      <c r="O41" s="69">
        <v>1</v>
      </c>
      <c r="P41" s="69"/>
      <c r="Q41" s="69"/>
      <c r="R41" s="69"/>
      <c r="S41" s="69"/>
      <c r="T41" s="69"/>
      <c r="U41" s="69"/>
      <c r="V41" s="69"/>
      <c r="W41" s="69"/>
      <c r="X41" s="69"/>
      <c r="Y41" s="69"/>
      <c r="Z41" s="69"/>
      <c r="AA41" s="69"/>
      <c r="AB41" s="69"/>
      <c r="AC41" s="69"/>
      <c r="AD41" s="69"/>
      <c r="AE41" s="69"/>
      <c r="AF41" s="69"/>
      <c r="AG41" s="69"/>
      <c r="AH41" s="69"/>
      <c r="AI41" s="69"/>
      <c r="AJ41" s="69"/>
      <c r="AK41" s="69">
        <v>1</v>
      </c>
      <c r="AL41" s="69">
        <v>1</v>
      </c>
      <c r="AM41" s="69">
        <v>1</v>
      </c>
      <c r="AN41" s="69"/>
      <c r="AO41" s="69">
        <v>1</v>
      </c>
    </row>
    <row r="42" spans="2:41" x14ac:dyDescent="0.2">
      <c r="B42" t="s">
        <v>50</v>
      </c>
      <c r="C42" s="69"/>
      <c r="D42" s="69"/>
      <c r="E42" s="69"/>
      <c r="F42" s="69"/>
      <c r="G42" s="69"/>
      <c r="H42" s="69"/>
      <c r="I42" s="69"/>
      <c r="J42" s="69"/>
      <c r="K42" s="69"/>
      <c r="L42" s="69"/>
      <c r="M42" s="69">
        <v>1</v>
      </c>
      <c r="N42" s="69"/>
      <c r="O42" s="69"/>
      <c r="P42" s="69"/>
      <c r="Q42" s="69"/>
      <c r="R42" s="69"/>
      <c r="S42" s="69"/>
      <c r="T42" s="69"/>
      <c r="U42" s="69"/>
      <c r="V42" s="69"/>
      <c r="W42" s="69"/>
      <c r="X42" s="69"/>
      <c r="Y42" s="69"/>
      <c r="Z42" s="69"/>
      <c r="AA42" s="69"/>
      <c r="AB42" s="69"/>
      <c r="AC42" s="69"/>
      <c r="AD42" s="69"/>
      <c r="AE42" s="69"/>
      <c r="AF42" s="69"/>
      <c r="AG42" s="69"/>
      <c r="AH42" s="69"/>
      <c r="AI42" s="69"/>
      <c r="AJ42" s="69"/>
      <c r="AK42" s="69">
        <v>1</v>
      </c>
      <c r="AL42" s="69">
        <v>1</v>
      </c>
      <c r="AM42" s="69">
        <v>1</v>
      </c>
      <c r="AN42" s="69"/>
      <c r="AO42" s="69">
        <v>1</v>
      </c>
    </row>
    <row r="43" spans="2:41" x14ac:dyDescent="0.2">
      <c r="B43" t="s">
        <v>94</v>
      </c>
      <c r="C43" s="69"/>
      <c r="D43" s="69"/>
      <c r="E43" s="69"/>
      <c r="F43" s="69"/>
      <c r="G43" s="69"/>
      <c r="H43" s="69"/>
      <c r="I43" s="69"/>
      <c r="J43" s="69"/>
      <c r="K43" s="69"/>
      <c r="L43" s="69"/>
      <c r="M43" s="69">
        <v>1</v>
      </c>
      <c r="N43" s="69"/>
      <c r="O43" s="69"/>
      <c r="P43" s="69"/>
      <c r="Q43" s="69"/>
      <c r="R43" s="69"/>
      <c r="S43" s="69"/>
      <c r="T43" s="69"/>
      <c r="U43" s="69"/>
      <c r="V43" s="69"/>
      <c r="W43" s="69"/>
      <c r="X43" s="69"/>
      <c r="Y43" s="69"/>
      <c r="Z43" s="69"/>
      <c r="AA43" s="69"/>
      <c r="AB43" s="69"/>
      <c r="AC43" s="69"/>
      <c r="AD43" s="69"/>
      <c r="AE43" s="69"/>
      <c r="AF43" s="69"/>
      <c r="AG43" s="69"/>
      <c r="AH43" s="69"/>
      <c r="AI43" s="69"/>
      <c r="AJ43" s="69"/>
      <c r="AK43" s="69">
        <v>1</v>
      </c>
      <c r="AL43" s="69">
        <v>1</v>
      </c>
      <c r="AM43" s="69">
        <v>1</v>
      </c>
      <c r="AN43" s="69"/>
      <c r="AO43" s="69">
        <v>1</v>
      </c>
    </row>
    <row r="44" spans="2:41" x14ac:dyDescent="0.2">
      <c r="B44" t="s">
        <v>97</v>
      </c>
      <c r="C44" s="69"/>
      <c r="D44" s="69"/>
      <c r="E44" s="69"/>
      <c r="F44" s="69"/>
      <c r="G44" s="69"/>
      <c r="H44" s="69"/>
      <c r="I44" s="69"/>
      <c r="J44" s="69"/>
      <c r="K44" s="69"/>
      <c r="L44" s="69"/>
      <c r="M44" s="69">
        <v>1</v>
      </c>
      <c r="N44" s="69"/>
      <c r="O44" s="69"/>
      <c r="P44" s="69"/>
      <c r="Q44" s="69"/>
      <c r="R44" s="69"/>
      <c r="S44" s="69"/>
      <c r="T44" s="69"/>
      <c r="U44" s="69"/>
      <c r="V44" s="69"/>
      <c r="W44" s="69"/>
      <c r="X44" s="69"/>
      <c r="Y44" s="69"/>
      <c r="Z44" s="69"/>
      <c r="AA44" s="69"/>
      <c r="AB44" s="69"/>
      <c r="AC44" s="69"/>
      <c r="AD44" s="69"/>
      <c r="AE44" s="69"/>
      <c r="AF44" s="69"/>
      <c r="AG44" s="69"/>
      <c r="AH44" s="69"/>
      <c r="AI44" s="69"/>
      <c r="AJ44" s="69"/>
      <c r="AK44" s="69">
        <v>1</v>
      </c>
      <c r="AL44" s="69">
        <v>1</v>
      </c>
      <c r="AM44" s="69">
        <v>1</v>
      </c>
      <c r="AN44" s="69"/>
      <c r="AO44" s="69">
        <v>1</v>
      </c>
    </row>
    <row r="45" spans="2:41" x14ac:dyDescent="0.2">
      <c r="B45" t="s">
        <v>96</v>
      </c>
      <c r="C45" s="69"/>
      <c r="D45" s="69"/>
      <c r="E45" s="69"/>
      <c r="F45" s="69"/>
      <c r="G45" s="69"/>
      <c r="H45" s="69"/>
      <c r="I45" s="69"/>
      <c r="J45" s="69"/>
      <c r="K45" s="69"/>
      <c r="L45" s="69"/>
      <c r="M45" s="69">
        <v>1</v>
      </c>
      <c r="N45" s="69"/>
      <c r="O45" s="69"/>
      <c r="P45" s="69"/>
      <c r="Q45" s="69"/>
      <c r="R45" s="69"/>
      <c r="S45" s="69"/>
      <c r="T45" s="69"/>
      <c r="U45" s="69"/>
      <c r="V45" s="69"/>
      <c r="W45" s="69"/>
      <c r="X45" s="69"/>
      <c r="Y45" s="69"/>
      <c r="Z45" s="69"/>
      <c r="AA45" s="69"/>
      <c r="AB45" s="69"/>
      <c r="AC45" s="69"/>
      <c r="AD45" s="69"/>
      <c r="AE45" s="69"/>
      <c r="AF45" s="69"/>
      <c r="AG45" s="69"/>
      <c r="AH45" s="69"/>
      <c r="AI45" s="69"/>
      <c r="AJ45" s="69"/>
      <c r="AK45" s="69">
        <v>1</v>
      </c>
      <c r="AL45" s="69">
        <v>1</v>
      </c>
      <c r="AM45" s="69">
        <v>1</v>
      </c>
      <c r="AN45" s="69"/>
      <c r="AO45" s="69">
        <v>1</v>
      </c>
    </row>
    <row r="46" spans="2:41" x14ac:dyDescent="0.2">
      <c r="B46" t="s">
        <v>95</v>
      </c>
      <c r="C46" s="69"/>
      <c r="D46" s="69"/>
      <c r="E46" s="69"/>
      <c r="F46" s="69"/>
      <c r="G46" s="69"/>
      <c r="H46" s="69"/>
      <c r="I46" s="69"/>
      <c r="J46" s="69"/>
      <c r="K46" s="69"/>
      <c r="L46" s="69"/>
      <c r="M46" s="69">
        <v>1</v>
      </c>
      <c r="N46" s="69"/>
      <c r="O46" s="69"/>
      <c r="P46" s="69"/>
      <c r="Q46" s="69"/>
      <c r="R46" s="69"/>
      <c r="S46" s="69"/>
      <c r="T46" s="69"/>
      <c r="U46" s="69"/>
      <c r="V46" s="69"/>
      <c r="W46" s="69"/>
      <c r="X46" s="69"/>
      <c r="Y46" s="69"/>
      <c r="Z46" s="69"/>
      <c r="AA46" s="69"/>
      <c r="AB46" s="69"/>
      <c r="AC46" s="69"/>
      <c r="AD46" s="69"/>
      <c r="AE46" s="69"/>
      <c r="AF46" s="69"/>
      <c r="AG46" s="69"/>
      <c r="AH46" s="69"/>
      <c r="AI46" s="69"/>
      <c r="AJ46" s="69"/>
      <c r="AK46" s="69">
        <v>1</v>
      </c>
      <c r="AL46" s="69">
        <v>1</v>
      </c>
      <c r="AM46" s="69">
        <v>1</v>
      </c>
      <c r="AN46" s="69"/>
      <c r="AO46" s="69">
        <v>1</v>
      </c>
    </row>
    <row r="47" spans="2:41" x14ac:dyDescent="0.2">
      <c r="B47" t="s">
        <v>53</v>
      </c>
      <c r="C47" s="69"/>
      <c r="D47" s="69"/>
      <c r="E47" s="69"/>
      <c r="F47" s="69"/>
      <c r="G47" s="69"/>
      <c r="H47" s="69"/>
      <c r="I47" s="69"/>
      <c r="J47" s="69"/>
      <c r="K47" s="69"/>
      <c r="L47" s="69"/>
      <c r="M47" s="69"/>
      <c r="N47" s="69"/>
      <c r="O47" s="69"/>
      <c r="P47" s="69"/>
      <c r="Q47" s="69">
        <v>1</v>
      </c>
      <c r="R47" s="69">
        <v>1</v>
      </c>
      <c r="S47" s="69">
        <v>1</v>
      </c>
      <c r="T47" s="69"/>
      <c r="U47" s="69"/>
      <c r="V47" s="69"/>
      <c r="W47" s="69"/>
      <c r="X47" s="69"/>
      <c r="Y47" s="69"/>
      <c r="Z47" s="69"/>
      <c r="AA47" s="69"/>
      <c r="AB47" s="69"/>
      <c r="AC47" s="69"/>
      <c r="AD47" s="69"/>
      <c r="AE47" s="69"/>
      <c r="AF47" s="69"/>
      <c r="AG47" s="69"/>
      <c r="AH47" s="69"/>
      <c r="AI47" s="69"/>
      <c r="AJ47" s="69"/>
      <c r="AK47" s="69">
        <v>1</v>
      </c>
      <c r="AL47" s="69">
        <v>1</v>
      </c>
      <c r="AM47" s="69">
        <v>1</v>
      </c>
      <c r="AN47" s="69"/>
      <c r="AO47" s="69">
        <v>1</v>
      </c>
    </row>
    <row r="48" spans="2:41" x14ac:dyDescent="0.2">
      <c r="B48" t="s">
        <v>91</v>
      </c>
      <c r="C48" s="69"/>
      <c r="D48" s="69"/>
      <c r="E48" s="69"/>
      <c r="F48" s="69"/>
      <c r="G48" s="69"/>
      <c r="H48" s="69"/>
      <c r="I48" s="69"/>
      <c r="J48" s="69"/>
      <c r="K48" s="69"/>
      <c r="L48" s="69"/>
      <c r="M48" s="69"/>
      <c r="N48" s="69"/>
      <c r="O48" s="69"/>
      <c r="P48" s="69"/>
      <c r="Q48" s="69">
        <v>1</v>
      </c>
      <c r="R48" s="69">
        <v>1</v>
      </c>
      <c r="S48" s="69"/>
      <c r="T48" s="69"/>
      <c r="U48" s="69"/>
      <c r="V48" s="69"/>
      <c r="W48" s="69"/>
      <c r="X48" s="69"/>
      <c r="Y48" s="69"/>
      <c r="Z48" s="69"/>
      <c r="AA48" s="69"/>
      <c r="AB48" s="69"/>
      <c r="AC48" s="69"/>
      <c r="AD48" s="69"/>
      <c r="AE48" s="69"/>
      <c r="AF48" s="69"/>
      <c r="AG48" s="69"/>
      <c r="AH48" s="69"/>
      <c r="AI48" s="69"/>
      <c r="AJ48" s="69"/>
      <c r="AK48" s="69">
        <v>1</v>
      </c>
      <c r="AL48" s="69">
        <v>1</v>
      </c>
      <c r="AM48" s="69">
        <v>1</v>
      </c>
      <c r="AN48" s="69"/>
      <c r="AO48" s="69">
        <v>1</v>
      </c>
    </row>
    <row r="49" spans="2:41" x14ac:dyDescent="0.2">
      <c r="B49" t="s">
        <v>93</v>
      </c>
      <c r="C49" s="69"/>
      <c r="D49" s="69"/>
      <c r="E49" s="69"/>
      <c r="F49" s="69"/>
      <c r="G49" s="69"/>
      <c r="H49" s="69"/>
      <c r="I49" s="69"/>
      <c r="J49" s="69"/>
      <c r="K49" s="69"/>
      <c r="L49" s="69"/>
      <c r="M49" s="69"/>
      <c r="N49" s="69"/>
      <c r="O49" s="69"/>
      <c r="P49" s="69"/>
      <c r="Q49" s="69">
        <v>1</v>
      </c>
      <c r="R49" s="69"/>
      <c r="S49" s="69">
        <v>1</v>
      </c>
      <c r="T49" s="69"/>
      <c r="U49" s="69"/>
      <c r="V49" s="69"/>
      <c r="W49" s="69"/>
      <c r="X49" s="69"/>
      <c r="Y49" s="69"/>
      <c r="Z49" s="69"/>
      <c r="AA49" s="69"/>
      <c r="AB49" s="69"/>
      <c r="AC49" s="69"/>
      <c r="AD49" s="69"/>
      <c r="AE49" s="69"/>
      <c r="AF49" s="69"/>
      <c r="AG49" s="69"/>
      <c r="AH49" s="69"/>
      <c r="AI49" s="69"/>
      <c r="AJ49" s="69"/>
      <c r="AK49" s="69">
        <v>1</v>
      </c>
      <c r="AL49" s="69">
        <v>1</v>
      </c>
      <c r="AM49" s="69">
        <v>1</v>
      </c>
      <c r="AN49" s="69"/>
      <c r="AO49" s="69">
        <v>1</v>
      </c>
    </row>
    <row r="50" spans="2:41" x14ac:dyDescent="0.2">
      <c r="B50" t="s">
        <v>209</v>
      </c>
      <c r="C50" s="69"/>
      <c r="D50" s="69"/>
      <c r="E50" s="69"/>
      <c r="F50" s="69"/>
      <c r="G50" s="69"/>
      <c r="H50" s="69"/>
      <c r="I50" s="69"/>
      <c r="J50" s="69"/>
      <c r="K50" s="69"/>
      <c r="L50" s="69"/>
      <c r="M50" s="69"/>
      <c r="N50" s="69"/>
      <c r="O50" s="69"/>
      <c r="P50" s="69"/>
      <c r="Q50" s="69">
        <v>1</v>
      </c>
      <c r="R50" s="69">
        <v>1</v>
      </c>
      <c r="S50" s="69">
        <v>1</v>
      </c>
      <c r="T50" s="69"/>
      <c r="U50" s="69"/>
      <c r="V50" s="69"/>
      <c r="W50" s="69"/>
      <c r="X50" s="69"/>
      <c r="Y50" s="69"/>
      <c r="Z50" s="69"/>
      <c r="AA50" s="69"/>
      <c r="AB50" s="69"/>
      <c r="AC50" s="69"/>
      <c r="AD50" s="69"/>
      <c r="AE50" s="69"/>
      <c r="AF50" s="69"/>
      <c r="AG50" s="69"/>
      <c r="AH50" s="69"/>
      <c r="AI50" s="69"/>
      <c r="AJ50" s="69"/>
      <c r="AK50" s="69"/>
      <c r="AL50" s="69"/>
      <c r="AM50" s="69"/>
      <c r="AN50" s="69"/>
      <c r="AO50" s="69"/>
    </row>
    <row r="51" spans="2:41" x14ac:dyDescent="0.2">
      <c r="B51" t="s">
        <v>60</v>
      </c>
      <c r="C51" s="69"/>
      <c r="D51" s="69"/>
      <c r="E51" s="69"/>
      <c r="F51" s="69"/>
      <c r="G51" s="69"/>
      <c r="H51" s="69"/>
      <c r="I51" s="69"/>
      <c r="J51" s="69"/>
      <c r="K51" s="69"/>
      <c r="L51" s="69"/>
      <c r="M51" s="69"/>
      <c r="N51" s="69"/>
      <c r="O51" s="69"/>
      <c r="P51" s="69"/>
      <c r="Q51" s="69"/>
      <c r="R51" s="69"/>
      <c r="S51" s="69"/>
      <c r="T51" s="69">
        <v>1</v>
      </c>
      <c r="U51" s="69"/>
      <c r="V51" s="69"/>
      <c r="W51" s="69"/>
      <c r="X51" s="69"/>
      <c r="Y51" s="69"/>
      <c r="Z51" s="69"/>
      <c r="AA51" s="69"/>
      <c r="AB51" s="69"/>
      <c r="AC51" s="69"/>
      <c r="AD51" s="69"/>
      <c r="AE51" s="69"/>
      <c r="AF51" s="69"/>
      <c r="AG51" s="69"/>
      <c r="AH51" s="69"/>
      <c r="AI51" s="69"/>
      <c r="AJ51" s="69"/>
      <c r="AK51" s="69">
        <v>1</v>
      </c>
      <c r="AL51" s="69">
        <v>1</v>
      </c>
      <c r="AM51" s="69">
        <v>1</v>
      </c>
      <c r="AN51" s="69"/>
      <c r="AO51" s="69">
        <v>1</v>
      </c>
    </row>
    <row r="52" spans="2:41" x14ac:dyDescent="0.2">
      <c r="B52" t="s">
        <v>57</v>
      </c>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v>1</v>
      </c>
      <c r="AG52" s="69"/>
      <c r="AH52" s="69">
        <v>1</v>
      </c>
      <c r="AI52" s="69"/>
      <c r="AJ52" s="69"/>
      <c r="AK52" s="69">
        <v>1</v>
      </c>
      <c r="AL52" s="69">
        <v>1</v>
      </c>
      <c r="AM52" s="69">
        <v>1</v>
      </c>
      <c r="AN52" s="69"/>
      <c r="AO52" s="69">
        <v>1</v>
      </c>
    </row>
    <row r="53" spans="2:41" x14ac:dyDescent="0.2">
      <c r="B53" t="s">
        <v>101</v>
      </c>
      <c r="C53" s="69"/>
      <c r="D53" s="69"/>
      <c r="E53" s="69"/>
      <c r="F53" s="69"/>
      <c r="G53" s="69"/>
      <c r="H53" s="69">
        <v>1</v>
      </c>
      <c r="I53" s="69">
        <v>1</v>
      </c>
      <c r="J53" s="69">
        <v>1</v>
      </c>
      <c r="K53" s="69">
        <v>1</v>
      </c>
      <c r="L53" s="69"/>
      <c r="M53" s="69"/>
      <c r="N53" s="69">
        <v>1</v>
      </c>
      <c r="O53" s="69"/>
      <c r="P53" s="69"/>
      <c r="Q53" s="69"/>
      <c r="R53" s="69"/>
      <c r="S53" s="69"/>
      <c r="T53" s="69"/>
      <c r="U53" s="69"/>
      <c r="V53" s="69"/>
      <c r="W53" s="69"/>
      <c r="X53" s="69"/>
      <c r="Y53" s="69"/>
      <c r="Z53" s="69"/>
      <c r="AA53" s="69"/>
      <c r="AB53" s="69"/>
      <c r="AC53" s="69"/>
      <c r="AD53" s="69"/>
      <c r="AE53" s="69"/>
      <c r="AF53" s="69">
        <v>1</v>
      </c>
      <c r="AG53" s="69"/>
      <c r="AH53" s="69">
        <v>1</v>
      </c>
      <c r="AI53" s="69">
        <v>1</v>
      </c>
      <c r="AJ53" s="69"/>
      <c r="AK53" s="69">
        <v>1</v>
      </c>
      <c r="AL53" s="69">
        <v>1</v>
      </c>
      <c r="AM53" s="69">
        <v>1</v>
      </c>
      <c r="AN53" s="69"/>
      <c r="AO53" s="69">
        <v>1</v>
      </c>
    </row>
    <row r="54" spans="2:41" x14ac:dyDescent="0.2">
      <c r="B54" t="s">
        <v>211</v>
      </c>
      <c r="C54" s="69"/>
      <c r="D54" s="69"/>
      <c r="E54" s="69"/>
      <c r="F54" s="69"/>
      <c r="G54" s="69"/>
      <c r="H54" s="69">
        <v>1</v>
      </c>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v>1</v>
      </c>
      <c r="AJ54" s="69"/>
      <c r="AK54" s="69">
        <v>1</v>
      </c>
      <c r="AL54" s="69">
        <v>1</v>
      </c>
      <c r="AM54" s="69">
        <v>1</v>
      </c>
      <c r="AN54" s="69"/>
      <c r="AO54" s="69">
        <v>1</v>
      </c>
    </row>
    <row r="55" spans="2:41" x14ac:dyDescent="0.2">
      <c r="B55" t="s">
        <v>212</v>
      </c>
      <c r="C55" s="69"/>
      <c r="D55" s="69"/>
      <c r="E55" s="69"/>
      <c r="F55" s="69"/>
      <c r="G55" s="69"/>
      <c r="H55" s="69">
        <v>1</v>
      </c>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v>1</v>
      </c>
      <c r="AJ55" s="69"/>
      <c r="AK55" s="69">
        <v>1</v>
      </c>
      <c r="AL55" s="69">
        <v>1</v>
      </c>
      <c r="AM55" s="69">
        <v>1</v>
      </c>
      <c r="AN55" s="69"/>
      <c r="AO55" s="69">
        <v>1</v>
      </c>
    </row>
    <row r="56" spans="2:41" x14ac:dyDescent="0.2">
      <c r="B56" t="s">
        <v>213</v>
      </c>
      <c r="C56" s="69">
        <v>1</v>
      </c>
      <c r="D56" s="69">
        <v>1</v>
      </c>
      <c r="E56" s="69"/>
      <c r="F56" s="69"/>
      <c r="G56" s="69"/>
      <c r="H56" s="69">
        <v>1</v>
      </c>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v>1</v>
      </c>
      <c r="AJ56" s="69"/>
      <c r="AK56" s="69">
        <v>1</v>
      </c>
      <c r="AL56" s="69">
        <v>1</v>
      </c>
      <c r="AM56" s="69">
        <v>1</v>
      </c>
      <c r="AN56" s="69"/>
      <c r="AO56" s="69">
        <v>1</v>
      </c>
    </row>
    <row r="57" spans="2:41" x14ac:dyDescent="0.2">
      <c r="B57" t="s">
        <v>88</v>
      </c>
      <c r="C57" s="69"/>
      <c r="D57" s="69"/>
      <c r="E57" s="69"/>
      <c r="F57" s="69"/>
      <c r="G57" s="69"/>
      <c r="H57" s="69"/>
      <c r="I57" s="69">
        <v>1</v>
      </c>
      <c r="J57" s="69">
        <v>1</v>
      </c>
      <c r="K57" s="69"/>
      <c r="L57" s="69"/>
      <c r="M57" s="69">
        <v>1</v>
      </c>
      <c r="N57" s="69">
        <v>1</v>
      </c>
      <c r="O57" s="69">
        <v>1</v>
      </c>
      <c r="P57" s="69"/>
      <c r="Q57" s="69">
        <v>1</v>
      </c>
      <c r="R57" s="69">
        <v>1</v>
      </c>
      <c r="S57" s="69">
        <v>1</v>
      </c>
      <c r="T57" s="69"/>
      <c r="U57" s="69"/>
      <c r="V57" s="69"/>
      <c r="W57" s="69"/>
      <c r="X57" s="69"/>
      <c r="Y57" s="69"/>
      <c r="Z57" s="69"/>
      <c r="AA57" s="69"/>
      <c r="AB57" s="69"/>
      <c r="AC57" s="69"/>
      <c r="AD57" s="69"/>
      <c r="AE57" s="69"/>
      <c r="AF57" s="69"/>
      <c r="AG57" s="69"/>
      <c r="AH57" s="69"/>
      <c r="AI57" s="69"/>
      <c r="AJ57" s="69"/>
      <c r="AK57" s="69">
        <v>1</v>
      </c>
      <c r="AL57" s="69">
        <v>1</v>
      </c>
      <c r="AM57" s="69">
        <v>1</v>
      </c>
      <c r="AN57" s="69"/>
      <c r="AO57" s="69">
        <v>1</v>
      </c>
    </row>
    <row r="58" spans="2:41" x14ac:dyDescent="0.2">
      <c r="B58" t="s">
        <v>87</v>
      </c>
      <c r="C58" s="69"/>
      <c r="D58" s="69"/>
      <c r="E58" s="69"/>
      <c r="F58" s="69"/>
      <c r="G58" s="69"/>
      <c r="H58" s="69"/>
      <c r="I58" s="69">
        <v>1</v>
      </c>
      <c r="J58" s="69">
        <v>1</v>
      </c>
      <c r="K58" s="69"/>
      <c r="L58" s="69"/>
      <c r="M58" s="69"/>
      <c r="N58" s="69">
        <v>1</v>
      </c>
      <c r="O58" s="69"/>
      <c r="P58" s="69"/>
      <c r="Q58" s="69"/>
      <c r="R58" s="69"/>
      <c r="S58" s="69"/>
      <c r="T58" s="69"/>
      <c r="U58" s="69"/>
      <c r="V58" s="69"/>
      <c r="W58" s="69"/>
      <c r="X58" s="69"/>
      <c r="Y58" s="69"/>
      <c r="Z58" s="69"/>
      <c r="AA58" s="69"/>
      <c r="AB58" s="69"/>
      <c r="AC58" s="69"/>
      <c r="AD58" s="69"/>
      <c r="AE58" s="69"/>
      <c r="AF58" s="69"/>
      <c r="AG58" s="69"/>
      <c r="AH58" s="69"/>
      <c r="AI58" s="69"/>
      <c r="AJ58" s="69"/>
      <c r="AK58" s="69">
        <v>1</v>
      </c>
      <c r="AL58" s="69">
        <v>1</v>
      </c>
      <c r="AM58" s="69">
        <v>1</v>
      </c>
      <c r="AN58" s="69"/>
      <c r="AO58" s="69">
        <v>1</v>
      </c>
    </row>
    <row r="59" spans="2:41" x14ac:dyDescent="0.2">
      <c r="B59" t="s">
        <v>86</v>
      </c>
      <c r="C59" s="69"/>
      <c r="D59" s="69"/>
      <c r="E59" s="69"/>
      <c r="F59" s="69"/>
      <c r="G59" s="69"/>
      <c r="H59" s="69"/>
      <c r="I59" s="69">
        <v>1</v>
      </c>
      <c r="J59" s="69"/>
      <c r="K59" s="69">
        <v>1</v>
      </c>
      <c r="L59" s="69"/>
      <c r="M59" s="69">
        <v>1</v>
      </c>
      <c r="N59" s="69">
        <v>1</v>
      </c>
      <c r="O59" s="69">
        <v>1</v>
      </c>
      <c r="P59" s="69"/>
      <c r="Q59" s="69">
        <v>1</v>
      </c>
      <c r="R59" s="69">
        <v>1</v>
      </c>
      <c r="S59" s="69">
        <v>1</v>
      </c>
      <c r="T59" s="69"/>
      <c r="U59" s="69"/>
      <c r="V59" s="69"/>
      <c r="W59" s="69"/>
      <c r="X59" s="69"/>
      <c r="Y59" s="69"/>
      <c r="Z59" s="69"/>
      <c r="AA59" s="69"/>
      <c r="AB59" s="69"/>
      <c r="AC59" s="69"/>
      <c r="AD59" s="69"/>
      <c r="AE59" s="69"/>
      <c r="AF59" s="69"/>
      <c r="AG59" s="69"/>
      <c r="AH59" s="69"/>
      <c r="AI59" s="69"/>
      <c r="AJ59" s="69"/>
      <c r="AK59" s="69">
        <v>1</v>
      </c>
      <c r="AL59" s="69">
        <v>1</v>
      </c>
      <c r="AM59" s="69">
        <v>1</v>
      </c>
      <c r="AN59" s="69"/>
      <c r="AO59" s="69">
        <v>1</v>
      </c>
    </row>
    <row r="60" spans="2:41" x14ac:dyDescent="0.2">
      <c r="B60" t="s">
        <v>81</v>
      </c>
      <c r="C60" s="69"/>
      <c r="D60" s="69"/>
      <c r="E60" s="69"/>
      <c r="F60" s="69"/>
      <c r="G60" s="69"/>
      <c r="H60" s="69"/>
      <c r="I60" s="69">
        <v>1</v>
      </c>
      <c r="J60" s="69"/>
      <c r="K60" s="69">
        <v>1</v>
      </c>
      <c r="L60" s="69"/>
      <c r="M60" s="69"/>
      <c r="N60" s="69">
        <v>1</v>
      </c>
      <c r="O60" s="69"/>
      <c r="P60" s="69"/>
      <c r="Q60" s="69"/>
      <c r="R60" s="69"/>
      <c r="S60" s="69"/>
      <c r="T60" s="69"/>
      <c r="U60" s="69"/>
      <c r="V60" s="69"/>
      <c r="W60" s="69"/>
      <c r="X60" s="69"/>
      <c r="Y60" s="69"/>
      <c r="Z60" s="69"/>
      <c r="AA60" s="69"/>
      <c r="AB60" s="69"/>
      <c r="AC60" s="69"/>
      <c r="AD60" s="69"/>
      <c r="AE60" s="69"/>
      <c r="AF60" s="69"/>
      <c r="AG60" s="69"/>
      <c r="AH60" s="69"/>
      <c r="AI60" s="69"/>
      <c r="AJ60" s="69"/>
      <c r="AK60" s="69">
        <v>1</v>
      </c>
      <c r="AL60" s="69">
        <v>1</v>
      </c>
      <c r="AM60" s="69">
        <v>1</v>
      </c>
      <c r="AN60" s="69"/>
      <c r="AO60" s="69">
        <v>1</v>
      </c>
    </row>
    <row r="63" spans="2:41" x14ac:dyDescent="0.2">
      <c r="B63" s="27" t="s">
        <v>246</v>
      </c>
      <c r="C63" t="s">
        <v>21</v>
      </c>
      <c r="D63" t="s">
        <v>15</v>
      </c>
      <c r="E63" t="s">
        <v>218</v>
      </c>
      <c r="F63" t="s">
        <v>25</v>
      </c>
      <c r="G63" t="s">
        <v>219</v>
      </c>
      <c r="H63" t="s">
        <v>73</v>
      </c>
      <c r="I63" t="s">
        <v>221</v>
      </c>
      <c r="J63" t="s">
        <v>78</v>
      </c>
      <c r="K63" t="s">
        <v>75</v>
      </c>
      <c r="L63" t="s">
        <v>113</v>
      </c>
      <c r="M63" t="s">
        <v>84</v>
      </c>
      <c r="N63" t="s">
        <v>122</v>
      </c>
      <c r="O63" t="s">
        <v>89</v>
      </c>
      <c r="P63" t="s">
        <v>99</v>
      </c>
      <c r="Q63" t="s">
        <v>67</v>
      </c>
      <c r="R63" t="s">
        <v>90</v>
      </c>
      <c r="S63" t="s">
        <v>92</v>
      </c>
      <c r="T63" t="s">
        <v>68</v>
      </c>
      <c r="U63" t="s">
        <v>98</v>
      </c>
      <c r="V63" t="s">
        <v>226</v>
      </c>
      <c r="W63" t="s">
        <v>227</v>
      </c>
      <c r="X63" t="s">
        <v>121</v>
      </c>
      <c r="Y63" t="s">
        <v>117</v>
      </c>
      <c r="Z63" t="s">
        <v>229</v>
      </c>
      <c r="AA63" t="s">
        <v>102</v>
      </c>
      <c r="AB63" t="s">
        <v>231</v>
      </c>
      <c r="AC63" t="s">
        <v>232</v>
      </c>
      <c r="AD63" t="s">
        <v>233</v>
      </c>
      <c r="AE63" t="s">
        <v>230</v>
      </c>
      <c r="AF63" t="s">
        <v>234</v>
      </c>
      <c r="AG63" t="s">
        <v>236</v>
      </c>
      <c r="AH63" t="s">
        <v>64</v>
      </c>
      <c r="AI63" t="s">
        <v>23</v>
      </c>
      <c r="AJ63" t="s">
        <v>238</v>
      </c>
      <c r="AK63" s="48" t="s">
        <v>26</v>
      </c>
      <c r="AL63" t="s">
        <v>241</v>
      </c>
      <c r="AM63" s="48" t="s">
        <v>242</v>
      </c>
      <c r="AN63" t="s">
        <v>244</v>
      </c>
      <c r="AO63" t="s">
        <v>243</v>
      </c>
    </row>
    <row r="64" spans="2:41" x14ac:dyDescent="0.2">
      <c r="B64" t="s">
        <v>120</v>
      </c>
      <c r="C64" s="69"/>
      <c r="D64" s="69"/>
      <c r="E64" s="69">
        <v>1</v>
      </c>
      <c r="F64" s="69">
        <v>1</v>
      </c>
      <c r="G64" s="69">
        <v>1</v>
      </c>
      <c r="H64" s="69">
        <v>1</v>
      </c>
      <c r="I64" s="69"/>
      <c r="J64" s="69"/>
      <c r="K64" s="69"/>
      <c r="L64" s="69"/>
      <c r="M64" s="69"/>
      <c r="N64" s="69"/>
      <c r="O64" s="69"/>
      <c r="P64" s="69"/>
      <c r="Q64" s="69"/>
      <c r="R64" s="69"/>
      <c r="S64" s="69"/>
      <c r="T64" s="69"/>
      <c r="U64" s="69"/>
      <c r="V64" s="69">
        <v>1</v>
      </c>
      <c r="W64" s="69">
        <v>1</v>
      </c>
      <c r="X64" s="69">
        <v>1</v>
      </c>
      <c r="Y64" s="69"/>
      <c r="Z64" s="69"/>
      <c r="AA64" s="69"/>
      <c r="AB64" s="69"/>
      <c r="AC64" s="69"/>
      <c r="AD64" s="69"/>
      <c r="AE64" s="69"/>
      <c r="AF64" s="69"/>
      <c r="AG64" s="69"/>
      <c r="AH64" s="69"/>
      <c r="AI64" s="69">
        <v>1</v>
      </c>
      <c r="AJ64" s="69">
        <v>1</v>
      </c>
      <c r="AK64" s="69"/>
      <c r="AL64" s="69"/>
      <c r="AM64" s="69"/>
      <c r="AN64" s="69"/>
      <c r="AO64" s="69"/>
    </row>
    <row r="65" spans="2:41" x14ac:dyDescent="0.2">
      <c r="B65" t="s">
        <v>184</v>
      </c>
      <c r="C65" s="69"/>
      <c r="D65" s="69"/>
      <c r="E65" s="69">
        <v>1</v>
      </c>
      <c r="F65" s="69">
        <v>1</v>
      </c>
      <c r="G65" s="69">
        <v>1</v>
      </c>
      <c r="H65" s="69">
        <v>1</v>
      </c>
      <c r="I65" s="69"/>
      <c r="J65" s="69"/>
      <c r="K65" s="69"/>
      <c r="L65" s="69"/>
      <c r="M65" s="69"/>
      <c r="N65" s="69"/>
      <c r="O65" s="69"/>
      <c r="P65" s="69"/>
      <c r="Q65" s="69"/>
      <c r="R65" s="69"/>
      <c r="S65" s="69"/>
      <c r="T65" s="69"/>
      <c r="U65" s="69"/>
      <c r="V65" s="69">
        <v>1</v>
      </c>
      <c r="W65" s="69">
        <v>1</v>
      </c>
      <c r="X65" s="69">
        <v>1</v>
      </c>
      <c r="Y65" s="69"/>
      <c r="Z65" s="69"/>
      <c r="AA65" s="69"/>
      <c r="AB65" s="69"/>
      <c r="AC65" s="69"/>
      <c r="AD65" s="69"/>
      <c r="AE65" s="69"/>
      <c r="AF65" s="69"/>
      <c r="AG65" s="69"/>
      <c r="AH65" s="69"/>
      <c r="AI65" s="69">
        <v>1</v>
      </c>
      <c r="AJ65" s="69">
        <v>1</v>
      </c>
      <c r="AK65" s="69"/>
      <c r="AL65" s="69"/>
      <c r="AM65" s="69"/>
      <c r="AN65" s="69"/>
      <c r="AO65" s="69"/>
    </row>
    <row r="66" spans="2:41" x14ac:dyDescent="0.2">
      <c r="B66" t="s">
        <v>19</v>
      </c>
      <c r="C66" s="69"/>
      <c r="D66" s="69"/>
      <c r="E66" s="69">
        <v>1</v>
      </c>
      <c r="F66" s="69">
        <v>1</v>
      </c>
      <c r="G66" s="69">
        <v>1</v>
      </c>
      <c r="H66" s="69">
        <v>1</v>
      </c>
      <c r="I66" s="69"/>
      <c r="J66" s="69"/>
      <c r="K66" s="69"/>
      <c r="L66" s="69"/>
      <c r="M66" s="69"/>
      <c r="N66" s="69"/>
      <c r="O66" s="69"/>
      <c r="P66" s="69"/>
      <c r="Q66" s="69"/>
      <c r="R66" s="69"/>
      <c r="S66" s="69"/>
      <c r="T66" s="69"/>
      <c r="U66" s="69"/>
      <c r="V66" s="69">
        <v>1</v>
      </c>
      <c r="W66" s="69">
        <v>1</v>
      </c>
      <c r="X66" s="69">
        <v>1</v>
      </c>
      <c r="Y66" s="69"/>
      <c r="Z66" s="69"/>
      <c r="AA66" s="69"/>
      <c r="AB66" s="69"/>
      <c r="AC66" s="69"/>
      <c r="AD66" s="69"/>
      <c r="AE66" s="69"/>
      <c r="AF66" s="69"/>
      <c r="AG66" s="69"/>
      <c r="AH66" s="69"/>
      <c r="AI66" s="69">
        <v>1</v>
      </c>
      <c r="AJ66" s="69">
        <v>1</v>
      </c>
      <c r="AK66" s="69"/>
      <c r="AL66" s="69"/>
      <c r="AM66" s="69"/>
      <c r="AN66" s="69"/>
      <c r="AO66" s="69"/>
    </row>
    <row r="67" spans="2:41" x14ac:dyDescent="0.2">
      <c r="B67" t="s">
        <v>16</v>
      </c>
      <c r="C67" s="69"/>
      <c r="D67" s="69"/>
      <c r="E67" s="69">
        <v>1</v>
      </c>
      <c r="F67" s="69">
        <v>1</v>
      </c>
      <c r="G67" s="69">
        <v>1</v>
      </c>
      <c r="H67" s="69">
        <v>1</v>
      </c>
      <c r="I67" s="69"/>
      <c r="J67" s="69"/>
      <c r="K67" s="69"/>
      <c r="L67" s="69"/>
      <c r="M67" s="69"/>
      <c r="N67" s="69"/>
      <c r="O67" s="69"/>
      <c r="P67" s="69"/>
      <c r="Q67" s="69"/>
      <c r="R67" s="69"/>
      <c r="S67" s="69"/>
      <c r="T67" s="69"/>
      <c r="U67" s="69"/>
      <c r="V67" s="69">
        <v>1</v>
      </c>
      <c r="W67" s="69">
        <v>1</v>
      </c>
      <c r="X67" s="69">
        <v>1</v>
      </c>
      <c r="Y67" s="69"/>
      <c r="Z67" s="69"/>
      <c r="AA67" s="69"/>
      <c r="AB67" s="69"/>
      <c r="AC67" s="69"/>
      <c r="AD67" s="69"/>
      <c r="AE67" s="69"/>
      <c r="AF67" s="69"/>
      <c r="AG67" s="69"/>
      <c r="AH67" s="69"/>
      <c r="AI67" s="69">
        <v>1</v>
      </c>
      <c r="AJ67" s="69">
        <v>1</v>
      </c>
      <c r="AK67" s="69"/>
      <c r="AL67" s="69"/>
      <c r="AM67" s="69"/>
      <c r="AN67" s="69"/>
      <c r="AO67" s="69"/>
    </row>
    <row r="68" spans="2:41" x14ac:dyDescent="0.2">
      <c r="B68" t="s">
        <v>20</v>
      </c>
      <c r="C68" s="69"/>
      <c r="D68" s="69"/>
      <c r="E68" s="69">
        <v>1</v>
      </c>
      <c r="F68" s="69">
        <v>1</v>
      </c>
      <c r="G68" s="69">
        <v>1</v>
      </c>
      <c r="H68" s="69">
        <v>1</v>
      </c>
      <c r="I68" s="69"/>
      <c r="J68" s="69"/>
      <c r="K68" s="69"/>
      <c r="L68" s="69"/>
      <c r="M68" s="69"/>
      <c r="N68" s="69"/>
      <c r="O68" s="69"/>
      <c r="P68" s="69"/>
      <c r="Q68" s="69"/>
      <c r="R68" s="69"/>
      <c r="S68" s="69"/>
      <c r="T68" s="69"/>
      <c r="U68" s="69"/>
      <c r="V68" s="69">
        <v>1</v>
      </c>
      <c r="W68" s="69">
        <v>1</v>
      </c>
      <c r="X68" s="69">
        <v>1</v>
      </c>
      <c r="Y68" s="69"/>
      <c r="Z68" s="69"/>
      <c r="AA68" s="69"/>
      <c r="AB68" s="69"/>
      <c r="AC68" s="69"/>
      <c r="AD68" s="69"/>
      <c r="AE68" s="69"/>
      <c r="AF68" s="69"/>
      <c r="AG68" s="69"/>
      <c r="AH68" s="69"/>
      <c r="AI68" s="69">
        <v>1</v>
      </c>
      <c r="AJ68" s="69">
        <v>1</v>
      </c>
      <c r="AK68" s="69"/>
      <c r="AL68" s="69"/>
      <c r="AM68" s="69"/>
      <c r="AN68" s="69"/>
      <c r="AO68" s="69"/>
    </row>
    <row r="69" spans="2:41" x14ac:dyDescent="0.2">
      <c r="B69" t="s">
        <v>185</v>
      </c>
      <c r="C69" s="69"/>
      <c r="D69" s="69"/>
      <c r="E69" s="69"/>
      <c r="F69" s="69"/>
      <c r="G69" s="69"/>
      <c r="H69" s="69"/>
      <c r="I69" s="69">
        <v>1</v>
      </c>
      <c r="J69" s="69">
        <v>1</v>
      </c>
      <c r="K69" s="69">
        <v>1</v>
      </c>
      <c r="L69" s="69"/>
      <c r="M69" s="69">
        <v>1</v>
      </c>
      <c r="N69" s="69">
        <v>1</v>
      </c>
      <c r="O69" s="69">
        <v>1</v>
      </c>
      <c r="P69" s="69"/>
      <c r="Q69" s="69">
        <v>1</v>
      </c>
      <c r="R69" s="69">
        <v>1</v>
      </c>
      <c r="S69" s="69">
        <v>1</v>
      </c>
      <c r="T69" s="69"/>
      <c r="U69" s="69">
        <v>1</v>
      </c>
      <c r="V69" s="69">
        <v>1</v>
      </c>
      <c r="W69" s="69">
        <v>1</v>
      </c>
      <c r="X69" s="69"/>
      <c r="Y69" s="69">
        <v>1</v>
      </c>
      <c r="Z69" s="69"/>
      <c r="AA69" s="69"/>
      <c r="AB69" s="69"/>
      <c r="AC69" s="69"/>
      <c r="AD69" s="69"/>
      <c r="AE69" s="69"/>
      <c r="AF69" s="69"/>
      <c r="AG69" s="69"/>
      <c r="AH69" s="69"/>
      <c r="AI69" s="69"/>
      <c r="AJ69" s="69"/>
      <c r="AK69" s="69">
        <v>1</v>
      </c>
      <c r="AL69" s="69">
        <v>1</v>
      </c>
      <c r="AM69" s="69">
        <v>1</v>
      </c>
      <c r="AN69" s="69">
        <v>1</v>
      </c>
      <c r="AO69" s="69"/>
    </row>
    <row r="70" spans="2:41" x14ac:dyDescent="0.2">
      <c r="B70" t="s">
        <v>187</v>
      </c>
      <c r="C70" s="69"/>
      <c r="D70" s="69"/>
      <c r="E70" s="69"/>
      <c r="F70" s="69"/>
      <c r="G70" s="69"/>
      <c r="H70" s="69"/>
      <c r="I70" s="69">
        <v>1</v>
      </c>
      <c r="J70" s="69">
        <v>1</v>
      </c>
      <c r="K70" s="69">
        <v>1</v>
      </c>
      <c r="L70" s="69"/>
      <c r="M70" s="69"/>
      <c r="N70" s="69">
        <v>1</v>
      </c>
      <c r="O70" s="69">
        <v>1</v>
      </c>
      <c r="P70" s="69"/>
      <c r="Q70" s="69"/>
      <c r="R70" s="69"/>
      <c r="S70" s="69"/>
      <c r="T70" s="69"/>
      <c r="U70" s="69">
        <v>1</v>
      </c>
      <c r="V70" s="69"/>
      <c r="W70" s="69"/>
      <c r="X70" s="69"/>
      <c r="Y70" s="69"/>
      <c r="Z70" s="69"/>
      <c r="AA70" s="69"/>
      <c r="AB70" s="69"/>
      <c r="AC70" s="69"/>
      <c r="AD70" s="69"/>
      <c r="AE70" s="69"/>
      <c r="AF70" s="69"/>
      <c r="AG70" s="69"/>
      <c r="AH70" s="69"/>
      <c r="AI70" s="69"/>
      <c r="AJ70" s="69"/>
      <c r="AK70" s="69">
        <v>1</v>
      </c>
      <c r="AL70" s="69">
        <v>1</v>
      </c>
      <c r="AM70" s="69">
        <v>1</v>
      </c>
      <c r="AN70" s="69">
        <v>1</v>
      </c>
      <c r="AO70" s="69"/>
    </row>
    <row r="71" spans="2:41" x14ac:dyDescent="0.2">
      <c r="B71" t="s">
        <v>27</v>
      </c>
      <c r="C71" s="69"/>
      <c r="D71" s="69"/>
      <c r="E71" s="69"/>
      <c r="F71" s="69"/>
      <c r="G71" s="69"/>
      <c r="H71" s="69"/>
      <c r="I71" s="69">
        <v>1</v>
      </c>
      <c r="J71" s="69">
        <v>1</v>
      </c>
      <c r="K71" s="69"/>
      <c r="L71" s="69"/>
      <c r="M71" s="69"/>
      <c r="N71" s="69">
        <v>1</v>
      </c>
      <c r="O71" s="69">
        <v>1</v>
      </c>
      <c r="P71" s="69"/>
      <c r="Q71" s="69"/>
      <c r="R71" s="69"/>
      <c r="S71" s="69"/>
      <c r="T71" s="69"/>
      <c r="U71" s="69">
        <v>1</v>
      </c>
      <c r="V71" s="69"/>
      <c r="W71" s="69"/>
      <c r="X71" s="69"/>
      <c r="Y71" s="69"/>
      <c r="Z71" s="69"/>
      <c r="AA71" s="69"/>
      <c r="AB71" s="69"/>
      <c r="AC71" s="69"/>
      <c r="AD71" s="69"/>
      <c r="AE71" s="69"/>
      <c r="AF71" s="69"/>
      <c r="AG71" s="69"/>
      <c r="AH71" s="69"/>
      <c r="AI71" s="69"/>
      <c r="AJ71" s="69"/>
      <c r="AK71" s="69">
        <v>1</v>
      </c>
      <c r="AL71" s="69">
        <v>1</v>
      </c>
      <c r="AM71" s="69">
        <v>1</v>
      </c>
      <c r="AN71" s="69">
        <v>1</v>
      </c>
      <c r="AO71" s="69"/>
    </row>
    <row r="72" spans="2:41" x14ac:dyDescent="0.2">
      <c r="B72" t="s">
        <v>49</v>
      </c>
      <c r="C72" s="69"/>
      <c r="D72" s="69"/>
      <c r="E72" s="69"/>
      <c r="F72" s="69"/>
      <c r="G72" s="69"/>
      <c r="H72" s="69"/>
      <c r="I72" s="69">
        <v>1</v>
      </c>
      <c r="J72" s="69"/>
      <c r="K72" s="69">
        <v>1</v>
      </c>
      <c r="L72" s="69"/>
      <c r="M72" s="69"/>
      <c r="N72" s="69">
        <v>1</v>
      </c>
      <c r="O72" s="69">
        <v>1</v>
      </c>
      <c r="P72" s="69"/>
      <c r="Q72" s="69"/>
      <c r="R72" s="69"/>
      <c r="S72" s="69"/>
      <c r="T72" s="69"/>
      <c r="U72" s="69">
        <v>1</v>
      </c>
      <c r="V72" s="69"/>
      <c r="W72" s="69"/>
      <c r="X72" s="69"/>
      <c r="Y72" s="69"/>
      <c r="Z72" s="69"/>
      <c r="AA72" s="69"/>
      <c r="AB72" s="69"/>
      <c r="AC72" s="69"/>
      <c r="AD72" s="69"/>
      <c r="AE72" s="69"/>
      <c r="AF72" s="69"/>
      <c r="AG72" s="69"/>
      <c r="AH72" s="69"/>
      <c r="AI72" s="69"/>
      <c r="AJ72" s="69"/>
      <c r="AK72" s="69">
        <v>1</v>
      </c>
      <c r="AL72" s="69">
        <v>1</v>
      </c>
      <c r="AM72" s="69">
        <v>1</v>
      </c>
      <c r="AN72" s="69">
        <v>1</v>
      </c>
      <c r="AO72" s="69"/>
    </row>
    <row r="73" spans="2:41" x14ac:dyDescent="0.2">
      <c r="B73" t="s">
        <v>189</v>
      </c>
      <c r="C73" s="69"/>
      <c r="D73" s="69"/>
      <c r="E73" s="69"/>
      <c r="F73" s="69"/>
      <c r="G73" s="69"/>
      <c r="H73" s="69"/>
      <c r="I73" s="69"/>
      <c r="J73" s="69"/>
      <c r="K73" s="69"/>
      <c r="L73" s="69"/>
      <c r="M73" s="69">
        <v>1</v>
      </c>
      <c r="N73" s="69"/>
      <c r="O73" s="69"/>
      <c r="P73" s="69"/>
      <c r="Q73" s="69">
        <v>1</v>
      </c>
      <c r="R73" s="69">
        <v>1</v>
      </c>
      <c r="S73" s="69">
        <v>1</v>
      </c>
      <c r="T73" s="69"/>
      <c r="U73" s="69"/>
      <c r="V73" s="69"/>
      <c r="W73" s="69"/>
      <c r="X73" s="69"/>
      <c r="Y73" s="69"/>
      <c r="Z73" s="69"/>
      <c r="AA73" s="69"/>
      <c r="AB73" s="69"/>
      <c r="AC73" s="69"/>
      <c r="AD73" s="69"/>
      <c r="AE73" s="69"/>
      <c r="AF73" s="69"/>
      <c r="AG73" s="69"/>
      <c r="AH73" s="69"/>
      <c r="AI73" s="69"/>
      <c r="AJ73" s="69"/>
      <c r="AK73" s="69">
        <v>1</v>
      </c>
      <c r="AL73" s="69">
        <v>1</v>
      </c>
      <c r="AM73" s="69">
        <v>1</v>
      </c>
      <c r="AN73" s="69">
        <v>1</v>
      </c>
      <c r="AO73" s="69"/>
    </row>
    <row r="74" spans="2:41" x14ac:dyDescent="0.2">
      <c r="B74" t="s">
        <v>30</v>
      </c>
      <c r="C74" s="69"/>
      <c r="D74" s="69"/>
      <c r="E74" s="69"/>
      <c r="F74" s="69"/>
      <c r="G74" s="69"/>
      <c r="H74" s="69"/>
      <c r="I74" s="69"/>
      <c r="J74" s="69"/>
      <c r="K74" s="69"/>
      <c r="L74" s="69"/>
      <c r="M74" s="69">
        <v>1</v>
      </c>
      <c r="N74" s="69"/>
      <c r="O74" s="69"/>
      <c r="P74" s="69"/>
      <c r="Q74" s="69">
        <v>1</v>
      </c>
      <c r="R74" s="69">
        <v>1</v>
      </c>
      <c r="S74" s="69">
        <v>1</v>
      </c>
      <c r="T74" s="69"/>
      <c r="U74" s="69"/>
      <c r="V74" s="69"/>
      <c r="W74" s="69"/>
      <c r="X74" s="69"/>
      <c r="Y74" s="69"/>
      <c r="Z74" s="69"/>
      <c r="AA74" s="69"/>
      <c r="AB74" s="69"/>
      <c r="AC74" s="69"/>
      <c r="AD74" s="69"/>
      <c r="AE74" s="69"/>
      <c r="AF74" s="69"/>
      <c r="AG74" s="69"/>
      <c r="AH74" s="69"/>
      <c r="AI74" s="69"/>
      <c r="AJ74" s="69"/>
      <c r="AK74" s="69">
        <v>1</v>
      </c>
      <c r="AL74" s="69">
        <v>1</v>
      </c>
      <c r="AM74" s="69">
        <v>1</v>
      </c>
      <c r="AN74" s="69">
        <v>1</v>
      </c>
      <c r="AO74" s="69"/>
    </row>
    <row r="75" spans="2:41" x14ac:dyDescent="0.2">
      <c r="B75" t="s">
        <v>42</v>
      </c>
      <c r="C75" s="69"/>
      <c r="D75" s="69"/>
      <c r="E75" s="69"/>
      <c r="F75" s="69"/>
      <c r="G75" s="69"/>
      <c r="H75" s="69"/>
      <c r="I75" s="69"/>
      <c r="J75" s="69"/>
      <c r="K75" s="69"/>
      <c r="L75" s="69"/>
      <c r="M75" s="69">
        <v>1</v>
      </c>
      <c r="N75" s="69"/>
      <c r="O75" s="69"/>
      <c r="P75" s="69"/>
      <c r="Q75" s="69">
        <v>1</v>
      </c>
      <c r="R75" s="69">
        <v>1</v>
      </c>
      <c r="S75" s="69">
        <v>1</v>
      </c>
      <c r="T75" s="69"/>
      <c r="U75" s="69"/>
      <c r="V75" s="69"/>
      <c r="W75" s="69"/>
      <c r="X75" s="69"/>
      <c r="Y75" s="69"/>
      <c r="Z75" s="69"/>
      <c r="AA75" s="69"/>
      <c r="AB75" s="69"/>
      <c r="AC75" s="69"/>
      <c r="AD75" s="69"/>
      <c r="AE75" s="69"/>
      <c r="AF75" s="69"/>
      <c r="AG75" s="69"/>
      <c r="AH75" s="69"/>
      <c r="AI75" s="69"/>
      <c r="AJ75" s="69"/>
      <c r="AK75" s="69">
        <v>1</v>
      </c>
      <c r="AL75" s="69">
        <v>1</v>
      </c>
      <c r="AM75" s="69">
        <v>1</v>
      </c>
      <c r="AN75" s="69">
        <v>1</v>
      </c>
      <c r="AO75" s="69"/>
    </row>
    <row r="76" spans="2:41" x14ac:dyDescent="0.2">
      <c r="B76" t="s">
        <v>33</v>
      </c>
      <c r="C76" s="69"/>
      <c r="D76" s="69"/>
      <c r="E76" s="69"/>
      <c r="F76" s="69"/>
      <c r="G76" s="69"/>
      <c r="H76" s="69"/>
      <c r="I76" s="69"/>
      <c r="J76" s="69"/>
      <c r="K76" s="69"/>
      <c r="L76" s="69"/>
      <c r="M76" s="69"/>
      <c r="N76" s="69"/>
      <c r="O76" s="69"/>
      <c r="P76" s="69"/>
      <c r="Q76" s="69"/>
      <c r="R76" s="69"/>
      <c r="S76" s="69"/>
      <c r="T76" s="69"/>
      <c r="U76" s="69"/>
      <c r="V76" s="69">
        <v>1</v>
      </c>
      <c r="W76" s="69">
        <v>1</v>
      </c>
      <c r="X76" s="69"/>
      <c r="Y76" s="69">
        <v>1</v>
      </c>
      <c r="Z76" s="69"/>
      <c r="AA76" s="69"/>
      <c r="AB76" s="69"/>
      <c r="AC76" s="69"/>
      <c r="AD76" s="69"/>
      <c r="AE76" s="69"/>
      <c r="AF76" s="69"/>
      <c r="AG76" s="69"/>
      <c r="AH76" s="69"/>
      <c r="AI76" s="69"/>
      <c r="AJ76" s="69"/>
      <c r="AK76" s="69">
        <v>1</v>
      </c>
      <c r="AL76" s="69">
        <v>1</v>
      </c>
      <c r="AM76" s="69">
        <v>1</v>
      </c>
      <c r="AN76" s="69">
        <v>1</v>
      </c>
      <c r="AO76" s="69"/>
    </row>
    <row r="77" spans="2:41" x14ac:dyDescent="0.2">
      <c r="B77" t="s">
        <v>192</v>
      </c>
      <c r="C77" s="69"/>
      <c r="D77" s="69"/>
      <c r="E77" s="69"/>
      <c r="F77" s="69"/>
      <c r="G77" s="69"/>
      <c r="H77" s="69"/>
      <c r="I77" s="69"/>
      <c r="J77" s="69"/>
      <c r="K77" s="69"/>
      <c r="L77" s="69">
        <v>1</v>
      </c>
      <c r="M77" s="69">
        <v>1</v>
      </c>
      <c r="N77" s="69"/>
      <c r="O77" s="69"/>
      <c r="P77" s="69"/>
      <c r="Q77" s="69">
        <v>1</v>
      </c>
      <c r="R77" s="69">
        <v>1</v>
      </c>
      <c r="S77" s="69">
        <v>1</v>
      </c>
      <c r="T77" s="69"/>
      <c r="U77" s="69">
        <v>1</v>
      </c>
      <c r="V77" s="69">
        <v>1</v>
      </c>
      <c r="W77" s="69"/>
      <c r="X77" s="69"/>
      <c r="Y77" s="69"/>
      <c r="Z77" s="69">
        <v>1</v>
      </c>
      <c r="AA77" s="69">
        <v>1</v>
      </c>
      <c r="AB77" s="69">
        <v>1</v>
      </c>
      <c r="AC77" s="69">
        <v>1</v>
      </c>
      <c r="AD77" s="69">
        <v>1</v>
      </c>
      <c r="AE77" s="69">
        <v>1</v>
      </c>
      <c r="AF77" s="69">
        <v>1</v>
      </c>
      <c r="AG77" s="69">
        <v>1</v>
      </c>
      <c r="AH77" s="69"/>
      <c r="AI77" s="69"/>
      <c r="AJ77" s="69"/>
      <c r="AK77" s="69">
        <v>1</v>
      </c>
      <c r="AL77" s="69">
        <v>1</v>
      </c>
      <c r="AM77" s="69">
        <v>1</v>
      </c>
      <c r="AN77" s="69">
        <v>1</v>
      </c>
      <c r="AO77" s="69"/>
    </row>
    <row r="78" spans="2:41" x14ac:dyDescent="0.2">
      <c r="B78" t="s">
        <v>193</v>
      </c>
      <c r="C78" s="69"/>
      <c r="D78" s="69"/>
      <c r="E78" s="69"/>
      <c r="F78" s="69"/>
      <c r="G78" s="69"/>
      <c r="H78" s="69"/>
      <c r="I78" s="69"/>
      <c r="J78" s="69"/>
      <c r="K78" s="69"/>
      <c r="L78" s="69">
        <v>1</v>
      </c>
      <c r="M78" s="69">
        <v>1</v>
      </c>
      <c r="N78" s="69"/>
      <c r="O78" s="69"/>
      <c r="P78" s="69"/>
      <c r="Q78" s="69">
        <v>1</v>
      </c>
      <c r="R78" s="69">
        <v>1</v>
      </c>
      <c r="S78" s="69">
        <v>1</v>
      </c>
      <c r="T78" s="69"/>
      <c r="U78" s="69"/>
      <c r="V78" s="69">
        <v>1</v>
      </c>
      <c r="W78" s="69"/>
      <c r="X78" s="69"/>
      <c r="Y78" s="69"/>
      <c r="Z78" s="69">
        <v>1</v>
      </c>
      <c r="AA78" s="69">
        <v>1</v>
      </c>
      <c r="AB78" s="69">
        <v>1</v>
      </c>
      <c r="AC78" s="69">
        <v>1</v>
      </c>
      <c r="AD78" s="69">
        <v>1</v>
      </c>
      <c r="AE78" s="69">
        <v>1</v>
      </c>
      <c r="AF78" s="69">
        <v>1</v>
      </c>
      <c r="AG78" s="69">
        <v>1</v>
      </c>
      <c r="AH78" s="69"/>
      <c r="AI78" s="69"/>
      <c r="AJ78" s="69"/>
      <c r="AK78" s="69">
        <v>1</v>
      </c>
      <c r="AL78" s="69">
        <v>1</v>
      </c>
      <c r="AM78" s="69">
        <v>1</v>
      </c>
      <c r="AN78" s="69">
        <v>1</v>
      </c>
      <c r="AO78" s="69"/>
    </row>
    <row r="79" spans="2:41" x14ac:dyDescent="0.2">
      <c r="B79" t="s">
        <v>194</v>
      </c>
      <c r="C79" s="69"/>
      <c r="D79" s="69"/>
      <c r="E79" s="69"/>
      <c r="F79" s="69"/>
      <c r="G79" s="69"/>
      <c r="H79" s="69"/>
      <c r="I79" s="69"/>
      <c r="J79" s="69"/>
      <c r="K79" s="69"/>
      <c r="L79" s="69"/>
      <c r="M79" s="69">
        <v>1</v>
      </c>
      <c r="N79" s="69"/>
      <c r="O79" s="69"/>
      <c r="P79" s="69"/>
      <c r="Q79" s="69"/>
      <c r="R79" s="69"/>
      <c r="S79" s="69"/>
      <c r="T79" s="69"/>
      <c r="U79" s="69"/>
      <c r="V79" s="69">
        <v>1</v>
      </c>
      <c r="W79" s="69"/>
      <c r="X79" s="69"/>
      <c r="Y79" s="69"/>
      <c r="Z79" s="69">
        <v>1</v>
      </c>
      <c r="AA79" s="69"/>
      <c r="AB79" s="69">
        <v>1</v>
      </c>
      <c r="AC79" s="69">
        <v>1</v>
      </c>
      <c r="AD79" s="69"/>
      <c r="AE79" s="69"/>
      <c r="AF79" s="69">
        <v>1</v>
      </c>
      <c r="AG79" s="69">
        <v>1</v>
      </c>
      <c r="AH79" s="69"/>
      <c r="AI79" s="69"/>
      <c r="AJ79" s="69"/>
      <c r="AK79" s="69"/>
      <c r="AL79" s="69"/>
      <c r="AM79" s="69"/>
      <c r="AN79" s="69"/>
      <c r="AO79" s="69"/>
    </row>
    <row r="80" spans="2:41" x14ac:dyDescent="0.2">
      <c r="B80" t="s">
        <v>195</v>
      </c>
      <c r="C80" s="69"/>
      <c r="D80" s="69"/>
      <c r="E80" s="69"/>
      <c r="F80" s="69"/>
      <c r="G80" s="69"/>
      <c r="H80" s="69"/>
      <c r="I80" s="69"/>
      <c r="J80" s="69"/>
      <c r="K80" s="69"/>
      <c r="L80" s="69"/>
      <c r="M80" s="69">
        <v>1</v>
      </c>
      <c r="N80" s="69"/>
      <c r="O80" s="69"/>
      <c r="P80" s="69"/>
      <c r="Q80" s="69"/>
      <c r="R80" s="69"/>
      <c r="S80" s="69"/>
      <c r="T80" s="69"/>
      <c r="U80" s="69"/>
      <c r="V80" s="69">
        <v>1</v>
      </c>
      <c r="W80" s="69"/>
      <c r="X80" s="69"/>
      <c r="Y80" s="69"/>
      <c r="Z80" s="69">
        <v>1</v>
      </c>
      <c r="AA80" s="69"/>
      <c r="AB80" s="69">
        <v>1</v>
      </c>
      <c r="AC80" s="69">
        <v>1</v>
      </c>
      <c r="AD80" s="69"/>
      <c r="AE80" s="69"/>
      <c r="AF80" s="69">
        <v>1</v>
      </c>
      <c r="AG80" s="69">
        <v>1</v>
      </c>
      <c r="AH80" s="69"/>
      <c r="AI80" s="69"/>
      <c r="AJ80" s="69"/>
      <c r="AK80" s="69"/>
      <c r="AL80" s="69"/>
      <c r="AM80" s="69"/>
      <c r="AN80" s="69"/>
      <c r="AO80" s="69"/>
    </row>
    <row r="81" spans="2:41" x14ac:dyDescent="0.2">
      <c r="B81" t="s">
        <v>196</v>
      </c>
      <c r="C81" s="69"/>
      <c r="D81" s="69"/>
      <c r="E81" s="69"/>
      <c r="F81" s="69"/>
      <c r="G81" s="69"/>
      <c r="H81" s="69"/>
      <c r="I81" s="69"/>
      <c r="J81" s="69"/>
      <c r="K81" s="69"/>
      <c r="L81" s="69"/>
      <c r="M81" s="69">
        <v>1</v>
      </c>
      <c r="N81" s="69"/>
      <c r="O81" s="69"/>
      <c r="P81" s="69"/>
      <c r="Q81" s="69"/>
      <c r="R81" s="69"/>
      <c r="S81" s="69"/>
      <c r="T81" s="69"/>
      <c r="U81" s="69"/>
      <c r="V81" s="69">
        <v>1</v>
      </c>
      <c r="W81" s="69"/>
      <c r="X81" s="69"/>
      <c r="Y81" s="69"/>
      <c r="Z81" s="69">
        <v>1</v>
      </c>
      <c r="AA81" s="69"/>
      <c r="AB81" s="69">
        <v>1</v>
      </c>
      <c r="AC81" s="69">
        <v>1</v>
      </c>
      <c r="AD81" s="69"/>
      <c r="AE81" s="69"/>
      <c r="AF81" s="69">
        <v>1</v>
      </c>
      <c r="AG81" s="69">
        <v>1</v>
      </c>
      <c r="AH81" s="69"/>
      <c r="AI81" s="69"/>
      <c r="AJ81" s="69"/>
      <c r="AK81" s="69"/>
      <c r="AL81" s="69"/>
      <c r="AM81" s="69"/>
      <c r="AN81" s="69"/>
      <c r="AO81" s="69"/>
    </row>
    <row r="82" spans="2:41" x14ac:dyDescent="0.2">
      <c r="B82" t="s">
        <v>197</v>
      </c>
      <c r="C82" s="69"/>
      <c r="D82" s="69"/>
      <c r="E82" s="69"/>
      <c r="F82" s="69"/>
      <c r="G82" s="69"/>
      <c r="H82" s="69"/>
      <c r="I82" s="69"/>
      <c r="J82" s="69"/>
      <c r="K82" s="69"/>
      <c r="L82" s="69">
        <v>1</v>
      </c>
      <c r="M82" s="69">
        <v>1</v>
      </c>
      <c r="N82" s="69"/>
      <c r="O82" s="69"/>
      <c r="P82" s="69"/>
      <c r="Q82" s="69">
        <v>1</v>
      </c>
      <c r="R82" s="69">
        <v>1</v>
      </c>
      <c r="S82" s="69">
        <v>1</v>
      </c>
      <c r="T82" s="69"/>
      <c r="U82" s="69"/>
      <c r="V82" s="69">
        <v>1</v>
      </c>
      <c r="W82" s="69"/>
      <c r="X82" s="69"/>
      <c r="Y82" s="69"/>
      <c r="Z82" s="69">
        <v>1</v>
      </c>
      <c r="AA82" s="69">
        <v>1</v>
      </c>
      <c r="AB82" s="69">
        <v>1</v>
      </c>
      <c r="AC82" s="69"/>
      <c r="AD82" s="69">
        <v>1</v>
      </c>
      <c r="AE82" s="69">
        <v>1</v>
      </c>
      <c r="AF82" s="69">
        <v>1</v>
      </c>
      <c r="AG82" s="69">
        <v>1</v>
      </c>
      <c r="AH82" s="69"/>
      <c r="AI82" s="69"/>
      <c r="AJ82" s="69"/>
      <c r="AK82" s="69">
        <v>1</v>
      </c>
      <c r="AL82" s="69">
        <v>1</v>
      </c>
      <c r="AM82" s="69">
        <v>1</v>
      </c>
      <c r="AN82" s="69">
        <v>1</v>
      </c>
      <c r="AO82" s="69"/>
    </row>
    <row r="83" spans="2:41" x14ac:dyDescent="0.2">
      <c r="B83" t="s">
        <v>43</v>
      </c>
      <c r="C83" s="69"/>
      <c r="D83" s="69"/>
      <c r="E83" s="69"/>
      <c r="F83" s="69"/>
      <c r="G83" s="69"/>
      <c r="H83" s="69"/>
      <c r="I83" s="69"/>
      <c r="J83" s="69"/>
      <c r="K83" s="69"/>
      <c r="L83" s="69">
        <v>1</v>
      </c>
      <c r="M83" s="69">
        <v>1</v>
      </c>
      <c r="N83" s="69"/>
      <c r="O83" s="69"/>
      <c r="P83" s="69"/>
      <c r="Q83" s="69">
        <v>1</v>
      </c>
      <c r="R83" s="69">
        <v>1</v>
      </c>
      <c r="S83" s="69">
        <v>1</v>
      </c>
      <c r="T83" s="69"/>
      <c r="U83" s="69"/>
      <c r="V83" s="69"/>
      <c r="W83" s="69"/>
      <c r="X83" s="69"/>
      <c r="Y83" s="69"/>
      <c r="Z83" s="69"/>
      <c r="AA83" s="69"/>
      <c r="AB83" s="69"/>
      <c r="AC83" s="69"/>
      <c r="AD83" s="69"/>
      <c r="AE83" s="69"/>
      <c r="AF83" s="69">
        <v>1</v>
      </c>
      <c r="AG83" s="69">
        <v>1</v>
      </c>
      <c r="AH83" s="69"/>
      <c r="AI83" s="69"/>
      <c r="AJ83" s="69"/>
      <c r="AK83" s="69">
        <v>1</v>
      </c>
      <c r="AL83" s="69">
        <v>1</v>
      </c>
      <c r="AM83" s="69">
        <v>1</v>
      </c>
      <c r="AN83" s="69">
        <v>1</v>
      </c>
      <c r="AO83" s="69"/>
    </row>
    <row r="84" spans="2:41" x14ac:dyDescent="0.2">
      <c r="B84" t="s">
        <v>198</v>
      </c>
      <c r="C84" s="69"/>
      <c r="D84" s="69"/>
      <c r="E84" s="69"/>
      <c r="F84" s="69"/>
      <c r="G84" s="69"/>
      <c r="H84" s="69"/>
      <c r="I84" s="69"/>
      <c r="J84" s="69"/>
      <c r="K84" s="69"/>
      <c r="L84" s="69">
        <v>1</v>
      </c>
      <c r="M84" s="69">
        <v>1</v>
      </c>
      <c r="N84" s="69"/>
      <c r="O84" s="69"/>
      <c r="P84" s="69"/>
      <c r="Q84" s="69">
        <v>1</v>
      </c>
      <c r="R84" s="69">
        <v>1</v>
      </c>
      <c r="S84" s="69">
        <v>1</v>
      </c>
      <c r="T84" s="69"/>
      <c r="U84" s="69"/>
      <c r="V84" s="69"/>
      <c r="W84" s="69"/>
      <c r="X84" s="69"/>
      <c r="Y84" s="69"/>
      <c r="Z84" s="69"/>
      <c r="AA84" s="69"/>
      <c r="AB84" s="69"/>
      <c r="AC84" s="69"/>
      <c r="AD84" s="69"/>
      <c r="AE84" s="69"/>
      <c r="AF84" s="69">
        <v>1</v>
      </c>
      <c r="AG84" s="69">
        <v>1</v>
      </c>
      <c r="AH84" s="69"/>
      <c r="AI84" s="69"/>
      <c r="AJ84" s="69"/>
      <c r="AK84" s="69">
        <v>1</v>
      </c>
      <c r="AL84" s="69">
        <v>1</v>
      </c>
      <c r="AM84" s="69">
        <v>1</v>
      </c>
      <c r="AN84" s="69">
        <v>1</v>
      </c>
      <c r="AO84" s="69"/>
    </row>
    <row r="85" spans="2:41" x14ac:dyDescent="0.2">
      <c r="B85" t="s">
        <v>199</v>
      </c>
      <c r="C85" s="69"/>
      <c r="D85" s="69"/>
      <c r="E85" s="69"/>
      <c r="F85" s="69"/>
      <c r="G85" s="69"/>
      <c r="H85" s="69"/>
      <c r="I85" s="69"/>
      <c r="J85" s="69"/>
      <c r="K85" s="69"/>
      <c r="L85" s="69">
        <v>1</v>
      </c>
      <c r="M85" s="69">
        <v>1</v>
      </c>
      <c r="N85" s="69"/>
      <c r="O85" s="69"/>
      <c r="P85" s="69"/>
      <c r="Q85" s="69">
        <v>1</v>
      </c>
      <c r="R85" s="69">
        <v>1</v>
      </c>
      <c r="S85" s="69">
        <v>1</v>
      </c>
      <c r="T85" s="69"/>
      <c r="U85" s="69"/>
      <c r="V85" s="69"/>
      <c r="W85" s="69"/>
      <c r="X85" s="69"/>
      <c r="Y85" s="69"/>
      <c r="Z85" s="69"/>
      <c r="AA85" s="69"/>
      <c r="AB85" s="69"/>
      <c r="AC85" s="69"/>
      <c r="AD85" s="69"/>
      <c r="AE85" s="69"/>
      <c r="AF85" s="69">
        <v>1</v>
      </c>
      <c r="AG85" s="69">
        <v>1</v>
      </c>
      <c r="AH85" s="69"/>
      <c r="AI85" s="69"/>
      <c r="AJ85" s="69"/>
      <c r="AK85" s="69">
        <v>1</v>
      </c>
      <c r="AL85" s="69">
        <v>1</v>
      </c>
      <c r="AM85" s="69">
        <v>1</v>
      </c>
      <c r="AN85" s="69">
        <v>1</v>
      </c>
      <c r="AO85" s="69"/>
    </row>
    <row r="86" spans="2:41" x14ac:dyDescent="0.2">
      <c r="B86" t="s">
        <v>44</v>
      </c>
      <c r="C86" s="69"/>
      <c r="D86" s="69"/>
      <c r="E86" s="69"/>
      <c r="F86" s="69"/>
      <c r="G86" s="69"/>
      <c r="H86" s="69"/>
      <c r="I86" s="69"/>
      <c r="J86" s="69"/>
      <c r="K86" s="69"/>
      <c r="L86" s="69"/>
      <c r="M86" s="69">
        <v>1</v>
      </c>
      <c r="N86" s="69"/>
      <c r="O86" s="69"/>
      <c r="P86" s="69"/>
      <c r="Q86" s="69">
        <v>1</v>
      </c>
      <c r="R86" s="69">
        <v>1</v>
      </c>
      <c r="S86" s="69">
        <v>1</v>
      </c>
      <c r="T86" s="69"/>
      <c r="U86" s="69"/>
      <c r="V86" s="69">
        <v>1</v>
      </c>
      <c r="W86" s="69"/>
      <c r="X86" s="69"/>
      <c r="Y86" s="69"/>
      <c r="Z86" s="69">
        <v>1</v>
      </c>
      <c r="AA86" s="69">
        <v>1</v>
      </c>
      <c r="AB86" s="69">
        <v>1</v>
      </c>
      <c r="AC86" s="69"/>
      <c r="AD86" s="69">
        <v>1</v>
      </c>
      <c r="AE86" s="69">
        <v>1</v>
      </c>
      <c r="AF86" s="69">
        <v>1</v>
      </c>
      <c r="AG86" s="69">
        <v>1</v>
      </c>
      <c r="AH86" s="69"/>
      <c r="AI86" s="69"/>
      <c r="AJ86" s="69"/>
      <c r="AK86" s="69">
        <v>1</v>
      </c>
      <c r="AL86" s="69">
        <v>1</v>
      </c>
      <c r="AM86" s="69">
        <v>1</v>
      </c>
      <c r="AN86" s="69">
        <v>1</v>
      </c>
      <c r="AO86" s="69"/>
    </row>
    <row r="87" spans="2:41" x14ac:dyDescent="0.2">
      <c r="B87" t="s">
        <v>200</v>
      </c>
      <c r="C87" s="69"/>
      <c r="D87" s="69"/>
      <c r="E87" s="69"/>
      <c r="F87" s="69"/>
      <c r="G87" s="69"/>
      <c r="H87" s="69"/>
      <c r="I87" s="69"/>
      <c r="J87" s="69"/>
      <c r="K87" s="69"/>
      <c r="L87" s="69"/>
      <c r="M87" s="69">
        <v>1</v>
      </c>
      <c r="N87" s="69"/>
      <c r="O87" s="69"/>
      <c r="P87" s="69"/>
      <c r="Q87" s="69">
        <v>1</v>
      </c>
      <c r="R87" s="69">
        <v>1</v>
      </c>
      <c r="S87" s="69">
        <v>1</v>
      </c>
      <c r="T87" s="69"/>
      <c r="U87" s="69"/>
      <c r="V87" s="69">
        <v>1</v>
      </c>
      <c r="W87" s="69"/>
      <c r="X87" s="69"/>
      <c r="Y87" s="69"/>
      <c r="Z87" s="69">
        <v>1</v>
      </c>
      <c r="AA87" s="69">
        <v>1</v>
      </c>
      <c r="AB87" s="69">
        <v>1</v>
      </c>
      <c r="AC87" s="69"/>
      <c r="AD87" s="69">
        <v>1</v>
      </c>
      <c r="AE87" s="69">
        <v>1</v>
      </c>
      <c r="AF87" s="69">
        <v>1</v>
      </c>
      <c r="AG87" s="69">
        <v>1</v>
      </c>
      <c r="AH87" s="69"/>
      <c r="AI87" s="69"/>
      <c r="AJ87" s="69"/>
      <c r="AK87" s="69">
        <v>1</v>
      </c>
      <c r="AL87" s="69">
        <v>1</v>
      </c>
      <c r="AM87" s="69">
        <v>1</v>
      </c>
      <c r="AN87" s="69">
        <v>1</v>
      </c>
      <c r="AO87" s="69"/>
    </row>
    <row r="88" spans="2:41" x14ac:dyDescent="0.2">
      <c r="B88" t="s">
        <v>201</v>
      </c>
      <c r="C88" s="69"/>
      <c r="D88" s="69"/>
      <c r="E88" s="69"/>
      <c r="F88" s="69"/>
      <c r="G88" s="69"/>
      <c r="H88" s="69"/>
      <c r="I88" s="69"/>
      <c r="J88" s="69"/>
      <c r="K88" s="69"/>
      <c r="L88" s="69"/>
      <c r="M88" s="69">
        <v>1</v>
      </c>
      <c r="N88" s="69"/>
      <c r="O88" s="69"/>
      <c r="P88" s="69"/>
      <c r="Q88" s="69">
        <v>1</v>
      </c>
      <c r="R88" s="69">
        <v>1</v>
      </c>
      <c r="S88" s="69">
        <v>1</v>
      </c>
      <c r="T88" s="69"/>
      <c r="U88" s="69"/>
      <c r="V88" s="69">
        <v>1</v>
      </c>
      <c r="W88" s="69"/>
      <c r="X88" s="69"/>
      <c r="Y88" s="69"/>
      <c r="Z88" s="69">
        <v>1</v>
      </c>
      <c r="AA88" s="69">
        <v>1</v>
      </c>
      <c r="AB88" s="69">
        <v>1</v>
      </c>
      <c r="AC88" s="69"/>
      <c r="AD88" s="69">
        <v>1</v>
      </c>
      <c r="AE88" s="69">
        <v>1</v>
      </c>
      <c r="AF88" s="69">
        <v>1</v>
      </c>
      <c r="AG88" s="69">
        <v>1</v>
      </c>
      <c r="AH88" s="69"/>
      <c r="AI88" s="69"/>
      <c r="AJ88" s="69"/>
      <c r="AK88" s="69">
        <v>1</v>
      </c>
      <c r="AL88" s="69">
        <v>1</v>
      </c>
      <c r="AM88" s="69">
        <v>1</v>
      </c>
      <c r="AN88" s="69">
        <v>1</v>
      </c>
      <c r="AO88" s="69"/>
    </row>
    <row r="89" spans="2:41" x14ac:dyDescent="0.2">
      <c r="B89" t="s">
        <v>74</v>
      </c>
      <c r="C89" s="69"/>
      <c r="D89" s="69"/>
      <c r="E89" s="69"/>
      <c r="F89" s="69"/>
      <c r="G89" s="69"/>
      <c r="H89" s="69"/>
      <c r="I89" s="69"/>
      <c r="J89" s="69"/>
      <c r="K89" s="69"/>
      <c r="L89" s="69"/>
      <c r="M89" s="69"/>
      <c r="N89" s="69"/>
      <c r="O89" s="69"/>
      <c r="P89" s="69"/>
      <c r="Q89" s="69"/>
      <c r="R89" s="69"/>
      <c r="S89" s="69"/>
      <c r="T89" s="69"/>
      <c r="U89" s="69"/>
      <c r="V89" s="69">
        <v>1</v>
      </c>
      <c r="W89" s="69"/>
      <c r="X89" s="69"/>
      <c r="Y89" s="69"/>
      <c r="Z89" s="69">
        <v>1</v>
      </c>
      <c r="AA89" s="69">
        <v>1</v>
      </c>
      <c r="AB89" s="69">
        <v>1</v>
      </c>
      <c r="AC89" s="69"/>
      <c r="AD89" s="69">
        <v>1</v>
      </c>
      <c r="AE89" s="69">
        <v>1</v>
      </c>
      <c r="AF89" s="69"/>
      <c r="AG89" s="69"/>
      <c r="AH89" s="69"/>
      <c r="AI89" s="69"/>
      <c r="AJ89" s="69"/>
      <c r="AK89" s="69">
        <v>1</v>
      </c>
      <c r="AL89" s="69"/>
      <c r="AM89" s="69">
        <v>1</v>
      </c>
      <c r="AN89" s="69">
        <v>1</v>
      </c>
      <c r="AO89" s="69"/>
    </row>
    <row r="90" spans="2:41" x14ac:dyDescent="0.2">
      <c r="B90" t="s">
        <v>109</v>
      </c>
      <c r="C90" s="69"/>
      <c r="D90" s="69"/>
      <c r="E90" s="69"/>
      <c r="F90" s="69"/>
      <c r="G90" s="69"/>
      <c r="H90" s="69"/>
      <c r="I90" s="69"/>
      <c r="J90" s="69"/>
      <c r="K90" s="69"/>
      <c r="L90" s="69"/>
      <c r="M90" s="69">
        <v>1</v>
      </c>
      <c r="N90" s="69"/>
      <c r="O90" s="69"/>
      <c r="P90" s="69"/>
      <c r="Q90" s="69"/>
      <c r="R90" s="69"/>
      <c r="S90" s="69"/>
      <c r="T90" s="69"/>
      <c r="U90" s="69">
        <v>1</v>
      </c>
      <c r="V90" s="69">
        <v>1</v>
      </c>
      <c r="W90" s="69"/>
      <c r="X90" s="69"/>
      <c r="Y90" s="69"/>
      <c r="Z90" s="69">
        <v>1</v>
      </c>
      <c r="AA90" s="69">
        <v>1</v>
      </c>
      <c r="AB90" s="69">
        <v>1</v>
      </c>
      <c r="AC90" s="69"/>
      <c r="AD90" s="69">
        <v>1</v>
      </c>
      <c r="AE90" s="69">
        <v>1</v>
      </c>
      <c r="AF90" s="69"/>
      <c r="AG90" s="69"/>
      <c r="AH90" s="69"/>
      <c r="AI90" s="69"/>
      <c r="AJ90" s="69"/>
      <c r="AK90" s="69"/>
      <c r="AL90" s="69"/>
      <c r="AM90" s="69"/>
      <c r="AN90" s="69"/>
      <c r="AO90" s="69"/>
    </row>
    <row r="91" spans="2:41" x14ac:dyDescent="0.2">
      <c r="B91" t="s">
        <v>204</v>
      </c>
      <c r="C91" s="69"/>
      <c r="D91" s="69"/>
      <c r="E91" s="69"/>
      <c r="F91" s="69"/>
      <c r="G91" s="69"/>
      <c r="H91" s="69"/>
      <c r="I91" s="69"/>
      <c r="J91" s="69"/>
      <c r="K91" s="69"/>
      <c r="L91" s="69"/>
      <c r="M91" s="69"/>
      <c r="N91" s="69"/>
      <c r="O91" s="69"/>
      <c r="P91" s="69">
        <v>1</v>
      </c>
      <c r="Q91" s="69"/>
      <c r="R91" s="69"/>
      <c r="S91" s="69"/>
      <c r="T91" s="69"/>
      <c r="U91" s="69">
        <v>1</v>
      </c>
      <c r="V91" s="69"/>
      <c r="W91" s="69"/>
      <c r="X91" s="69"/>
      <c r="Y91" s="69"/>
      <c r="Z91" s="69"/>
      <c r="AA91" s="69"/>
      <c r="AB91" s="69"/>
      <c r="AC91" s="69"/>
      <c r="AD91" s="69"/>
      <c r="AE91" s="69"/>
      <c r="AF91" s="69">
        <v>1</v>
      </c>
      <c r="AG91" s="69">
        <v>1</v>
      </c>
      <c r="AH91" s="69">
        <v>1</v>
      </c>
      <c r="AI91" s="69"/>
      <c r="AJ91" s="69"/>
      <c r="AK91" s="69">
        <v>1</v>
      </c>
      <c r="AL91" s="69">
        <v>1</v>
      </c>
      <c r="AM91" s="69">
        <v>1</v>
      </c>
      <c r="AN91" s="69">
        <v>1</v>
      </c>
      <c r="AO91" s="69"/>
    </row>
    <row r="92" spans="2:41" x14ac:dyDescent="0.2">
      <c r="B92" t="s">
        <v>205</v>
      </c>
      <c r="C92" s="69"/>
      <c r="D92" s="69"/>
      <c r="E92" s="69"/>
      <c r="F92" s="69"/>
      <c r="G92" s="69"/>
      <c r="H92" s="69"/>
      <c r="I92" s="69"/>
      <c r="J92" s="69"/>
      <c r="K92" s="69"/>
      <c r="L92" s="69"/>
      <c r="M92" s="69"/>
      <c r="N92" s="69"/>
      <c r="O92" s="69"/>
      <c r="P92" s="69">
        <v>1</v>
      </c>
      <c r="Q92" s="69"/>
      <c r="R92" s="69"/>
      <c r="S92" s="69"/>
      <c r="T92" s="69"/>
      <c r="U92" s="69">
        <v>1</v>
      </c>
      <c r="V92" s="69"/>
      <c r="W92" s="69"/>
      <c r="X92" s="69"/>
      <c r="Y92" s="69"/>
      <c r="Z92" s="69"/>
      <c r="AA92" s="69"/>
      <c r="AB92" s="69"/>
      <c r="AC92" s="69"/>
      <c r="AD92" s="69"/>
      <c r="AE92" s="69"/>
      <c r="AF92" s="69">
        <v>1</v>
      </c>
      <c r="AG92" s="69">
        <v>1</v>
      </c>
      <c r="AH92" s="69"/>
      <c r="AI92" s="69"/>
      <c r="AJ92" s="69"/>
      <c r="AK92" s="69">
        <v>1</v>
      </c>
      <c r="AL92" s="69">
        <v>1</v>
      </c>
      <c r="AM92" s="69">
        <v>1</v>
      </c>
      <c r="AN92" s="69">
        <v>1</v>
      </c>
      <c r="AO92" s="69"/>
    </row>
    <row r="93" spans="2:41" x14ac:dyDescent="0.2">
      <c r="B93" t="s">
        <v>37</v>
      </c>
      <c r="C93" s="69"/>
      <c r="D93" s="69"/>
      <c r="E93" s="69"/>
      <c r="F93" s="69"/>
      <c r="G93" s="69"/>
      <c r="H93" s="69"/>
      <c r="I93" s="69"/>
      <c r="J93" s="69"/>
      <c r="K93" s="69"/>
      <c r="L93" s="69"/>
      <c r="M93" s="69"/>
      <c r="N93" s="69"/>
      <c r="O93" s="69"/>
      <c r="P93" s="69">
        <v>1</v>
      </c>
      <c r="Q93" s="69"/>
      <c r="R93" s="69"/>
      <c r="S93" s="69"/>
      <c r="T93" s="69"/>
      <c r="U93" s="69">
        <v>1</v>
      </c>
      <c r="V93" s="69"/>
      <c r="W93" s="69"/>
      <c r="X93" s="69"/>
      <c r="Y93" s="69"/>
      <c r="Z93" s="69"/>
      <c r="AA93" s="69"/>
      <c r="AB93" s="69"/>
      <c r="AC93" s="69"/>
      <c r="AD93" s="69"/>
      <c r="AE93" s="69"/>
      <c r="AF93" s="69">
        <v>1</v>
      </c>
      <c r="AG93" s="69">
        <v>1</v>
      </c>
      <c r="AH93" s="69"/>
      <c r="AI93" s="69"/>
      <c r="AJ93" s="69"/>
      <c r="AK93" s="69">
        <v>1</v>
      </c>
      <c r="AL93" s="69">
        <v>1</v>
      </c>
      <c r="AM93" s="69">
        <v>1</v>
      </c>
      <c r="AN93" s="69">
        <v>1</v>
      </c>
      <c r="AO93" s="69"/>
    </row>
    <row r="94" spans="2:41" x14ac:dyDescent="0.2">
      <c r="B94" t="s">
        <v>47</v>
      </c>
      <c r="C94" s="69"/>
      <c r="D94" s="69"/>
      <c r="E94" s="69"/>
      <c r="F94" s="69"/>
      <c r="G94" s="69"/>
      <c r="H94" s="69"/>
      <c r="I94" s="69"/>
      <c r="J94" s="69"/>
      <c r="K94" s="69"/>
      <c r="L94" s="69"/>
      <c r="M94" s="69"/>
      <c r="N94" s="69"/>
      <c r="O94" s="69"/>
      <c r="P94" s="69">
        <v>1</v>
      </c>
      <c r="Q94" s="69"/>
      <c r="R94" s="69"/>
      <c r="S94" s="69"/>
      <c r="T94" s="69"/>
      <c r="U94" s="69">
        <v>1</v>
      </c>
      <c r="V94" s="69"/>
      <c r="W94" s="69"/>
      <c r="X94" s="69"/>
      <c r="Y94" s="69"/>
      <c r="Z94" s="69"/>
      <c r="AA94" s="69"/>
      <c r="AB94" s="69"/>
      <c r="AC94" s="69"/>
      <c r="AD94" s="69"/>
      <c r="AE94" s="69"/>
      <c r="AF94" s="69">
        <v>1</v>
      </c>
      <c r="AG94" s="69">
        <v>1</v>
      </c>
      <c r="AH94" s="69"/>
      <c r="AI94" s="69"/>
      <c r="AJ94" s="69"/>
      <c r="AK94" s="69">
        <v>1</v>
      </c>
      <c r="AL94" s="69">
        <v>1</v>
      </c>
      <c r="AM94" s="69">
        <v>1</v>
      </c>
      <c r="AN94" s="69">
        <v>1</v>
      </c>
      <c r="AO94" s="69"/>
    </row>
    <row r="95" spans="2:41" x14ac:dyDescent="0.2">
      <c r="B95" t="s">
        <v>34</v>
      </c>
      <c r="C95" s="69"/>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v>1</v>
      </c>
      <c r="AG95" s="69"/>
      <c r="AH95" s="69">
        <v>1</v>
      </c>
      <c r="AI95" s="69"/>
      <c r="AJ95" s="69"/>
      <c r="AK95" s="69">
        <v>1</v>
      </c>
      <c r="AL95" s="69">
        <v>1</v>
      </c>
      <c r="AM95" s="69">
        <v>1</v>
      </c>
      <c r="AN95" s="69">
        <v>1</v>
      </c>
      <c r="AO95" s="69"/>
    </row>
    <row r="96" spans="2:41" x14ac:dyDescent="0.2">
      <c r="B96" t="s">
        <v>79</v>
      </c>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v>1</v>
      </c>
      <c r="AG96" s="69">
        <v>1</v>
      </c>
      <c r="AH96" s="69"/>
      <c r="AI96" s="69"/>
      <c r="AJ96" s="69"/>
      <c r="AK96" s="69"/>
      <c r="AL96" s="69"/>
      <c r="AM96" s="69"/>
      <c r="AN96" s="69"/>
      <c r="AO96" s="69"/>
    </row>
    <row r="97" spans="2:41" x14ac:dyDescent="0.2">
      <c r="B97" t="s">
        <v>39</v>
      </c>
      <c r="C97" s="69"/>
      <c r="D97" s="69"/>
      <c r="E97" s="69"/>
      <c r="F97" s="69"/>
      <c r="G97" s="69"/>
      <c r="H97" s="69"/>
      <c r="I97" s="69"/>
      <c r="J97" s="69"/>
      <c r="K97" s="69"/>
      <c r="L97" s="69"/>
      <c r="M97" s="69"/>
      <c r="N97" s="69"/>
      <c r="O97" s="69"/>
      <c r="P97" s="69"/>
      <c r="Q97" s="69"/>
      <c r="R97" s="69"/>
      <c r="S97" s="69"/>
      <c r="T97" s="69"/>
      <c r="U97" s="69"/>
      <c r="V97" s="69"/>
      <c r="W97" s="69"/>
      <c r="X97" s="69"/>
      <c r="Y97" s="69"/>
      <c r="Z97" s="69"/>
      <c r="AA97" s="69"/>
      <c r="AB97" s="69"/>
      <c r="AC97" s="69"/>
      <c r="AD97" s="69"/>
      <c r="AE97" s="69"/>
      <c r="AF97" s="69">
        <v>1</v>
      </c>
      <c r="AG97" s="69">
        <v>1</v>
      </c>
      <c r="AH97" s="69"/>
      <c r="AI97" s="69"/>
      <c r="AJ97" s="69"/>
      <c r="AK97" s="69">
        <v>1</v>
      </c>
      <c r="AL97" s="69">
        <v>1</v>
      </c>
      <c r="AM97" s="69">
        <v>1</v>
      </c>
      <c r="AN97" s="69">
        <v>1</v>
      </c>
      <c r="AO97" s="69"/>
    </row>
    <row r="98" spans="2:41" x14ac:dyDescent="0.2">
      <c r="B98" t="s">
        <v>111</v>
      </c>
      <c r="C98" s="69"/>
      <c r="D98" s="69"/>
      <c r="E98" s="69"/>
      <c r="F98" s="69"/>
      <c r="G98" s="69"/>
      <c r="H98" s="69"/>
      <c r="I98" s="69"/>
      <c r="J98" s="69"/>
      <c r="K98" s="69"/>
      <c r="L98" s="69"/>
      <c r="M98" s="69"/>
      <c r="N98" s="69"/>
      <c r="O98" s="69"/>
      <c r="P98" s="69"/>
      <c r="Q98" s="69"/>
      <c r="R98" s="69"/>
      <c r="S98" s="69"/>
      <c r="T98" s="69"/>
      <c r="U98" s="69"/>
      <c r="V98" s="69">
        <v>1</v>
      </c>
      <c r="W98" s="69">
        <v>1</v>
      </c>
      <c r="X98" s="69"/>
      <c r="Y98" s="69">
        <v>1</v>
      </c>
      <c r="Z98" s="69">
        <v>1</v>
      </c>
      <c r="AA98" s="69"/>
      <c r="AB98" s="69">
        <v>1</v>
      </c>
      <c r="AC98" s="69"/>
      <c r="AD98" s="69">
        <v>1</v>
      </c>
      <c r="AE98" s="69"/>
      <c r="AF98" s="69"/>
      <c r="AG98" s="69"/>
      <c r="AH98" s="69"/>
      <c r="AI98" s="69"/>
      <c r="AJ98" s="69"/>
      <c r="AK98" s="69">
        <v>1</v>
      </c>
      <c r="AL98" s="69">
        <v>1</v>
      </c>
      <c r="AM98" s="69">
        <v>1</v>
      </c>
      <c r="AN98" s="69">
        <v>1</v>
      </c>
      <c r="AO98" s="69"/>
    </row>
    <row r="99" spans="2:41" x14ac:dyDescent="0.2">
      <c r="B99" t="s">
        <v>45</v>
      </c>
      <c r="C99" s="69"/>
      <c r="D99" s="69"/>
      <c r="E99" s="69"/>
      <c r="F99" s="69"/>
      <c r="G99" s="69"/>
      <c r="H99" s="69"/>
      <c r="I99" s="69"/>
      <c r="J99" s="69"/>
      <c r="K99" s="69"/>
      <c r="L99" s="69"/>
      <c r="M99" s="69"/>
      <c r="N99" s="69"/>
      <c r="O99" s="69"/>
      <c r="P99" s="69"/>
      <c r="Q99" s="69"/>
      <c r="R99" s="69"/>
      <c r="S99" s="69"/>
      <c r="T99" s="69"/>
      <c r="U99" s="69"/>
      <c r="V99" s="69"/>
      <c r="W99" s="69"/>
      <c r="X99" s="69"/>
      <c r="Y99" s="69"/>
      <c r="Z99" s="69"/>
      <c r="AA99" s="69"/>
      <c r="AB99" s="69"/>
      <c r="AC99" s="69"/>
      <c r="AD99" s="69"/>
      <c r="AE99" s="69"/>
      <c r="AF99" s="69">
        <v>1</v>
      </c>
      <c r="AG99" s="69"/>
      <c r="AH99" s="69">
        <v>1</v>
      </c>
      <c r="AI99" s="69"/>
      <c r="AJ99" s="69"/>
      <c r="AK99" s="69">
        <v>1</v>
      </c>
      <c r="AL99" s="69">
        <v>1</v>
      </c>
      <c r="AM99" s="69">
        <v>1</v>
      </c>
      <c r="AN99" s="69">
        <v>1</v>
      </c>
      <c r="AO99" s="69"/>
    </row>
    <row r="100" spans="2:41" x14ac:dyDescent="0.2">
      <c r="B100" t="s">
        <v>206</v>
      </c>
      <c r="C100" s="69"/>
      <c r="D100" s="69"/>
      <c r="E100" s="69"/>
      <c r="F100" s="69"/>
      <c r="G100" s="69"/>
      <c r="H100" s="69"/>
      <c r="I100" s="69"/>
      <c r="J100" s="69"/>
      <c r="K100" s="69"/>
      <c r="L100" s="69"/>
      <c r="M100" s="69"/>
      <c r="N100" s="69"/>
      <c r="O100" s="69">
        <v>1</v>
      </c>
      <c r="P100" s="69"/>
      <c r="Q100" s="69"/>
      <c r="R100" s="69"/>
      <c r="S100" s="69"/>
      <c r="T100" s="69"/>
      <c r="U100" s="69"/>
      <c r="V100" s="69"/>
      <c r="W100" s="69"/>
      <c r="X100" s="69"/>
      <c r="Y100" s="69"/>
      <c r="Z100" s="69"/>
      <c r="AA100" s="69"/>
      <c r="AB100" s="69"/>
      <c r="AC100" s="69"/>
      <c r="AD100" s="69"/>
      <c r="AE100" s="69"/>
      <c r="AF100" s="69">
        <v>1</v>
      </c>
      <c r="AG100" s="69">
        <v>1</v>
      </c>
      <c r="AH100" s="69"/>
      <c r="AI100" s="69"/>
      <c r="AJ100" s="69"/>
      <c r="AK100" s="69">
        <v>1</v>
      </c>
      <c r="AL100" s="69">
        <v>1</v>
      </c>
      <c r="AM100" s="69">
        <v>1</v>
      </c>
      <c r="AN100" s="69">
        <v>1</v>
      </c>
      <c r="AO100" s="69"/>
    </row>
    <row r="101" spans="2:41" x14ac:dyDescent="0.2">
      <c r="B101" t="s">
        <v>38</v>
      </c>
      <c r="C101" s="69"/>
      <c r="D101" s="69"/>
      <c r="E101" s="69"/>
      <c r="F101" s="69"/>
      <c r="G101" s="69"/>
      <c r="H101" s="69"/>
      <c r="I101" s="69"/>
      <c r="J101" s="69"/>
      <c r="K101" s="69"/>
      <c r="L101" s="69"/>
      <c r="M101" s="69"/>
      <c r="N101" s="69"/>
      <c r="O101" s="69">
        <v>1</v>
      </c>
      <c r="P101" s="69"/>
      <c r="Q101" s="69"/>
      <c r="R101" s="69"/>
      <c r="S101" s="69"/>
      <c r="T101" s="69"/>
      <c r="U101" s="69"/>
      <c r="V101" s="69"/>
      <c r="W101" s="69"/>
      <c r="X101" s="69"/>
      <c r="Y101" s="69"/>
      <c r="Z101" s="69"/>
      <c r="AA101" s="69"/>
      <c r="AB101" s="69"/>
      <c r="AC101" s="69"/>
      <c r="AD101" s="69"/>
      <c r="AE101" s="69"/>
      <c r="AF101" s="69"/>
      <c r="AG101" s="69"/>
      <c r="AH101" s="69"/>
      <c r="AI101" s="69"/>
      <c r="AJ101" s="69"/>
      <c r="AK101" s="69">
        <v>1</v>
      </c>
      <c r="AL101" s="69">
        <v>1</v>
      </c>
      <c r="AM101" s="69">
        <v>1</v>
      </c>
      <c r="AN101" s="69">
        <v>1</v>
      </c>
      <c r="AO101" s="69"/>
    </row>
    <row r="102" spans="2:41" x14ac:dyDescent="0.2">
      <c r="B102" t="s">
        <v>41</v>
      </c>
      <c r="C102" s="69"/>
      <c r="D102" s="69"/>
      <c r="E102" s="69"/>
      <c r="F102" s="69"/>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c r="AD102" s="69"/>
      <c r="AE102" s="69"/>
      <c r="AF102" s="69">
        <v>1</v>
      </c>
      <c r="AG102" s="69">
        <v>1</v>
      </c>
      <c r="AH102" s="69"/>
      <c r="AI102" s="69"/>
      <c r="AJ102" s="69"/>
      <c r="AK102" s="69">
        <v>1</v>
      </c>
      <c r="AL102" s="69">
        <v>1</v>
      </c>
      <c r="AM102" s="69">
        <v>1</v>
      </c>
      <c r="AN102" s="69">
        <v>1</v>
      </c>
      <c r="AO102" s="69"/>
    </row>
    <row r="103" spans="2:41" x14ac:dyDescent="0.2">
      <c r="B103" t="s">
        <v>50</v>
      </c>
      <c r="C103" s="69"/>
      <c r="D103" s="69"/>
      <c r="E103" s="69"/>
      <c r="F103" s="69"/>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c r="AD103" s="69"/>
      <c r="AE103" s="69"/>
      <c r="AF103" s="69">
        <v>1</v>
      </c>
      <c r="AG103" s="69">
        <v>1</v>
      </c>
      <c r="AH103" s="69"/>
      <c r="AI103" s="69"/>
      <c r="AJ103" s="69"/>
      <c r="AK103" s="69">
        <v>1</v>
      </c>
      <c r="AL103" s="69">
        <v>1</v>
      </c>
      <c r="AM103" s="69">
        <v>1</v>
      </c>
      <c r="AN103" s="69">
        <v>1</v>
      </c>
      <c r="AO103" s="69"/>
    </row>
    <row r="104" spans="2:41" x14ac:dyDescent="0.2">
      <c r="B104" t="s">
        <v>94</v>
      </c>
      <c r="C104" s="69"/>
      <c r="D104" s="69"/>
      <c r="E104" s="69"/>
      <c r="F104" s="69"/>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c r="AD104" s="69"/>
      <c r="AE104" s="69"/>
      <c r="AF104" s="69">
        <v>1</v>
      </c>
      <c r="AG104" s="69">
        <v>1</v>
      </c>
      <c r="AH104" s="69"/>
      <c r="AI104" s="69"/>
      <c r="AJ104" s="69"/>
      <c r="AK104" s="69">
        <v>1</v>
      </c>
      <c r="AL104" s="69">
        <v>1</v>
      </c>
      <c r="AM104" s="69">
        <v>1</v>
      </c>
      <c r="AN104" s="69">
        <v>1</v>
      </c>
      <c r="AO104" s="69"/>
    </row>
    <row r="105" spans="2:41" x14ac:dyDescent="0.2">
      <c r="B105" t="s">
        <v>97</v>
      </c>
      <c r="C105" s="69"/>
      <c r="D105" s="69"/>
      <c r="E105" s="69"/>
      <c r="F105" s="69"/>
      <c r="G105" s="69"/>
      <c r="H105" s="69"/>
      <c r="I105" s="69"/>
      <c r="J105" s="69"/>
      <c r="K105" s="69"/>
      <c r="L105" s="69"/>
      <c r="M105" s="69"/>
      <c r="N105" s="69"/>
      <c r="O105" s="69"/>
      <c r="P105" s="69"/>
      <c r="Q105" s="69"/>
      <c r="R105" s="69"/>
      <c r="S105" s="69"/>
      <c r="T105" s="69"/>
      <c r="U105" s="69"/>
      <c r="V105" s="69"/>
      <c r="W105" s="69"/>
      <c r="X105" s="69"/>
      <c r="Y105" s="69"/>
      <c r="Z105" s="69"/>
      <c r="AA105" s="69"/>
      <c r="AB105" s="69"/>
      <c r="AC105" s="69"/>
      <c r="AD105" s="69"/>
      <c r="AE105" s="69"/>
      <c r="AF105" s="69">
        <v>1</v>
      </c>
      <c r="AG105" s="69">
        <v>1</v>
      </c>
      <c r="AH105" s="69"/>
      <c r="AI105" s="69"/>
      <c r="AJ105" s="69"/>
      <c r="AK105" s="69">
        <v>1</v>
      </c>
      <c r="AL105" s="69">
        <v>1</v>
      </c>
      <c r="AM105" s="69">
        <v>1</v>
      </c>
      <c r="AN105" s="69">
        <v>1</v>
      </c>
      <c r="AO105" s="69"/>
    </row>
    <row r="106" spans="2:41" x14ac:dyDescent="0.2">
      <c r="B106" t="s">
        <v>96</v>
      </c>
      <c r="C106" s="69"/>
      <c r="D106" s="69"/>
      <c r="E106" s="69"/>
      <c r="F106" s="69"/>
      <c r="G106" s="69"/>
      <c r="H106" s="69"/>
      <c r="I106" s="69"/>
      <c r="J106" s="69"/>
      <c r="K106" s="69"/>
      <c r="L106" s="69"/>
      <c r="M106" s="69"/>
      <c r="N106" s="69"/>
      <c r="O106" s="69"/>
      <c r="P106" s="69"/>
      <c r="Q106" s="69"/>
      <c r="R106" s="69"/>
      <c r="S106" s="69"/>
      <c r="T106" s="69"/>
      <c r="U106" s="69"/>
      <c r="V106" s="69"/>
      <c r="W106" s="69"/>
      <c r="X106" s="69"/>
      <c r="Y106" s="69"/>
      <c r="Z106" s="69"/>
      <c r="AA106" s="69"/>
      <c r="AB106" s="69"/>
      <c r="AC106" s="69"/>
      <c r="AD106" s="69"/>
      <c r="AE106" s="69"/>
      <c r="AF106" s="69">
        <v>1</v>
      </c>
      <c r="AG106" s="69">
        <v>1</v>
      </c>
      <c r="AH106" s="69"/>
      <c r="AI106" s="69"/>
      <c r="AJ106" s="69"/>
      <c r="AK106" s="69">
        <v>1</v>
      </c>
      <c r="AL106" s="69">
        <v>1</v>
      </c>
      <c r="AM106" s="69">
        <v>1</v>
      </c>
      <c r="AN106" s="69">
        <v>1</v>
      </c>
      <c r="AO106" s="69"/>
    </row>
    <row r="107" spans="2:41" x14ac:dyDescent="0.2">
      <c r="B107" t="s">
        <v>95</v>
      </c>
      <c r="C107" s="69"/>
      <c r="D107" s="69"/>
      <c r="E107" s="69"/>
      <c r="F107" s="69"/>
      <c r="G107" s="69"/>
      <c r="H107" s="69"/>
      <c r="I107" s="69"/>
      <c r="J107" s="69"/>
      <c r="K107" s="69"/>
      <c r="L107" s="69"/>
      <c r="M107" s="69"/>
      <c r="N107" s="69"/>
      <c r="O107" s="69"/>
      <c r="P107" s="69"/>
      <c r="Q107" s="69"/>
      <c r="R107" s="69"/>
      <c r="S107" s="69"/>
      <c r="T107" s="69"/>
      <c r="U107" s="69"/>
      <c r="V107" s="69"/>
      <c r="W107" s="69"/>
      <c r="X107" s="69"/>
      <c r="Y107" s="69"/>
      <c r="Z107" s="69"/>
      <c r="AA107" s="69"/>
      <c r="AB107" s="69"/>
      <c r="AC107" s="69"/>
      <c r="AD107" s="69"/>
      <c r="AE107" s="69"/>
      <c r="AF107" s="69">
        <v>1</v>
      </c>
      <c r="AG107" s="69">
        <v>1</v>
      </c>
      <c r="AH107" s="69"/>
      <c r="AI107" s="69"/>
      <c r="AJ107" s="69"/>
      <c r="AK107" s="69">
        <v>1</v>
      </c>
      <c r="AL107" s="69">
        <v>1</v>
      </c>
      <c r="AM107" s="69">
        <v>1</v>
      </c>
      <c r="AN107" s="69">
        <v>1</v>
      </c>
      <c r="AO107" s="69"/>
    </row>
    <row r="108" spans="2:41" x14ac:dyDescent="0.2">
      <c r="B108" t="s">
        <v>53</v>
      </c>
      <c r="C108" s="69"/>
      <c r="D108" s="69"/>
      <c r="E108" s="69"/>
      <c r="F108" s="69"/>
      <c r="G108" s="69"/>
      <c r="H108" s="69"/>
      <c r="I108" s="69"/>
      <c r="J108" s="69"/>
      <c r="K108" s="69"/>
      <c r="L108" s="69"/>
      <c r="M108" s="69"/>
      <c r="N108" s="69"/>
      <c r="O108" s="69"/>
      <c r="P108" s="69"/>
      <c r="Q108" s="69"/>
      <c r="R108" s="69"/>
      <c r="S108" s="69"/>
      <c r="T108" s="69">
        <v>1</v>
      </c>
      <c r="U108" s="69"/>
      <c r="V108" s="69"/>
      <c r="W108" s="69"/>
      <c r="X108" s="69"/>
      <c r="Y108" s="69"/>
      <c r="Z108" s="69"/>
      <c r="AA108" s="69"/>
      <c r="AB108" s="69"/>
      <c r="AC108" s="69"/>
      <c r="AD108" s="69"/>
      <c r="AE108" s="69"/>
      <c r="AF108" s="69"/>
      <c r="AG108" s="69"/>
      <c r="AH108" s="69"/>
      <c r="AI108" s="69"/>
      <c r="AJ108" s="69"/>
      <c r="AK108" s="69">
        <v>1</v>
      </c>
      <c r="AL108" s="69">
        <v>1</v>
      </c>
      <c r="AM108" s="69">
        <v>1</v>
      </c>
      <c r="AN108" s="69">
        <v>1</v>
      </c>
      <c r="AO108" s="69"/>
    </row>
    <row r="109" spans="2:41" x14ac:dyDescent="0.2">
      <c r="B109" t="s">
        <v>91</v>
      </c>
      <c r="C109" s="69"/>
      <c r="D109" s="69"/>
      <c r="E109" s="69"/>
      <c r="F109" s="69"/>
      <c r="G109" s="69"/>
      <c r="H109" s="69"/>
      <c r="I109" s="69"/>
      <c r="J109" s="69"/>
      <c r="K109" s="69"/>
      <c r="L109" s="69"/>
      <c r="M109" s="69"/>
      <c r="N109" s="69"/>
      <c r="O109" s="69"/>
      <c r="P109" s="69"/>
      <c r="Q109" s="69"/>
      <c r="R109" s="69"/>
      <c r="S109" s="69"/>
      <c r="T109" s="69">
        <v>1</v>
      </c>
      <c r="U109" s="69"/>
      <c r="V109" s="69"/>
      <c r="W109" s="69"/>
      <c r="X109" s="69"/>
      <c r="Y109" s="69"/>
      <c r="Z109" s="69"/>
      <c r="AA109" s="69"/>
      <c r="AB109" s="69"/>
      <c r="AC109" s="69"/>
      <c r="AD109" s="69"/>
      <c r="AE109" s="69"/>
      <c r="AF109" s="69"/>
      <c r="AG109" s="69"/>
      <c r="AH109" s="69"/>
      <c r="AI109" s="69"/>
      <c r="AJ109" s="69"/>
      <c r="AK109" s="69">
        <v>1</v>
      </c>
      <c r="AL109" s="69">
        <v>1</v>
      </c>
      <c r="AM109" s="69">
        <v>1</v>
      </c>
      <c r="AN109" s="69">
        <v>1</v>
      </c>
      <c r="AO109" s="69"/>
    </row>
    <row r="110" spans="2:41" x14ac:dyDescent="0.2">
      <c r="B110" t="s">
        <v>93</v>
      </c>
      <c r="C110" s="69"/>
      <c r="D110" s="69"/>
      <c r="E110" s="69"/>
      <c r="F110" s="69"/>
      <c r="G110" s="69"/>
      <c r="H110" s="69"/>
      <c r="I110" s="69"/>
      <c r="J110" s="69"/>
      <c r="K110" s="69"/>
      <c r="L110" s="69"/>
      <c r="M110" s="69"/>
      <c r="N110" s="69"/>
      <c r="O110" s="69"/>
      <c r="P110" s="69"/>
      <c r="Q110" s="69"/>
      <c r="R110" s="69"/>
      <c r="S110" s="69"/>
      <c r="T110" s="69">
        <v>1</v>
      </c>
      <c r="U110" s="69"/>
      <c r="V110" s="69"/>
      <c r="W110" s="69"/>
      <c r="X110" s="69"/>
      <c r="Y110" s="69"/>
      <c r="Z110" s="69"/>
      <c r="AA110" s="69"/>
      <c r="AB110" s="69"/>
      <c r="AC110" s="69"/>
      <c r="AD110" s="69"/>
      <c r="AE110" s="69"/>
      <c r="AF110" s="69"/>
      <c r="AG110" s="69"/>
      <c r="AH110" s="69"/>
      <c r="AI110" s="69"/>
      <c r="AJ110" s="69"/>
      <c r="AK110" s="69">
        <v>1</v>
      </c>
      <c r="AL110" s="69">
        <v>1</v>
      </c>
      <c r="AM110" s="69">
        <v>1</v>
      </c>
      <c r="AN110" s="69">
        <v>1</v>
      </c>
      <c r="AO110" s="69"/>
    </row>
    <row r="111" spans="2:41" x14ac:dyDescent="0.2">
      <c r="B111" t="s">
        <v>209</v>
      </c>
      <c r="C111" s="69"/>
      <c r="D111" s="69"/>
      <c r="E111" s="69"/>
      <c r="F111" s="69"/>
      <c r="G111" s="69"/>
      <c r="H111" s="69"/>
      <c r="I111" s="69"/>
      <c r="J111" s="69"/>
      <c r="K111" s="69"/>
      <c r="L111" s="69"/>
      <c r="M111" s="69"/>
      <c r="N111" s="69"/>
      <c r="O111" s="69"/>
      <c r="P111" s="69"/>
      <c r="Q111" s="69"/>
      <c r="R111" s="69"/>
      <c r="S111" s="69"/>
      <c r="T111" s="69"/>
      <c r="U111" s="69"/>
      <c r="V111" s="69"/>
      <c r="W111" s="69"/>
      <c r="X111" s="69"/>
      <c r="Y111" s="69"/>
      <c r="Z111" s="69"/>
      <c r="AA111" s="69"/>
      <c r="AB111" s="69"/>
      <c r="AC111" s="69"/>
      <c r="AD111" s="69"/>
      <c r="AE111" s="69"/>
      <c r="AF111" s="69"/>
      <c r="AG111" s="69"/>
      <c r="AH111" s="69"/>
      <c r="AI111" s="69"/>
      <c r="AJ111" s="69"/>
      <c r="AK111" s="69"/>
      <c r="AL111" s="69"/>
      <c r="AM111" s="69"/>
      <c r="AN111" s="69"/>
      <c r="AO111" s="69"/>
    </row>
    <row r="112" spans="2:41" x14ac:dyDescent="0.2">
      <c r="B112" t="s">
        <v>60</v>
      </c>
      <c r="C112" s="69"/>
      <c r="D112" s="69"/>
      <c r="E112" s="69"/>
      <c r="F112" s="69"/>
      <c r="G112" s="69"/>
      <c r="H112" s="69"/>
      <c r="I112" s="69"/>
      <c r="J112" s="69"/>
      <c r="K112" s="69"/>
      <c r="L112" s="69"/>
      <c r="M112" s="69"/>
      <c r="N112" s="69"/>
      <c r="O112" s="69"/>
      <c r="P112" s="69"/>
      <c r="Q112" s="69"/>
      <c r="R112" s="69"/>
      <c r="S112" s="69"/>
      <c r="T112" s="69"/>
      <c r="U112" s="69"/>
      <c r="V112" s="69"/>
      <c r="W112" s="69"/>
      <c r="X112" s="69"/>
      <c r="Y112" s="69"/>
      <c r="Z112" s="69"/>
      <c r="AA112" s="69"/>
      <c r="AB112" s="69"/>
      <c r="AC112" s="69"/>
      <c r="AD112" s="69"/>
      <c r="AE112" s="69"/>
      <c r="AF112" s="69">
        <v>1</v>
      </c>
      <c r="AG112" s="69"/>
      <c r="AH112" s="69">
        <v>1</v>
      </c>
      <c r="AI112" s="69"/>
      <c r="AJ112" s="69"/>
      <c r="AK112" s="69">
        <v>1</v>
      </c>
      <c r="AL112" s="69">
        <v>1</v>
      </c>
      <c r="AM112" s="69">
        <v>1</v>
      </c>
      <c r="AN112" s="69">
        <v>1</v>
      </c>
      <c r="AO112" s="69"/>
    </row>
    <row r="113" spans="2:41" x14ac:dyDescent="0.2">
      <c r="B113" t="s">
        <v>57</v>
      </c>
      <c r="C113" s="69"/>
      <c r="D113" s="69"/>
      <c r="E113" s="69"/>
      <c r="F113" s="69"/>
      <c r="G113" s="69"/>
      <c r="H113" s="69"/>
      <c r="I113" s="69"/>
      <c r="J113" s="69"/>
      <c r="K113" s="69"/>
      <c r="L113" s="69"/>
      <c r="M113" s="69"/>
      <c r="N113" s="69"/>
      <c r="O113" s="69"/>
      <c r="P113" s="69"/>
      <c r="Q113" s="69"/>
      <c r="R113" s="69"/>
      <c r="S113" s="69"/>
      <c r="T113" s="69">
        <v>1</v>
      </c>
      <c r="U113" s="69"/>
      <c r="V113" s="69"/>
      <c r="W113" s="69"/>
      <c r="X113" s="69"/>
      <c r="Y113" s="69"/>
      <c r="Z113" s="69"/>
      <c r="AA113" s="69"/>
      <c r="AB113" s="69"/>
      <c r="AC113" s="69"/>
      <c r="AD113" s="69"/>
      <c r="AE113" s="69"/>
      <c r="AF113" s="69"/>
      <c r="AG113" s="69"/>
      <c r="AH113" s="69"/>
      <c r="AI113" s="69"/>
      <c r="AJ113" s="69"/>
      <c r="AK113" s="69">
        <v>1</v>
      </c>
      <c r="AL113" s="69">
        <v>1</v>
      </c>
      <c r="AM113" s="69">
        <v>1</v>
      </c>
      <c r="AN113" s="69">
        <v>1</v>
      </c>
      <c r="AO113" s="69"/>
    </row>
    <row r="114" spans="2:41" x14ac:dyDescent="0.2">
      <c r="B114" t="s">
        <v>101</v>
      </c>
      <c r="C114" s="69"/>
      <c r="D114" s="69"/>
      <c r="E114" s="69"/>
      <c r="F114" s="69"/>
      <c r="G114" s="69"/>
      <c r="H114" s="69"/>
      <c r="I114" s="69"/>
      <c r="J114" s="69"/>
      <c r="K114" s="69"/>
      <c r="L114" s="69"/>
      <c r="M114" s="69">
        <v>1</v>
      </c>
      <c r="N114" s="69"/>
      <c r="O114" s="69"/>
      <c r="P114" s="69"/>
      <c r="Q114" s="69">
        <v>1</v>
      </c>
      <c r="R114" s="69">
        <v>1</v>
      </c>
      <c r="S114" s="69">
        <v>1</v>
      </c>
      <c r="T114" s="69"/>
      <c r="U114" s="69">
        <v>1</v>
      </c>
      <c r="V114" s="69">
        <v>1</v>
      </c>
      <c r="W114" s="69"/>
      <c r="X114" s="69"/>
      <c r="Y114" s="69"/>
      <c r="Z114" s="69">
        <v>1</v>
      </c>
      <c r="AA114" s="69">
        <v>1</v>
      </c>
      <c r="AB114" s="69">
        <v>1</v>
      </c>
      <c r="AC114" s="69"/>
      <c r="AD114" s="69">
        <v>1</v>
      </c>
      <c r="AE114" s="69">
        <v>1</v>
      </c>
      <c r="AF114" s="69">
        <v>1</v>
      </c>
      <c r="AG114" s="69">
        <v>1</v>
      </c>
      <c r="AH114" s="69"/>
      <c r="AI114" s="69"/>
      <c r="AJ114" s="69"/>
      <c r="AK114" s="69">
        <v>1</v>
      </c>
      <c r="AL114" s="69">
        <v>1</v>
      </c>
      <c r="AM114" s="69">
        <v>1</v>
      </c>
      <c r="AN114" s="69">
        <v>1</v>
      </c>
      <c r="AO114" s="69"/>
    </row>
    <row r="115" spans="2:41" x14ac:dyDescent="0.2">
      <c r="B115" t="s">
        <v>211</v>
      </c>
      <c r="C115" s="69"/>
      <c r="D115" s="69"/>
      <c r="E115" s="69"/>
      <c r="F115" s="69"/>
      <c r="G115" s="69"/>
      <c r="H115" s="69"/>
      <c r="I115" s="69">
        <v>1</v>
      </c>
      <c r="J115" s="69">
        <v>1</v>
      </c>
      <c r="K115" s="69"/>
      <c r="L115" s="69"/>
      <c r="M115" s="69">
        <v>1</v>
      </c>
      <c r="N115" s="69">
        <v>1</v>
      </c>
      <c r="O115" s="69">
        <v>1</v>
      </c>
      <c r="P115" s="69"/>
      <c r="Q115" s="69">
        <v>1</v>
      </c>
      <c r="R115" s="69">
        <v>1</v>
      </c>
      <c r="S115" s="69">
        <v>1</v>
      </c>
      <c r="T115" s="69"/>
      <c r="U115" s="69">
        <v>1</v>
      </c>
      <c r="V115" s="69"/>
      <c r="W115" s="69"/>
      <c r="X115" s="69"/>
      <c r="Y115" s="69"/>
      <c r="Z115" s="69"/>
      <c r="AA115" s="69"/>
      <c r="AB115" s="69"/>
      <c r="AC115" s="69"/>
      <c r="AD115" s="69"/>
      <c r="AE115" s="69"/>
      <c r="AF115" s="69"/>
      <c r="AG115" s="69"/>
      <c r="AH115" s="69"/>
      <c r="AI115" s="69"/>
      <c r="AJ115" s="69"/>
      <c r="AK115" s="69">
        <v>1</v>
      </c>
      <c r="AL115" s="69">
        <v>1</v>
      </c>
      <c r="AM115" s="69">
        <v>1</v>
      </c>
      <c r="AN115" s="69">
        <v>1</v>
      </c>
      <c r="AO115" s="69"/>
    </row>
    <row r="116" spans="2:41" x14ac:dyDescent="0.2">
      <c r="B116" t="s">
        <v>212</v>
      </c>
      <c r="C116" s="69"/>
      <c r="D116" s="69"/>
      <c r="E116" s="69"/>
      <c r="F116" s="69"/>
      <c r="G116" s="69"/>
      <c r="H116" s="69"/>
      <c r="I116" s="69">
        <v>1</v>
      </c>
      <c r="J116" s="69"/>
      <c r="K116" s="69">
        <v>1</v>
      </c>
      <c r="L116" s="69"/>
      <c r="M116" s="69">
        <v>1</v>
      </c>
      <c r="N116" s="69">
        <v>1</v>
      </c>
      <c r="O116" s="69">
        <v>1</v>
      </c>
      <c r="P116" s="69"/>
      <c r="Q116" s="69">
        <v>1</v>
      </c>
      <c r="R116" s="69">
        <v>1</v>
      </c>
      <c r="S116" s="69">
        <v>1</v>
      </c>
      <c r="T116" s="69"/>
      <c r="U116" s="69">
        <v>1</v>
      </c>
      <c r="V116" s="69"/>
      <c r="W116" s="69"/>
      <c r="X116" s="69"/>
      <c r="Y116" s="69"/>
      <c r="Z116" s="69"/>
      <c r="AA116" s="69"/>
      <c r="AB116" s="69"/>
      <c r="AC116" s="69"/>
      <c r="AD116" s="69"/>
      <c r="AE116" s="69"/>
      <c r="AF116" s="69"/>
      <c r="AG116" s="69"/>
      <c r="AH116" s="69"/>
      <c r="AI116" s="69"/>
      <c r="AJ116" s="69"/>
      <c r="AK116" s="69">
        <v>1</v>
      </c>
      <c r="AL116" s="69">
        <v>1</v>
      </c>
      <c r="AM116" s="69">
        <v>1</v>
      </c>
      <c r="AN116" s="69">
        <v>1</v>
      </c>
      <c r="AO116" s="69"/>
    </row>
    <row r="117" spans="2:41" x14ac:dyDescent="0.2">
      <c r="B117" t="s">
        <v>213</v>
      </c>
      <c r="C117" s="69"/>
      <c r="D117" s="69"/>
      <c r="E117" s="69">
        <v>1</v>
      </c>
      <c r="F117" s="69">
        <v>1</v>
      </c>
      <c r="G117" s="69">
        <v>1</v>
      </c>
      <c r="H117" s="69">
        <v>1</v>
      </c>
      <c r="I117" s="69"/>
      <c r="J117" s="69"/>
      <c r="K117" s="69"/>
      <c r="L117" s="69"/>
      <c r="M117" s="69"/>
      <c r="N117" s="69"/>
      <c r="O117" s="69"/>
      <c r="P117" s="69"/>
      <c r="Q117" s="69"/>
      <c r="R117" s="69"/>
      <c r="S117" s="69"/>
      <c r="T117" s="69"/>
      <c r="U117" s="69"/>
      <c r="V117" s="69">
        <v>1</v>
      </c>
      <c r="W117" s="69">
        <v>1</v>
      </c>
      <c r="X117" s="69">
        <v>1</v>
      </c>
      <c r="Y117" s="69">
        <v>1</v>
      </c>
      <c r="Z117" s="69"/>
      <c r="AA117" s="69"/>
      <c r="AB117" s="69"/>
      <c r="AC117" s="69"/>
      <c r="AD117" s="69"/>
      <c r="AE117" s="69"/>
      <c r="AF117" s="69"/>
      <c r="AG117" s="69"/>
      <c r="AH117" s="69"/>
      <c r="AI117" s="69">
        <v>1</v>
      </c>
      <c r="AJ117" s="69"/>
      <c r="AK117" s="69">
        <v>1</v>
      </c>
      <c r="AL117" s="69">
        <v>1</v>
      </c>
      <c r="AM117" s="69">
        <v>1</v>
      </c>
      <c r="AN117" s="69">
        <v>1</v>
      </c>
      <c r="AO117" s="69"/>
    </row>
    <row r="118" spans="2:41" x14ac:dyDescent="0.2">
      <c r="B118" t="s">
        <v>88</v>
      </c>
      <c r="C118" s="69"/>
      <c r="D118" s="69"/>
      <c r="E118" s="69"/>
      <c r="F118" s="69"/>
      <c r="G118" s="69"/>
      <c r="H118" s="69"/>
      <c r="I118" s="69"/>
      <c r="J118" s="69"/>
      <c r="K118" s="69"/>
      <c r="L118" s="69">
        <v>1</v>
      </c>
      <c r="M118" s="69">
        <v>1</v>
      </c>
      <c r="N118" s="69"/>
      <c r="O118" s="69"/>
      <c r="P118" s="69"/>
      <c r="Q118" s="69">
        <v>1</v>
      </c>
      <c r="R118" s="69">
        <v>1</v>
      </c>
      <c r="S118" s="69">
        <v>1</v>
      </c>
      <c r="T118" s="69"/>
      <c r="U118" s="69"/>
      <c r="V118" s="69">
        <v>1</v>
      </c>
      <c r="W118" s="69"/>
      <c r="X118" s="69"/>
      <c r="Y118" s="69"/>
      <c r="Z118" s="69">
        <v>1</v>
      </c>
      <c r="AA118" s="69">
        <v>1</v>
      </c>
      <c r="AB118" s="69">
        <v>1</v>
      </c>
      <c r="AC118" s="69">
        <v>1</v>
      </c>
      <c r="AD118" s="69">
        <v>1</v>
      </c>
      <c r="AE118" s="69">
        <v>1</v>
      </c>
      <c r="AF118" s="69">
        <v>1</v>
      </c>
      <c r="AG118" s="69">
        <v>1</v>
      </c>
      <c r="AH118" s="69"/>
      <c r="AI118" s="69"/>
      <c r="AJ118" s="69"/>
      <c r="AK118" s="69">
        <v>1</v>
      </c>
      <c r="AL118" s="69">
        <v>1</v>
      </c>
      <c r="AM118" s="69">
        <v>1</v>
      </c>
      <c r="AN118" s="69">
        <v>1</v>
      </c>
      <c r="AO118" s="69"/>
    </row>
    <row r="119" spans="2:41" x14ac:dyDescent="0.2">
      <c r="B119" t="s">
        <v>87</v>
      </c>
      <c r="C119" s="69"/>
      <c r="D119" s="69"/>
      <c r="E119" s="69"/>
      <c r="F119" s="69"/>
      <c r="G119" s="69"/>
      <c r="H119" s="69"/>
      <c r="I119" s="69"/>
      <c r="J119" s="69"/>
      <c r="K119" s="69"/>
      <c r="L119" s="69">
        <v>1</v>
      </c>
      <c r="M119" s="69">
        <v>1</v>
      </c>
      <c r="N119" s="69"/>
      <c r="O119" s="69"/>
      <c r="P119" s="69"/>
      <c r="Q119" s="69">
        <v>1</v>
      </c>
      <c r="R119" s="69">
        <v>1</v>
      </c>
      <c r="S119" s="69">
        <v>1</v>
      </c>
      <c r="T119" s="69"/>
      <c r="U119" s="69"/>
      <c r="V119" s="69">
        <v>1</v>
      </c>
      <c r="W119" s="69"/>
      <c r="X119" s="69"/>
      <c r="Y119" s="69"/>
      <c r="Z119" s="69">
        <v>1</v>
      </c>
      <c r="AA119" s="69">
        <v>1</v>
      </c>
      <c r="AB119" s="69">
        <v>1</v>
      </c>
      <c r="AC119" s="69"/>
      <c r="AD119" s="69">
        <v>1</v>
      </c>
      <c r="AE119" s="69">
        <v>1</v>
      </c>
      <c r="AF119" s="69">
        <v>1</v>
      </c>
      <c r="AG119" s="69">
        <v>1</v>
      </c>
      <c r="AH119" s="69"/>
      <c r="AI119" s="69"/>
      <c r="AJ119" s="69"/>
      <c r="AK119" s="69">
        <v>1</v>
      </c>
      <c r="AL119" s="69">
        <v>1</v>
      </c>
      <c r="AM119" s="69">
        <v>1</v>
      </c>
      <c r="AN119" s="69">
        <v>1</v>
      </c>
      <c r="AO119" s="69"/>
    </row>
    <row r="120" spans="2:41" x14ac:dyDescent="0.2">
      <c r="B120" t="s">
        <v>86</v>
      </c>
      <c r="C120" s="69"/>
      <c r="D120" s="69"/>
      <c r="E120" s="69"/>
      <c r="F120" s="69"/>
      <c r="G120" s="69"/>
      <c r="H120" s="69"/>
      <c r="I120" s="69"/>
      <c r="J120" s="69"/>
      <c r="K120" s="69"/>
      <c r="L120" s="69">
        <v>1</v>
      </c>
      <c r="M120" s="69">
        <v>1</v>
      </c>
      <c r="N120" s="69"/>
      <c r="O120" s="69"/>
      <c r="P120" s="69"/>
      <c r="Q120" s="69">
        <v>1</v>
      </c>
      <c r="R120" s="69">
        <v>1</v>
      </c>
      <c r="S120" s="69">
        <v>1</v>
      </c>
      <c r="T120" s="69"/>
      <c r="U120" s="69"/>
      <c r="V120" s="69">
        <v>1</v>
      </c>
      <c r="W120" s="69"/>
      <c r="X120" s="69"/>
      <c r="Y120" s="69"/>
      <c r="Z120" s="69">
        <v>1</v>
      </c>
      <c r="AA120" s="69">
        <v>1</v>
      </c>
      <c r="AB120" s="69">
        <v>1</v>
      </c>
      <c r="AC120" s="69">
        <v>1</v>
      </c>
      <c r="AD120" s="69">
        <v>1</v>
      </c>
      <c r="AE120" s="69">
        <v>1</v>
      </c>
      <c r="AF120" s="69">
        <v>1</v>
      </c>
      <c r="AG120" s="69">
        <v>1</v>
      </c>
      <c r="AH120" s="69"/>
      <c r="AI120" s="69"/>
      <c r="AJ120" s="69"/>
      <c r="AK120" s="69">
        <v>1</v>
      </c>
      <c r="AL120" s="69">
        <v>1</v>
      </c>
      <c r="AM120" s="69">
        <v>1</v>
      </c>
      <c r="AN120" s="69">
        <v>1</v>
      </c>
      <c r="AO120" s="69"/>
    </row>
    <row r="121" spans="2:41" x14ac:dyDescent="0.2">
      <c r="B121" t="s">
        <v>81</v>
      </c>
      <c r="C121" s="69"/>
      <c r="D121" s="69"/>
      <c r="E121" s="69"/>
      <c r="F121" s="69"/>
      <c r="G121" s="69"/>
      <c r="H121" s="69"/>
      <c r="I121" s="69"/>
      <c r="J121" s="69"/>
      <c r="K121" s="69"/>
      <c r="L121" s="69">
        <v>1</v>
      </c>
      <c r="M121" s="69">
        <v>1</v>
      </c>
      <c r="N121" s="69"/>
      <c r="O121" s="69"/>
      <c r="P121" s="69"/>
      <c r="Q121" s="69">
        <v>1</v>
      </c>
      <c r="R121" s="69">
        <v>1</v>
      </c>
      <c r="S121" s="69">
        <v>1</v>
      </c>
      <c r="T121" s="69"/>
      <c r="U121" s="69"/>
      <c r="V121" s="69">
        <v>1</v>
      </c>
      <c r="W121" s="69"/>
      <c r="X121" s="69"/>
      <c r="Y121" s="69"/>
      <c r="Z121" s="69">
        <v>1</v>
      </c>
      <c r="AA121" s="69">
        <v>1</v>
      </c>
      <c r="AB121" s="69">
        <v>1</v>
      </c>
      <c r="AC121" s="69"/>
      <c r="AD121" s="69">
        <v>1</v>
      </c>
      <c r="AE121" s="69">
        <v>1</v>
      </c>
      <c r="AF121" s="69">
        <v>1</v>
      </c>
      <c r="AG121" s="69">
        <v>1</v>
      </c>
      <c r="AH121" s="69"/>
      <c r="AI121" s="69"/>
      <c r="AJ121" s="69"/>
      <c r="AK121" s="69">
        <v>1</v>
      </c>
      <c r="AL121" s="69">
        <v>1</v>
      </c>
      <c r="AM121" s="69">
        <v>1</v>
      </c>
      <c r="AN121" s="69">
        <v>1</v>
      </c>
      <c r="AO121" s="69"/>
    </row>
  </sheetData>
  <conditionalFormatting sqref="C3:AO60 C64:AO121">
    <cfRule type="cellIs" dxfId="14" priority="3" stopIfTrue="1"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filterMode="1"/>
  <dimension ref="A1:P107"/>
  <sheetViews>
    <sheetView zoomScale="80" zoomScaleNormal="80" workbookViewId="0">
      <pane ySplit="1" topLeftCell="A2" activePane="bottomLeft" state="frozen"/>
      <selection pane="bottomLeft" activeCell="D5" sqref="D5:E5"/>
    </sheetView>
  </sheetViews>
  <sheetFormatPr baseColWidth="10" defaultColWidth="8.625" defaultRowHeight="12.75" x14ac:dyDescent="0.2"/>
  <cols>
    <col min="1" max="1" width="15.75" style="75" bestFit="1" customWidth="1"/>
    <col min="2" max="2" width="14.875" style="75" bestFit="1" customWidth="1"/>
    <col min="3" max="3" width="8.75" style="75" bestFit="1" customWidth="1"/>
    <col min="4" max="4" width="37" style="75" bestFit="1" customWidth="1"/>
    <col min="5" max="5" width="38.875" style="75" bestFit="1" customWidth="1"/>
    <col min="6" max="6" width="9.25" style="75" bestFit="1" customWidth="1"/>
    <col min="7" max="7" width="10.125" style="75" bestFit="1" customWidth="1"/>
    <col min="8" max="8" width="13.875" style="75" bestFit="1" customWidth="1"/>
    <col min="9" max="9" width="12" style="75" bestFit="1" customWidth="1"/>
    <col min="10" max="10" width="18" style="75" bestFit="1" customWidth="1"/>
    <col min="11" max="11" width="9.625" style="75" bestFit="1" customWidth="1"/>
    <col min="12" max="12" width="55.5" style="75" bestFit="1" customWidth="1"/>
    <col min="13" max="13" width="6.25" style="75" bestFit="1" customWidth="1"/>
  </cols>
  <sheetData>
    <row r="1" spans="1:13" x14ac:dyDescent="0.2">
      <c r="A1" s="27" t="s">
        <v>0</v>
      </c>
      <c r="B1" s="27" t="s">
        <v>1</v>
      </c>
      <c r="C1" s="27" t="s">
        <v>2</v>
      </c>
      <c r="D1" s="27" t="s">
        <v>3</v>
      </c>
      <c r="E1" s="27" t="s">
        <v>4</v>
      </c>
      <c r="F1" s="27" t="s">
        <v>5</v>
      </c>
      <c r="G1" s="27" t="s">
        <v>6</v>
      </c>
      <c r="H1" s="27" t="s">
        <v>7</v>
      </c>
      <c r="I1" s="27" t="s">
        <v>8</v>
      </c>
      <c r="J1" s="27" t="s">
        <v>9</v>
      </c>
      <c r="K1" s="27" t="s">
        <v>10</v>
      </c>
      <c r="L1" s="27" t="s">
        <v>11</v>
      </c>
    </row>
    <row r="2" spans="1:13" hidden="1" x14ac:dyDescent="0.2">
      <c r="A2" t="s">
        <v>247</v>
      </c>
      <c r="B2" t="s">
        <v>13</v>
      </c>
      <c r="C2" t="s">
        <v>14</v>
      </c>
      <c r="D2" t="s">
        <v>21</v>
      </c>
      <c r="E2" t="s">
        <v>19</v>
      </c>
      <c r="F2" s="69">
        <v>1581.8130000000001</v>
      </c>
      <c r="G2" s="64">
        <v>0.12609835657268539</v>
      </c>
      <c r="H2" s="64"/>
      <c r="I2" s="69">
        <v>1581.8130000000001</v>
      </c>
      <c r="J2" t="s">
        <v>17</v>
      </c>
      <c r="K2" s="65">
        <v>1</v>
      </c>
      <c r="L2" s="78" t="s">
        <v>248</v>
      </c>
      <c r="M2" s="55">
        <v>0.12609835657268539</v>
      </c>
    </row>
    <row r="3" spans="1:13" hidden="1" x14ac:dyDescent="0.2">
      <c r="A3" t="s">
        <v>247</v>
      </c>
      <c r="B3" t="s">
        <v>13</v>
      </c>
      <c r="C3" t="s">
        <v>14</v>
      </c>
      <c r="D3" t="s">
        <v>21</v>
      </c>
      <c r="E3" t="s">
        <v>16</v>
      </c>
      <c r="F3" s="69">
        <v>11</v>
      </c>
      <c r="G3" s="64">
        <v>5.3991065453094462</v>
      </c>
      <c r="H3" s="64"/>
      <c r="I3" s="69">
        <v>11</v>
      </c>
      <c r="J3" t="s">
        <v>17</v>
      </c>
      <c r="K3" s="65">
        <v>1</v>
      </c>
      <c r="L3" s="78" t="s">
        <v>248</v>
      </c>
      <c r="M3" s="55">
        <v>5.3991065453094462</v>
      </c>
    </row>
    <row r="4" spans="1:13" hidden="1" x14ac:dyDescent="0.2">
      <c r="A4" t="s">
        <v>247</v>
      </c>
      <c r="B4" t="s">
        <v>13</v>
      </c>
      <c r="C4" t="s">
        <v>14</v>
      </c>
      <c r="D4" t="s">
        <v>21</v>
      </c>
      <c r="E4" t="s">
        <v>20</v>
      </c>
      <c r="F4" s="69">
        <v>1791.665</v>
      </c>
      <c r="G4" s="64">
        <v>0.13506969108985559</v>
      </c>
      <c r="H4" s="64"/>
      <c r="I4" s="69">
        <v>1791.665</v>
      </c>
      <c r="J4" t="s">
        <v>17</v>
      </c>
      <c r="K4" s="65">
        <v>1</v>
      </c>
      <c r="L4" s="78" t="s">
        <v>248</v>
      </c>
      <c r="M4" s="55">
        <v>0.13506969108985559</v>
      </c>
    </row>
    <row r="5" spans="1:13" ht="15" customHeight="1" x14ac:dyDescent="0.25">
      <c r="A5" t="s">
        <v>249</v>
      </c>
      <c r="B5" t="s">
        <v>13</v>
      </c>
      <c r="C5" t="s">
        <v>22</v>
      </c>
      <c r="D5" s="78" t="s">
        <v>120</v>
      </c>
      <c r="E5" t="s">
        <v>227</v>
      </c>
      <c r="F5" s="63">
        <f t="shared" ref="F5:F27" si="0">I5*K5</f>
        <v>273.45600000000002</v>
      </c>
      <c r="G5" s="64">
        <f>10%</f>
        <v>0.1</v>
      </c>
      <c r="H5" s="64"/>
      <c r="I5" s="63">
        <v>216</v>
      </c>
      <c r="J5" t="s">
        <v>31</v>
      </c>
      <c r="K5" s="65">
        <v>1.266</v>
      </c>
      <c r="L5" t="s">
        <v>118</v>
      </c>
      <c r="M5" s="60" t="s">
        <v>250</v>
      </c>
    </row>
    <row r="6" spans="1:13" hidden="1" x14ac:dyDescent="0.2">
      <c r="A6" t="s">
        <v>251</v>
      </c>
      <c r="B6" t="s">
        <v>13</v>
      </c>
      <c r="C6" t="s">
        <v>14</v>
      </c>
      <c r="D6" s="78" t="s">
        <v>242</v>
      </c>
      <c r="E6" t="s">
        <v>185</v>
      </c>
      <c r="F6" s="69">
        <f t="shared" si="0"/>
        <v>363.80399999999997</v>
      </c>
      <c r="G6" s="64">
        <v>0.46120263297883679</v>
      </c>
      <c r="I6" s="69">
        <v>298.2</v>
      </c>
      <c r="J6" t="s">
        <v>31</v>
      </c>
      <c r="K6">
        <v>1.22</v>
      </c>
      <c r="L6" t="s">
        <v>252</v>
      </c>
      <c r="M6" s="53"/>
    </row>
    <row r="7" spans="1:13" hidden="1" x14ac:dyDescent="0.2">
      <c r="A7" t="s">
        <v>251</v>
      </c>
      <c r="B7" t="s">
        <v>13</v>
      </c>
      <c r="C7" t="s">
        <v>14</v>
      </c>
      <c r="D7" t="s">
        <v>242</v>
      </c>
      <c r="E7" t="s">
        <v>192</v>
      </c>
      <c r="F7" s="69">
        <f t="shared" si="0"/>
        <v>37.841149999999999</v>
      </c>
      <c r="G7" s="64">
        <v>10</v>
      </c>
      <c r="I7" s="69">
        <v>22.259499999999999</v>
      </c>
      <c r="J7" t="s">
        <v>31</v>
      </c>
      <c r="K7">
        <v>1.7</v>
      </c>
      <c r="L7" t="s">
        <v>252</v>
      </c>
      <c r="M7" s="53"/>
    </row>
    <row r="8" spans="1:13" hidden="1" x14ac:dyDescent="0.2">
      <c r="A8" t="s">
        <v>251</v>
      </c>
      <c r="B8" t="s">
        <v>13</v>
      </c>
      <c r="C8" t="s">
        <v>14</v>
      </c>
      <c r="D8" t="s">
        <v>242</v>
      </c>
      <c r="E8" t="s">
        <v>45</v>
      </c>
      <c r="F8" s="69">
        <f t="shared" si="0"/>
        <v>191.86342499999998</v>
      </c>
      <c r="G8" s="64">
        <v>0.50062443169236059</v>
      </c>
      <c r="H8" s="64"/>
      <c r="I8" s="69">
        <v>98.391499999999994</v>
      </c>
      <c r="J8" t="s">
        <v>31</v>
      </c>
      <c r="K8">
        <v>1.95</v>
      </c>
      <c r="L8" t="s">
        <v>252</v>
      </c>
      <c r="M8" s="53"/>
    </row>
    <row r="9" spans="1:13" hidden="1" x14ac:dyDescent="0.2">
      <c r="A9" t="s">
        <v>251</v>
      </c>
      <c r="B9" t="s">
        <v>13</v>
      </c>
      <c r="C9" t="s">
        <v>14</v>
      </c>
      <c r="D9" t="s">
        <v>242</v>
      </c>
      <c r="E9" t="s">
        <v>206</v>
      </c>
      <c r="F9" s="69">
        <f t="shared" si="0"/>
        <v>14.377440000000002</v>
      </c>
      <c r="G9" s="64">
        <v>10</v>
      </c>
      <c r="H9" s="64"/>
      <c r="I9" s="69">
        <v>6.4184999999999999</v>
      </c>
      <c r="J9" t="s">
        <v>31</v>
      </c>
      <c r="K9">
        <v>2.2400000000000002</v>
      </c>
      <c r="L9" t="s">
        <v>252</v>
      </c>
      <c r="M9" s="53"/>
    </row>
    <row r="10" spans="1:13" ht="15" hidden="1" customHeight="1" x14ac:dyDescent="0.25">
      <c r="A10" t="s">
        <v>249</v>
      </c>
      <c r="B10" t="s">
        <v>13</v>
      </c>
      <c r="C10" t="s">
        <v>22</v>
      </c>
      <c r="D10" t="s">
        <v>33</v>
      </c>
      <c r="E10" t="s">
        <v>227</v>
      </c>
      <c r="F10" s="63">
        <f t="shared" si="0"/>
        <v>224.08199999999999</v>
      </c>
      <c r="G10" s="64">
        <f>10%</f>
        <v>0.1</v>
      </c>
      <c r="H10" s="64"/>
      <c r="I10" s="63">
        <v>177</v>
      </c>
      <c r="J10" t="s">
        <v>31</v>
      </c>
      <c r="K10" s="65">
        <v>1.266</v>
      </c>
      <c r="L10" t="s">
        <v>118</v>
      </c>
      <c r="M10" s="60" t="s">
        <v>250</v>
      </c>
    </row>
    <row r="11" spans="1:13" hidden="1" x14ac:dyDescent="0.2">
      <c r="A11">
        <v>2018</v>
      </c>
      <c r="B11" t="s">
        <v>13</v>
      </c>
      <c r="C11" t="s">
        <v>22</v>
      </c>
      <c r="D11" t="s">
        <v>33</v>
      </c>
      <c r="E11" t="s">
        <v>26</v>
      </c>
      <c r="F11" s="69">
        <f t="shared" si="0"/>
        <v>5.47</v>
      </c>
      <c r="G11" s="64">
        <v>0.3</v>
      </c>
      <c r="H11" s="69"/>
      <c r="I11" s="69">
        <v>5.47</v>
      </c>
      <c r="J11" t="s">
        <v>28</v>
      </c>
      <c r="K11" s="65">
        <v>1</v>
      </c>
      <c r="L11" t="s">
        <v>29</v>
      </c>
    </row>
    <row r="12" spans="1:13" hidden="1" x14ac:dyDescent="0.2">
      <c r="A12">
        <v>2019</v>
      </c>
      <c r="B12" t="s">
        <v>13</v>
      </c>
      <c r="C12" t="s">
        <v>22</v>
      </c>
      <c r="D12" t="s">
        <v>30</v>
      </c>
      <c r="E12" t="s">
        <v>67</v>
      </c>
      <c r="F12" s="69">
        <f t="shared" si="0"/>
        <v>0</v>
      </c>
      <c r="G12" s="64">
        <v>0</v>
      </c>
      <c r="H12" s="64"/>
      <c r="I12" s="69">
        <v>0</v>
      </c>
      <c r="J12" t="s">
        <v>31</v>
      </c>
      <c r="K12" s="65">
        <v>1.305838211</v>
      </c>
      <c r="L12" t="s">
        <v>54</v>
      </c>
      <c r="M12" s="55"/>
    </row>
    <row r="13" spans="1:13" hidden="1" x14ac:dyDescent="0.2">
      <c r="A13">
        <v>2018</v>
      </c>
      <c r="B13" t="s">
        <v>13</v>
      </c>
      <c r="C13" t="s">
        <v>22</v>
      </c>
      <c r="D13" t="s">
        <v>30</v>
      </c>
      <c r="E13" t="s">
        <v>26</v>
      </c>
      <c r="F13" s="69">
        <f t="shared" si="0"/>
        <v>1.458</v>
      </c>
      <c r="G13" s="64">
        <v>0.3</v>
      </c>
      <c r="H13" s="69"/>
      <c r="I13" s="69">
        <v>1.458</v>
      </c>
      <c r="J13" t="s">
        <v>28</v>
      </c>
      <c r="K13" s="65">
        <v>1</v>
      </c>
      <c r="L13" t="s">
        <v>29</v>
      </c>
    </row>
    <row r="14" spans="1:13" hidden="1" x14ac:dyDescent="0.2">
      <c r="A14">
        <v>2019</v>
      </c>
      <c r="B14" t="s">
        <v>13</v>
      </c>
      <c r="C14" t="s">
        <v>22</v>
      </c>
      <c r="D14" t="s">
        <v>30</v>
      </c>
      <c r="E14" t="s">
        <v>84</v>
      </c>
      <c r="F14" s="69">
        <f t="shared" si="0"/>
        <v>0</v>
      </c>
      <c r="G14" s="64">
        <v>0</v>
      </c>
      <c r="I14" s="69">
        <v>0</v>
      </c>
      <c r="J14" t="s">
        <v>31</v>
      </c>
      <c r="K14" s="65">
        <v>1.305838211</v>
      </c>
      <c r="L14" t="s">
        <v>54</v>
      </c>
      <c r="M14" s="55"/>
    </row>
    <row r="15" spans="1:13" hidden="1" x14ac:dyDescent="0.2">
      <c r="A15" t="s">
        <v>251</v>
      </c>
      <c r="B15" t="s">
        <v>13</v>
      </c>
      <c r="C15" t="s">
        <v>14</v>
      </c>
      <c r="D15" s="78" t="s">
        <v>242</v>
      </c>
      <c r="E15" t="s">
        <v>204</v>
      </c>
      <c r="F15" s="69">
        <f t="shared" si="0"/>
        <v>16.80312</v>
      </c>
      <c r="G15" s="64">
        <v>10</v>
      </c>
      <c r="H15" s="64"/>
      <c r="I15" s="69">
        <v>7.9260000000000002</v>
      </c>
      <c r="J15" t="s">
        <v>31</v>
      </c>
      <c r="K15">
        <v>2.12</v>
      </c>
      <c r="L15" t="s">
        <v>252</v>
      </c>
      <c r="M15" s="53"/>
    </row>
    <row r="16" spans="1:13" hidden="1" x14ac:dyDescent="0.2">
      <c r="A16">
        <v>2019</v>
      </c>
      <c r="B16" t="s">
        <v>13</v>
      </c>
      <c r="C16" t="s">
        <v>22</v>
      </c>
      <c r="D16" t="s">
        <v>42</v>
      </c>
      <c r="E16" t="s">
        <v>67</v>
      </c>
      <c r="F16" s="69">
        <f t="shared" si="0"/>
        <v>0</v>
      </c>
      <c r="G16" s="64">
        <v>0</v>
      </c>
      <c r="I16" s="69">
        <v>0</v>
      </c>
      <c r="J16" t="s">
        <v>31</v>
      </c>
      <c r="K16" s="65">
        <v>1.2561425369999999</v>
      </c>
      <c r="L16" t="s">
        <v>54</v>
      </c>
      <c r="M16" s="55"/>
    </row>
    <row r="17" spans="1:13" hidden="1" x14ac:dyDescent="0.2">
      <c r="A17">
        <v>2018</v>
      </c>
      <c r="B17" t="s">
        <v>13</v>
      </c>
      <c r="C17" t="s">
        <v>22</v>
      </c>
      <c r="D17" t="s">
        <v>42</v>
      </c>
      <c r="E17" t="s">
        <v>26</v>
      </c>
      <c r="F17" s="69">
        <f t="shared" si="0"/>
        <v>3</v>
      </c>
      <c r="G17" s="64">
        <v>0.3</v>
      </c>
      <c r="H17" s="69"/>
      <c r="I17" s="69">
        <v>3</v>
      </c>
      <c r="J17" t="s">
        <v>28</v>
      </c>
      <c r="K17" s="65">
        <v>1</v>
      </c>
      <c r="L17" t="s">
        <v>29</v>
      </c>
    </row>
    <row r="18" spans="1:13" hidden="1" x14ac:dyDescent="0.2">
      <c r="A18">
        <v>2019</v>
      </c>
      <c r="B18" t="s">
        <v>13</v>
      </c>
      <c r="C18" t="s">
        <v>22</v>
      </c>
      <c r="D18" t="s">
        <v>42</v>
      </c>
      <c r="E18" t="s">
        <v>84</v>
      </c>
      <c r="F18" s="69">
        <f t="shared" si="0"/>
        <v>0</v>
      </c>
      <c r="G18" s="64">
        <v>0</v>
      </c>
      <c r="H18" s="64"/>
      <c r="I18" s="69">
        <v>0</v>
      </c>
      <c r="J18" t="s">
        <v>31</v>
      </c>
      <c r="K18" s="65">
        <v>1.2561425369999999</v>
      </c>
      <c r="L18" t="s">
        <v>54</v>
      </c>
      <c r="M18" s="55"/>
    </row>
    <row r="19" spans="1:13" hidden="1" x14ac:dyDescent="0.2">
      <c r="A19" s="82">
        <v>2018</v>
      </c>
      <c r="B19" s="82" t="s">
        <v>13</v>
      </c>
      <c r="C19" s="82" t="s">
        <v>22</v>
      </c>
      <c r="D19" s="82" t="s">
        <v>27</v>
      </c>
      <c r="E19" s="82" t="s">
        <v>26</v>
      </c>
      <c r="F19" s="80">
        <f t="shared" si="0"/>
        <v>7.7960000000000003</v>
      </c>
      <c r="G19" s="79">
        <v>0.3</v>
      </c>
      <c r="H19" s="80"/>
      <c r="I19" s="80">
        <v>7.7960000000000003</v>
      </c>
      <c r="J19" s="82" t="s">
        <v>28</v>
      </c>
      <c r="K19" s="81">
        <v>1</v>
      </c>
      <c r="L19" s="82" t="s">
        <v>29</v>
      </c>
    </row>
    <row r="20" spans="1:13" hidden="1" x14ac:dyDescent="0.2">
      <c r="A20" t="s">
        <v>253</v>
      </c>
      <c r="B20" t="s">
        <v>13</v>
      </c>
      <c r="C20" t="s">
        <v>22</v>
      </c>
      <c r="D20" t="s">
        <v>27</v>
      </c>
      <c r="E20" t="s">
        <v>78</v>
      </c>
      <c r="F20" s="63">
        <f t="shared" si="0"/>
        <v>2</v>
      </c>
      <c r="G20" s="64">
        <f>10%</f>
        <v>0.1</v>
      </c>
      <c r="H20" s="64"/>
      <c r="I20" s="63">
        <v>2</v>
      </c>
      <c r="J20" t="s">
        <v>28</v>
      </c>
      <c r="K20" s="65">
        <v>1</v>
      </c>
      <c r="L20" s="78" t="s">
        <v>254</v>
      </c>
      <c r="M20" s="55"/>
    </row>
    <row r="21" spans="1:13" hidden="1" x14ac:dyDescent="0.2">
      <c r="A21">
        <v>2019</v>
      </c>
      <c r="B21" t="s">
        <v>13</v>
      </c>
      <c r="C21" t="s">
        <v>22</v>
      </c>
      <c r="D21" t="s">
        <v>27</v>
      </c>
      <c r="E21" t="s">
        <v>89</v>
      </c>
      <c r="F21" s="69">
        <f t="shared" si="0"/>
        <v>0</v>
      </c>
      <c r="G21" s="64">
        <v>0</v>
      </c>
      <c r="H21" s="64"/>
      <c r="I21" s="63">
        <v>0</v>
      </c>
      <c r="J21" t="s">
        <v>28</v>
      </c>
      <c r="K21" s="65">
        <v>1</v>
      </c>
      <c r="L21" s="78" t="s">
        <v>254</v>
      </c>
      <c r="M21" s="55"/>
    </row>
    <row r="22" spans="1:13" hidden="1" x14ac:dyDescent="0.2">
      <c r="A22" t="s">
        <v>255</v>
      </c>
      <c r="B22" t="s">
        <v>13</v>
      </c>
      <c r="C22" t="s">
        <v>22</v>
      </c>
      <c r="D22" t="s">
        <v>27</v>
      </c>
      <c r="E22" t="s">
        <v>122</v>
      </c>
      <c r="F22" s="63">
        <f t="shared" si="0"/>
        <v>0</v>
      </c>
      <c r="G22" s="64">
        <v>0</v>
      </c>
      <c r="H22" s="64"/>
      <c r="I22" s="63">
        <v>0</v>
      </c>
      <c r="J22" t="s">
        <v>28</v>
      </c>
      <c r="K22" s="65">
        <v>1</v>
      </c>
      <c r="L22" s="78" t="s">
        <v>254</v>
      </c>
      <c r="M22" s="55"/>
    </row>
    <row r="23" spans="1:13" hidden="1" x14ac:dyDescent="0.2">
      <c r="A23">
        <v>2018</v>
      </c>
      <c r="B23" t="s">
        <v>13</v>
      </c>
      <c r="C23" t="s">
        <v>22</v>
      </c>
      <c r="D23" t="s">
        <v>49</v>
      </c>
      <c r="E23" t="s">
        <v>26</v>
      </c>
      <c r="F23" s="69">
        <f t="shared" si="0"/>
        <v>91.128</v>
      </c>
      <c r="G23" s="64">
        <v>0.3</v>
      </c>
      <c r="H23" s="69"/>
      <c r="I23" s="69">
        <v>91.128</v>
      </c>
      <c r="J23" t="s">
        <v>28</v>
      </c>
      <c r="K23" s="65">
        <v>1</v>
      </c>
      <c r="L23" t="s">
        <v>29</v>
      </c>
    </row>
    <row r="24" spans="1:13" hidden="1" x14ac:dyDescent="0.2">
      <c r="A24" t="s">
        <v>253</v>
      </c>
      <c r="B24" t="s">
        <v>13</v>
      </c>
      <c r="C24" t="s">
        <v>22</v>
      </c>
      <c r="D24" t="s">
        <v>49</v>
      </c>
      <c r="E24" t="s">
        <v>75</v>
      </c>
      <c r="F24" s="63">
        <f t="shared" si="0"/>
        <v>400</v>
      </c>
      <c r="G24" s="64">
        <f>10%</f>
        <v>0.1</v>
      </c>
      <c r="H24" s="64"/>
      <c r="I24" s="63">
        <v>400</v>
      </c>
      <c r="J24" t="s">
        <v>28</v>
      </c>
      <c r="K24" s="65">
        <v>1</v>
      </c>
      <c r="L24" s="78" t="s">
        <v>254</v>
      </c>
      <c r="M24" s="55"/>
    </row>
    <row r="25" spans="1:13" hidden="1" x14ac:dyDescent="0.2">
      <c r="A25">
        <v>2019</v>
      </c>
      <c r="B25" t="s">
        <v>13</v>
      </c>
      <c r="C25" t="s">
        <v>22</v>
      </c>
      <c r="D25" t="s">
        <v>49</v>
      </c>
      <c r="E25" t="s">
        <v>89</v>
      </c>
      <c r="F25" s="69">
        <f t="shared" si="0"/>
        <v>0</v>
      </c>
      <c r="G25" s="64">
        <v>0</v>
      </c>
      <c r="H25" s="64"/>
      <c r="I25" s="63">
        <v>0</v>
      </c>
      <c r="J25" t="s">
        <v>28</v>
      </c>
      <c r="K25" s="65">
        <v>1</v>
      </c>
      <c r="L25" s="78" t="s">
        <v>254</v>
      </c>
      <c r="M25" s="55"/>
    </row>
    <row r="26" spans="1:13" hidden="1" x14ac:dyDescent="0.2">
      <c r="A26" t="s">
        <v>255</v>
      </c>
      <c r="B26" t="s">
        <v>13</v>
      </c>
      <c r="C26" t="s">
        <v>22</v>
      </c>
      <c r="D26" t="s">
        <v>49</v>
      </c>
      <c r="E26" t="s">
        <v>122</v>
      </c>
      <c r="F26" s="63">
        <f t="shared" si="0"/>
        <v>0</v>
      </c>
      <c r="G26" s="64">
        <v>0</v>
      </c>
      <c r="H26" s="64"/>
      <c r="I26" s="63">
        <v>0</v>
      </c>
      <c r="J26" t="s">
        <v>28</v>
      </c>
      <c r="K26" s="65">
        <v>1</v>
      </c>
      <c r="L26" s="78" t="s">
        <v>254</v>
      </c>
      <c r="M26" s="55"/>
    </row>
    <row r="27" spans="1:13" hidden="1" x14ac:dyDescent="0.2">
      <c r="A27">
        <v>2014</v>
      </c>
      <c r="B27" t="s">
        <v>13</v>
      </c>
      <c r="C27" t="s">
        <v>22</v>
      </c>
      <c r="D27" t="s">
        <v>120</v>
      </c>
      <c r="E27" t="s">
        <v>121</v>
      </c>
      <c r="F27" s="69">
        <f t="shared" si="0"/>
        <v>273.45600000000002</v>
      </c>
      <c r="G27" s="64">
        <f>10%</f>
        <v>0.1</v>
      </c>
      <c r="I27" s="69">
        <v>216</v>
      </c>
      <c r="J27" t="s">
        <v>31</v>
      </c>
      <c r="K27" s="65">
        <v>1.266</v>
      </c>
      <c r="L27" t="s">
        <v>118</v>
      </c>
      <c r="M27" s="55"/>
    </row>
    <row r="28" spans="1:13" hidden="1" x14ac:dyDescent="0.2">
      <c r="A28" t="s">
        <v>247</v>
      </c>
      <c r="B28" t="s">
        <v>13</v>
      </c>
      <c r="C28" t="s">
        <v>22</v>
      </c>
      <c r="D28" t="s">
        <v>19</v>
      </c>
      <c r="E28" t="s">
        <v>25</v>
      </c>
      <c r="F28" s="69">
        <v>326.32954489975617</v>
      </c>
      <c r="G28" s="64">
        <v>0.32973399001597431</v>
      </c>
      <c r="H28" s="64"/>
      <c r="I28" s="69">
        <v>326.32954489975617</v>
      </c>
      <c r="J28" t="s">
        <v>17</v>
      </c>
      <c r="K28" s="65">
        <v>1</v>
      </c>
      <c r="L28" s="78" t="s">
        <v>248</v>
      </c>
      <c r="M28" s="55">
        <v>0.32973399001597431</v>
      </c>
    </row>
    <row r="29" spans="1:13" hidden="1" x14ac:dyDescent="0.2">
      <c r="A29" t="s">
        <v>256</v>
      </c>
      <c r="B29" t="s">
        <v>13</v>
      </c>
      <c r="C29" t="s">
        <v>22</v>
      </c>
      <c r="D29" t="s">
        <v>19</v>
      </c>
      <c r="E29" t="s">
        <v>23</v>
      </c>
      <c r="F29" s="69">
        <v>318.77800000000002</v>
      </c>
      <c r="G29" s="64">
        <v>0.58254792176857562</v>
      </c>
      <c r="H29" s="64"/>
      <c r="I29" s="69">
        <v>318.77800000000002</v>
      </c>
      <c r="J29" t="s">
        <v>17</v>
      </c>
      <c r="K29" s="65">
        <v>1</v>
      </c>
      <c r="L29" s="78" t="s">
        <v>248</v>
      </c>
      <c r="M29" s="55">
        <v>0.58254792176857562</v>
      </c>
    </row>
    <row r="30" spans="1:13" hidden="1" x14ac:dyDescent="0.2">
      <c r="A30">
        <v>2014</v>
      </c>
      <c r="B30" t="s">
        <v>13</v>
      </c>
      <c r="C30" s="78" t="s">
        <v>14</v>
      </c>
      <c r="D30" s="78" t="s">
        <v>26</v>
      </c>
      <c r="E30" t="s">
        <v>33</v>
      </c>
      <c r="F30" s="37">
        <f>I30*K30</f>
        <v>79.757999999999996</v>
      </c>
      <c r="G30" s="64">
        <v>0.1</v>
      </c>
      <c r="H30" s="64"/>
      <c r="I30" s="69">
        <v>63</v>
      </c>
      <c r="J30" t="s">
        <v>31</v>
      </c>
      <c r="K30" s="65">
        <v>1.266</v>
      </c>
      <c r="L30" t="s">
        <v>118</v>
      </c>
    </row>
    <row r="31" spans="1:13" hidden="1" x14ac:dyDescent="0.2">
      <c r="A31" t="s">
        <v>251</v>
      </c>
      <c r="B31" t="s">
        <v>13</v>
      </c>
      <c r="C31" t="s">
        <v>22</v>
      </c>
      <c r="D31" t="s">
        <v>185</v>
      </c>
      <c r="E31" t="s">
        <v>242</v>
      </c>
      <c r="F31" s="61">
        <f>I31*K31</f>
        <v>246.53149999999999</v>
      </c>
      <c r="G31" s="64">
        <v>0.47912749050407433</v>
      </c>
      <c r="H31" s="64"/>
      <c r="I31" s="69">
        <v>202.07499999999999</v>
      </c>
      <c r="J31" t="s">
        <v>31</v>
      </c>
      <c r="K31">
        <v>1.22</v>
      </c>
      <c r="L31" t="s">
        <v>252</v>
      </c>
      <c r="M31" s="53"/>
    </row>
    <row r="32" spans="1:13" hidden="1" x14ac:dyDescent="0.2">
      <c r="A32" s="62">
        <v>2017</v>
      </c>
      <c r="B32" t="s">
        <v>13</v>
      </c>
      <c r="C32" t="s">
        <v>22</v>
      </c>
      <c r="D32" t="s">
        <v>185</v>
      </c>
      <c r="E32" t="s">
        <v>241</v>
      </c>
      <c r="F32" s="61">
        <f>I32*K32</f>
        <v>21.478100000000001</v>
      </c>
      <c r="G32" s="64">
        <f>30%</f>
        <v>0.3</v>
      </c>
      <c r="I32" s="69">
        <v>17.605</v>
      </c>
      <c r="J32" t="s">
        <v>31</v>
      </c>
      <c r="K32">
        <v>1.22</v>
      </c>
      <c r="L32" t="s">
        <v>257</v>
      </c>
      <c r="M32" s="53"/>
    </row>
    <row r="33" spans="1:13" ht="15" hidden="1" customHeight="1" x14ac:dyDescent="0.25">
      <c r="A33" t="s">
        <v>247</v>
      </c>
      <c r="B33" t="s">
        <v>13</v>
      </c>
      <c r="C33" t="s">
        <v>22</v>
      </c>
      <c r="D33" t="s">
        <v>16</v>
      </c>
      <c r="E33" t="s">
        <v>25</v>
      </c>
      <c r="F33" s="66">
        <v>0</v>
      </c>
      <c r="G33" s="67">
        <v>0.01</v>
      </c>
      <c r="H33" s="64"/>
      <c r="I33" s="66">
        <v>0</v>
      </c>
      <c r="J33" s="78" t="s">
        <v>17</v>
      </c>
      <c r="K33" s="68">
        <v>1</v>
      </c>
      <c r="L33" s="78" t="s">
        <v>248</v>
      </c>
      <c r="M33" s="59">
        <v>0.01</v>
      </c>
    </row>
    <row r="34" spans="1:13" hidden="1" x14ac:dyDescent="0.2">
      <c r="A34" t="s">
        <v>256</v>
      </c>
      <c r="B34" t="s">
        <v>13</v>
      </c>
      <c r="C34" t="s">
        <v>22</v>
      </c>
      <c r="D34" t="s">
        <v>16</v>
      </c>
      <c r="E34" t="s">
        <v>23</v>
      </c>
      <c r="F34" s="69">
        <v>38.569000000000003</v>
      </c>
      <c r="G34" s="64">
        <v>3.4647326133259231</v>
      </c>
      <c r="H34" s="64"/>
      <c r="I34" s="69">
        <v>38.569000000000003</v>
      </c>
      <c r="J34" t="s">
        <v>17</v>
      </c>
      <c r="K34" s="65">
        <v>1</v>
      </c>
      <c r="L34" s="78" t="s">
        <v>248</v>
      </c>
      <c r="M34" s="55">
        <v>3.4647326133259231</v>
      </c>
    </row>
    <row r="35" spans="1:13" hidden="1" x14ac:dyDescent="0.2">
      <c r="A35" t="s">
        <v>247</v>
      </c>
      <c r="B35" t="s">
        <v>13</v>
      </c>
      <c r="C35" t="s">
        <v>22</v>
      </c>
      <c r="D35" t="s">
        <v>20</v>
      </c>
      <c r="E35" t="s">
        <v>25</v>
      </c>
      <c r="F35" s="69">
        <v>425.41785219968921</v>
      </c>
      <c r="G35" s="64">
        <v>0.49955583338780257</v>
      </c>
      <c r="H35" s="64"/>
      <c r="I35" s="69">
        <v>425.41785219968921</v>
      </c>
      <c r="J35" t="s">
        <v>17</v>
      </c>
      <c r="K35" s="65">
        <v>1</v>
      </c>
      <c r="L35" s="78" t="s">
        <v>248</v>
      </c>
      <c r="M35" s="55">
        <v>0.49955583338780257</v>
      </c>
    </row>
    <row r="36" spans="1:13" hidden="1" x14ac:dyDescent="0.2">
      <c r="A36" t="s">
        <v>256</v>
      </c>
      <c r="B36" t="s">
        <v>13</v>
      </c>
      <c r="C36" t="s">
        <v>22</v>
      </c>
      <c r="D36" t="s">
        <v>20</v>
      </c>
      <c r="E36" t="s">
        <v>23</v>
      </c>
      <c r="F36" s="69">
        <v>1098.1969999999999</v>
      </c>
      <c r="G36" s="64">
        <v>0.5428687498349416</v>
      </c>
      <c r="I36" s="69">
        <v>1098.1969999999999</v>
      </c>
      <c r="J36" t="s">
        <v>17</v>
      </c>
      <c r="K36" s="65">
        <v>1</v>
      </c>
      <c r="L36" s="78" t="s">
        <v>248</v>
      </c>
      <c r="M36" s="55">
        <v>0.5428687498349416</v>
      </c>
    </row>
    <row r="37" spans="1:13" hidden="1" x14ac:dyDescent="0.2">
      <c r="A37">
        <v>2019</v>
      </c>
      <c r="B37" t="s">
        <v>13</v>
      </c>
      <c r="C37" t="s">
        <v>22</v>
      </c>
      <c r="D37" t="s">
        <v>193</v>
      </c>
      <c r="E37" t="s">
        <v>67</v>
      </c>
      <c r="F37" s="69">
        <f t="shared" ref="F37:F57" si="1">I37*K37</f>
        <v>200</v>
      </c>
      <c r="G37" s="64">
        <f>10%</f>
        <v>0.1</v>
      </c>
      <c r="H37" s="64"/>
      <c r="I37" s="69">
        <f>600/3</f>
        <v>200</v>
      </c>
      <c r="J37" t="s">
        <v>82</v>
      </c>
      <c r="K37" s="65">
        <v>1</v>
      </c>
      <c r="L37" t="s">
        <v>54</v>
      </c>
    </row>
    <row r="38" spans="1:13" hidden="1" x14ac:dyDescent="0.2">
      <c r="A38">
        <v>2019</v>
      </c>
      <c r="B38" t="s">
        <v>13</v>
      </c>
      <c r="C38" t="s">
        <v>22</v>
      </c>
      <c r="D38" s="78" t="s">
        <v>193</v>
      </c>
      <c r="E38" t="s">
        <v>84</v>
      </c>
      <c r="F38" s="69">
        <f t="shared" si="1"/>
        <v>0</v>
      </c>
      <c r="G38" s="64">
        <v>0</v>
      </c>
      <c r="H38" s="64"/>
      <c r="I38" s="69">
        <v>0</v>
      </c>
      <c r="J38" t="s">
        <v>31</v>
      </c>
      <c r="K38" s="65">
        <v>1.523477913</v>
      </c>
      <c r="L38" t="s">
        <v>54</v>
      </c>
    </row>
    <row r="39" spans="1:13" hidden="1" x14ac:dyDescent="0.2">
      <c r="A39">
        <v>2019</v>
      </c>
      <c r="B39" t="s">
        <v>13</v>
      </c>
      <c r="C39" t="s">
        <v>22</v>
      </c>
      <c r="D39" t="s">
        <v>87</v>
      </c>
      <c r="E39" t="s">
        <v>67</v>
      </c>
      <c r="F39" s="69">
        <f t="shared" si="1"/>
        <v>0</v>
      </c>
      <c r="G39" s="64">
        <v>0</v>
      </c>
      <c r="H39" s="64"/>
      <c r="I39" s="69">
        <v>0</v>
      </c>
      <c r="J39" t="s">
        <v>31</v>
      </c>
      <c r="K39" s="65">
        <v>1.523477913</v>
      </c>
      <c r="L39" t="s">
        <v>54</v>
      </c>
    </row>
    <row r="40" spans="1:13" hidden="1" x14ac:dyDescent="0.2">
      <c r="A40">
        <v>2019</v>
      </c>
      <c r="B40" t="s">
        <v>13</v>
      </c>
      <c r="C40" t="s">
        <v>22</v>
      </c>
      <c r="D40" t="s">
        <v>81</v>
      </c>
      <c r="E40" t="s">
        <v>67</v>
      </c>
      <c r="F40" s="69">
        <f t="shared" si="1"/>
        <v>200</v>
      </c>
      <c r="G40" s="64">
        <f>10%</f>
        <v>0.1</v>
      </c>
      <c r="H40" s="64"/>
      <c r="I40" s="69">
        <f>600/3</f>
        <v>200</v>
      </c>
      <c r="J40" t="s">
        <v>82</v>
      </c>
      <c r="K40" s="65">
        <v>1</v>
      </c>
      <c r="L40" t="s">
        <v>54</v>
      </c>
    </row>
    <row r="41" spans="1:13" hidden="1" x14ac:dyDescent="0.2">
      <c r="A41" t="s">
        <v>258</v>
      </c>
      <c r="B41" t="s">
        <v>13</v>
      </c>
      <c r="C41" t="s">
        <v>22</v>
      </c>
      <c r="D41" t="s">
        <v>109</v>
      </c>
      <c r="E41" t="s">
        <v>102</v>
      </c>
      <c r="F41" s="63">
        <f t="shared" si="1"/>
        <v>87.570781964999995</v>
      </c>
      <c r="G41" s="64">
        <f>10%</f>
        <v>0.1</v>
      </c>
      <c r="H41" s="64"/>
      <c r="I41" s="63">
        <v>45</v>
      </c>
      <c r="J41" t="s">
        <v>31</v>
      </c>
      <c r="K41" s="65">
        <v>1.946017377</v>
      </c>
      <c r="L41" s="78" t="s">
        <v>259</v>
      </c>
    </row>
    <row r="42" spans="1:13" hidden="1" x14ac:dyDescent="0.2">
      <c r="A42">
        <v>2019</v>
      </c>
      <c r="B42" t="s">
        <v>13</v>
      </c>
      <c r="C42" t="s">
        <v>22</v>
      </c>
      <c r="D42" t="s">
        <v>109</v>
      </c>
      <c r="E42" t="s">
        <v>84</v>
      </c>
      <c r="F42" s="69">
        <f t="shared" si="1"/>
        <v>0</v>
      </c>
      <c r="G42" s="64">
        <v>0</v>
      </c>
      <c r="H42" s="64"/>
      <c r="I42" s="69">
        <v>0</v>
      </c>
      <c r="J42" t="s">
        <v>31</v>
      </c>
      <c r="K42" s="65">
        <v>1.946017377</v>
      </c>
      <c r="L42" t="s">
        <v>54</v>
      </c>
    </row>
    <row r="43" spans="1:13" hidden="1" x14ac:dyDescent="0.2">
      <c r="A43" t="s">
        <v>253</v>
      </c>
      <c r="B43" t="s">
        <v>13</v>
      </c>
      <c r="C43" t="s">
        <v>14</v>
      </c>
      <c r="D43" s="78" t="s">
        <v>73</v>
      </c>
      <c r="E43" t="s">
        <v>30</v>
      </c>
      <c r="F43" s="63">
        <f t="shared" si="1"/>
        <v>1.5</v>
      </c>
      <c r="G43" s="64">
        <f>15%</f>
        <v>0.15</v>
      </c>
      <c r="I43" s="69">
        <v>1.5</v>
      </c>
      <c r="J43" t="s">
        <v>28</v>
      </c>
      <c r="K43" s="65">
        <v>1</v>
      </c>
      <c r="L43" t="s">
        <v>29</v>
      </c>
    </row>
    <row r="44" spans="1:13" hidden="1" x14ac:dyDescent="0.2">
      <c r="A44" t="s">
        <v>251</v>
      </c>
      <c r="B44" t="s">
        <v>13</v>
      </c>
      <c r="C44" t="s">
        <v>22</v>
      </c>
      <c r="D44" t="s">
        <v>192</v>
      </c>
      <c r="E44" t="s">
        <v>242</v>
      </c>
      <c r="F44" s="61">
        <f t="shared" si="1"/>
        <v>15.9902</v>
      </c>
      <c r="G44" s="64">
        <v>10</v>
      </c>
      <c r="I44" s="69">
        <v>9.4060000000000006</v>
      </c>
      <c r="J44" t="s">
        <v>31</v>
      </c>
      <c r="K44">
        <v>1.7</v>
      </c>
      <c r="L44" t="s">
        <v>252</v>
      </c>
    </row>
    <row r="45" spans="1:13" hidden="1" x14ac:dyDescent="0.2">
      <c r="A45" s="78">
        <v>2019</v>
      </c>
      <c r="B45" t="s">
        <v>13</v>
      </c>
      <c r="C45" t="s">
        <v>14</v>
      </c>
      <c r="D45" t="s">
        <v>26</v>
      </c>
      <c r="E45" t="s">
        <v>57</v>
      </c>
      <c r="F45" s="37">
        <f t="shared" si="1"/>
        <v>0</v>
      </c>
      <c r="G45" s="64">
        <v>0</v>
      </c>
      <c r="H45" s="64"/>
      <c r="I45" s="69">
        <v>0</v>
      </c>
      <c r="J45" t="s">
        <v>31</v>
      </c>
      <c r="K45" s="65">
        <v>2.0460463070000001</v>
      </c>
      <c r="L45" t="s">
        <v>54</v>
      </c>
    </row>
    <row r="46" spans="1:13" hidden="1" x14ac:dyDescent="0.2">
      <c r="A46" t="s">
        <v>253</v>
      </c>
      <c r="B46" t="s">
        <v>13</v>
      </c>
      <c r="C46" t="s">
        <v>14</v>
      </c>
      <c r="D46" t="s">
        <v>73</v>
      </c>
      <c r="E46" t="s">
        <v>42</v>
      </c>
      <c r="F46" s="63">
        <f t="shared" si="1"/>
        <v>8.5</v>
      </c>
      <c r="G46" s="64">
        <f>15%</f>
        <v>0.15</v>
      </c>
      <c r="I46" s="69">
        <v>8.5</v>
      </c>
      <c r="J46" t="s">
        <v>28</v>
      </c>
      <c r="K46" s="65">
        <v>1</v>
      </c>
      <c r="L46" t="s">
        <v>29</v>
      </c>
    </row>
    <row r="47" spans="1:13" hidden="1" x14ac:dyDescent="0.2">
      <c r="A47" s="78">
        <v>2019</v>
      </c>
      <c r="B47" t="s">
        <v>13</v>
      </c>
      <c r="C47" t="s">
        <v>14</v>
      </c>
      <c r="D47" t="s">
        <v>26</v>
      </c>
      <c r="E47" t="s">
        <v>53</v>
      </c>
      <c r="F47" s="37">
        <f t="shared" si="1"/>
        <v>179.52010301800001</v>
      </c>
      <c r="G47" s="64">
        <v>0.1</v>
      </c>
      <c r="H47" s="64"/>
      <c r="I47" s="69">
        <f>50+32</f>
        <v>82</v>
      </c>
      <c r="J47" t="s">
        <v>31</v>
      </c>
      <c r="K47" s="65">
        <v>2.189269549</v>
      </c>
      <c r="L47" t="s">
        <v>54</v>
      </c>
    </row>
    <row r="48" spans="1:13" hidden="1" x14ac:dyDescent="0.2">
      <c r="A48" t="s">
        <v>253</v>
      </c>
      <c r="B48" t="s">
        <v>13</v>
      </c>
      <c r="C48" t="s">
        <v>14</v>
      </c>
      <c r="D48" t="s">
        <v>73</v>
      </c>
      <c r="E48" t="s">
        <v>27</v>
      </c>
      <c r="F48" s="63">
        <f t="shared" si="1"/>
        <v>14</v>
      </c>
      <c r="G48" s="64">
        <f>15%</f>
        <v>0.15</v>
      </c>
      <c r="I48" s="69">
        <v>14</v>
      </c>
      <c r="J48" t="s">
        <v>28</v>
      </c>
      <c r="K48" s="65">
        <v>1</v>
      </c>
      <c r="L48" t="s">
        <v>29</v>
      </c>
    </row>
    <row r="49" spans="1:12" hidden="1" x14ac:dyDescent="0.2">
      <c r="A49" s="62">
        <v>2017</v>
      </c>
      <c r="B49" t="s">
        <v>13</v>
      </c>
      <c r="C49" t="s">
        <v>22</v>
      </c>
      <c r="D49" t="s">
        <v>192</v>
      </c>
      <c r="E49" t="s">
        <v>241</v>
      </c>
      <c r="F49" s="61">
        <f t="shared" si="1"/>
        <v>137.53824000000003</v>
      </c>
      <c r="G49" s="64">
        <f>30%</f>
        <v>0.3</v>
      </c>
      <c r="I49" s="69">
        <v>61.401000000000003</v>
      </c>
      <c r="J49" t="s">
        <v>31</v>
      </c>
      <c r="K49">
        <v>2.2400000000000002</v>
      </c>
      <c r="L49" t="s">
        <v>257</v>
      </c>
    </row>
    <row r="50" spans="1:12" hidden="1" x14ac:dyDescent="0.2">
      <c r="A50" t="s">
        <v>253</v>
      </c>
      <c r="B50" t="s">
        <v>13</v>
      </c>
      <c r="C50" t="s">
        <v>14</v>
      </c>
      <c r="D50" t="s">
        <v>73</v>
      </c>
      <c r="E50" t="s">
        <v>49</v>
      </c>
      <c r="F50" s="63">
        <f t="shared" si="1"/>
        <v>362</v>
      </c>
      <c r="G50" s="64">
        <f>15%</f>
        <v>0.15</v>
      </c>
      <c r="I50" s="69">
        <v>362</v>
      </c>
      <c r="J50" t="s">
        <v>28</v>
      </c>
      <c r="K50" s="65">
        <v>1</v>
      </c>
      <c r="L50" t="s">
        <v>29</v>
      </c>
    </row>
    <row r="51" spans="1:12" hidden="1" x14ac:dyDescent="0.2">
      <c r="A51" t="s">
        <v>253</v>
      </c>
      <c r="B51" t="s">
        <v>13</v>
      </c>
      <c r="C51" t="s">
        <v>14</v>
      </c>
      <c r="D51" t="s">
        <v>73</v>
      </c>
      <c r="E51" t="s">
        <v>74</v>
      </c>
      <c r="F51" s="63">
        <f t="shared" si="1"/>
        <v>40</v>
      </c>
      <c r="G51" s="64">
        <f>50%</f>
        <v>0.5</v>
      </c>
      <c r="I51" s="69">
        <v>40</v>
      </c>
      <c r="J51" t="s">
        <v>28</v>
      </c>
      <c r="K51" s="65">
        <v>1</v>
      </c>
      <c r="L51" t="s">
        <v>29</v>
      </c>
    </row>
    <row r="52" spans="1:12" hidden="1" x14ac:dyDescent="0.2">
      <c r="A52">
        <v>2019</v>
      </c>
      <c r="B52" t="s">
        <v>13</v>
      </c>
      <c r="C52" t="s">
        <v>14</v>
      </c>
      <c r="D52" t="s">
        <v>68</v>
      </c>
      <c r="E52" t="s">
        <v>60</v>
      </c>
      <c r="F52" s="69">
        <f t="shared" si="1"/>
        <v>480.82088214500004</v>
      </c>
      <c r="G52" s="64">
        <f>10%</f>
        <v>0.1</v>
      </c>
      <c r="H52" s="64"/>
      <c r="I52" s="69">
        <f>150+40+45</f>
        <v>235</v>
      </c>
      <c r="J52" t="s">
        <v>31</v>
      </c>
      <c r="K52" s="65">
        <v>2.0460463070000001</v>
      </c>
      <c r="L52" t="s">
        <v>54</v>
      </c>
    </row>
    <row r="53" spans="1:12" hidden="1" x14ac:dyDescent="0.2">
      <c r="A53">
        <v>2019</v>
      </c>
      <c r="B53" t="s">
        <v>13</v>
      </c>
      <c r="C53" t="s">
        <v>14</v>
      </c>
      <c r="D53" t="s">
        <v>92</v>
      </c>
      <c r="E53" t="s">
        <v>93</v>
      </c>
      <c r="F53" s="69">
        <f t="shared" si="1"/>
        <v>0</v>
      </c>
      <c r="G53" s="64">
        <v>0</v>
      </c>
      <c r="H53" s="64"/>
      <c r="I53" s="69">
        <v>0</v>
      </c>
      <c r="J53" t="s">
        <v>31</v>
      </c>
      <c r="K53" s="65">
        <v>2.189269549</v>
      </c>
      <c r="L53" t="s">
        <v>54</v>
      </c>
    </row>
    <row r="54" spans="1:12" hidden="1" x14ac:dyDescent="0.2">
      <c r="A54">
        <v>2019</v>
      </c>
      <c r="B54" t="s">
        <v>13</v>
      </c>
      <c r="C54" t="s">
        <v>14</v>
      </c>
      <c r="D54" t="s">
        <v>90</v>
      </c>
      <c r="E54" t="s">
        <v>91</v>
      </c>
      <c r="F54" s="69">
        <f t="shared" si="1"/>
        <v>153.24886843000002</v>
      </c>
      <c r="G54" s="64">
        <f>10%</f>
        <v>0.1</v>
      </c>
      <c r="H54" s="64"/>
      <c r="I54" s="69">
        <v>70</v>
      </c>
      <c r="J54" t="s">
        <v>31</v>
      </c>
      <c r="K54" s="65">
        <v>2.189269549</v>
      </c>
      <c r="L54" t="s">
        <v>54</v>
      </c>
    </row>
    <row r="55" spans="1:12" hidden="1" x14ac:dyDescent="0.2">
      <c r="A55" s="82" t="s">
        <v>260</v>
      </c>
      <c r="B55" s="82" t="s">
        <v>13</v>
      </c>
      <c r="C55" s="82" t="s">
        <v>14</v>
      </c>
      <c r="D55" s="82" t="s">
        <v>98</v>
      </c>
      <c r="E55" s="82" t="s">
        <v>45</v>
      </c>
      <c r="F55" s="83">
        <f t="shared" si="1"/>
        <v>43</v>
      </c>
      <c r="G55" s="79">
        <v>0.3</v>
      </c>
      <c r="H55" s="79"/>
      <c r="I55" s="83">
        <v>43</v>
      </c>
      <c r="J55" s="82" t="s">
        <v>82</v>
      </c>
      <c r="K55" s="81">
        <v>1</v>
      </c>
      <c r="L55" s="82"/>
    </row>
    <row r="56" spans="1:12" hidden="1" x14ac:dyDescent="0.2">
      <c r="A56" t="s">
        <v>249</v>
      </c>
      <c r="B56" t="s">
        <v>13</v>
      </c>
      <c r="C56" t="s">
        <v>22</v>
      </c>
      <c r="D56" t="s">
        <v>111</v>
      </c>
      <c r="E56" t="s">
        <v>227</v>
      </c>
      <c r="F56" s="63">
        <f t="shared" si="1"/>
        <v>72.748313151999994</v>
      </c>
      <c r="G56" s="64">
        <f>10%</f>
        <v>0.1</v>
      </c>
      <c r="H56" s="64"/>
      <c r="I56" s="63">
        <v>32</v>
      </c>
      <c r="J56" t="s">
        <v>31</v>
      </c>
      <c r="K56" s="65">
        <v>2.2733847859999998</v>
      </c>
      <c r="L56" s="78" t="s">
        <v>118</v>
      </c>
    </row>
    <row r="57" spans="1:12" hidden="1" x14ac:dyDescent="0.2">
      <c r="A57" t="s">
        <v>249</v>
      </c>
      <c r="B57" t="s">
        <v>13</v>
      </c>
      <c r="C57" t="s">
        <v>22</v>
      </c>
      <c r="D57" t="s">
        <v>111</v>
      </c>
      <c r="E57" t="s">
        <v>231</v>
      </c>
      <c r="F57" s="63">
        <f t="shared" si="1"/>
        <v>18.187078287999999</v>
      </c>
      <c r="G57" s="64">
        <f>10%</f>
        <v>0.1</v>
      </c>
      <c r="H57" s="64"/>
      <c r="I57" s="63">
        <v>8</v>
      </c>
      <c r="J57" t="s">
        <v>31</v>
      </c>
      <c r="K57" s="65">
        <v>2.2733847859999998</v>
      </c>
      <c r="L57" s="78" t="s">
        <v>259</v>
      </c>
    </row>
    <row r="58" spans="1:12" hidden="1" x14ac:dyDescent="0.2">
      <c r="A58" t="s">
        <v>255</v>
      </c>
      <c r="B58" t="s">
        <v>13</v>
      </c>
      <c r="C58" t="s">
        <v>22</v>
      </c>
      <c r="D58" t="s">
        <v>111</v>
      </c>
      <c r="E58" s="40" t="s">
        <v>26</v>
      </c>
      <c r="F58" s="63">
        <v>77.295082723999997</v>
      </c>
      <c r="G58" s="64">
        <v>0.1</v>
      </c>
      <c r="H58" s="64"/>
      <c r="I58" s="63">
        <v>34</v>
      </c>
      <c r="J58" t="s">
        <v>31</v>
      </c>
      <c r="K58" s="65">
        <v>2.2733847859999998</v>
      </c>
      <c r="L58" t="s">
        <v>112</v>
      </c>
    </row>
    <row r="59" spans="1:12" ht="13.5" hidden="1" customHeight="1" thickBot="1" x14ac:dyDescent="0.25">
      <c r="A59" s="73" t="s">
        <v>249</v>
      </c>
      <c r="B59" s="73" t="s">
        <v>13</v>
      </c>
      <c r="C59" s="73" t="s">
        <v>14</v>
      </c>
      <c r="D59" s="73" t="s">
        <v>26</v>
      </c>
      <c r="E59" s="73" t="s">
        <v>33</v>
      </c>
      <c r="F59" s="74">
        <f>I59*K59</f>
        <v>79.757999999999996</v>
      </c>
      <c r="G59" s="70">
        <v>0.1</v>
      </c>
      <c r="H59" s="70"/>
      <c r="I59" s="74">
        <v>63</v>
      </c>
      <c r="J59" s="73" t="s">
        <v>31</v>
      </c>
      <c r="K59" s="72">
        <v>1.266</v>
      </c>
      <c r="L59" s="73" t="s">
        <v>118</v>
      </c>
    </row>
    <row r="60" spans="1:12" hidden="1" x14ac:dyDescent="0.2">
      <c r="A60">
        <v>2018</v>
      </c>
      <c r="B60" t="s">
        <v>13</v>
      </c>
      <c r="C60" t="s">
        <v>14</v>
      </c>
      <c r="D60" s="78" t="s">
        <v>26</v>
      </c>
      <c r="E60" t="s">
        <v>27</v>
      </c>
      <c r="F60" s="69">
        <f>I60*K60</f>
        <v>4.21</v>
      </c>
      <c r="G60" s="64">
        <v>0.3</v>
      </c>
      <c r="H60" s="69"/>
      <c r="I60" s="69">
        <v>4.21</v>
      </c>
      <c r="J60" t="s">
        <v>28</v>
      </c>
      <c r="K60" s="65">
        <v>1</v>
      </c>
      <c r="L60" t="s">
        <v>29</v>
      </c>
    </row>
    <row r="61" spans="1:12" hidden="1" x14ac:dyDescent="0.2">
      <c r="A61">
        <v>2018</v>
      </c>
      <c r="B61" t="s">
        <v>13</v>
      </c>
      <c r="C61" t="s">
        <v>14</v>
      </c>
      <c r="D61" t="s">
        <v>26</v>
      </c>
      <c r="E61" t="s">
        <v>49</v>
      </c>
      <c r="F61" s="69">
        <f>I61*K61</f>
        <v>30</v>
      </c>
      <c r="G61" s="64">
        <v>0.3</v>
      </c>
      <c r="H61" s="69"/>
      <c r="I61" s="69">
        <v>30</v>
      </c>
      <c r="J61" t="s">
        <v>28</v>
      </c>
      <c r="K61" s="65">
        <v>1</v>
      </c>
      <c r="L61" t="s">
        <v>29</v>
      </c>
    </row>
    <row r="62" spans="1:12" hidden="1" x14ac:dyDescent="0.2">
      <c r="A62" s="78">
        <v>2019</v>
      </c>
      <c r="B62" t="s">
        <v>13</v>
      </c>
      <c r="C62" t="s">
        <v>14</v>
      </c>
      <c r="D62" t="s">
        <v>26</v>
      </c>
      <c r="E62" t="s">
        <v>111</v>
      </c>
      <c r="F62" s="69">
        <f>I62*K62</f>
        <v>22.733847859999997</v>
      </c>
      <c r="G62" s="64">
        <v>0.1</v>
      </c>
      <c r="H62" s="64"/>
      <c r="I62" s="69">
        <v>10</v>
      </c>
      <c r="J62" t="s">
        <v>31</v>
      </c>
      <c r="K62" s="65">
        <v>2.2733847859999998</v>
      </c>
      <c r="L62" s="78" t="s">
        <v>112</v>
      </c>
    </row>
    <row r="63" spans="1:12" hidden="1" x14ac:dyDescent="0.2">
      <c r="A63" s="78">
        <v>2019</v>
      </c>
      <c r="B63" t="s">
        <v>13</v>
      </c>
      <c r="C63" t="s">
        <v>14</v>
      </c>
      <c r="D63" t="s">
        <v>26</v>
      </c>
      <c r="E63" t="s">
        <v>60</v>
      </c>
      <c r="F63" s="69">
        <f>I63*K63</f>
        <v>92.072083814999999</v>
      </c>
      <c r="G63" s="64">
        <v>0.1</v>
      </c>
      <c r="H63" s="64"/>
      <c r="I63" s="69">
        <v>45</v>
      </c>
      <c r="J63" t="s">
        <v>31</v>
      </c>
      <c r="K63" s="65">
        <v>2.0460463070000001</v>
      </c>
      <c r="L63" t="s">
        <v>54</v>
      </c>
    </row>
    <row r="64" spans="1:12" hidden="1" x14ac:dyDescent="0.2">
      <c r="A64">
        <v>2020</v>
      </c>
      <c r="B64" t="s">
        <v>13</v>
      </c>
      <c r="C64" t="s">
        <v>14</v>
      </c>
      <c r="D64" t="s">
        <v>26</v>
      </c>
      <c r="E64" t="s">
        <v>38</v>
      </c>
      <c r="F64">
        <v>0</v>
      </c>
      <c r="G64" s="64">
        <v>0.1</v>
      </c>
      <c r="H64" s="64"/>
      <c r="I64" s="69">
        <v>0</v>
      </c>
      <c r="J64" t="s">
        <v>31</v>
      </c>
      <c r="K64" s="65">
        <v>2.27</v>
      </c>
      <c r="L64" t="s">
        <v>261</v>
      </c>
    </row>
    <row r="65" spans="1:13" hidden="1" x14ac:dyDescent="0.2">
      <c r="A65" t="s">
        <v>260</v>
      </c>
      <c r="B65" t="s">
        <v>13</v>
      </c>
      <c r="C65" t="s">
        <v>14</v>
      </c>
      <c r="D65" t="s">
        <v>26</v>
      </c>
      <c r="E65" t="s">
        <v>47</v>
      </c>
      <c r="F65" s="63">
        <f t="shared" ref="F65:F85" si="2">I65*K65</f>
        <v>150</v>
      </c>
      <c r="G65" s="64">
        <v>0.3</v>
      </c>
      <c r="H65" s="64"/>
      <c r="I65" s="63">
        <v>150</v>
      </c>
      <c r="J65" t="s">
        <v>76</v>
      </c>
      <c r="K65" s="65">
        <v>1</v>
      </c>
      <c r="L65" t="s">
        <v>261</v>
      </c>
    </row>
    <row r="66" spans="1:13" hidden="1" x14ac:dyDescent="0.2">
      <c r="A66" t="s">
        <v>255</v>
      </c>
      <c r="B66" t="s">
        <v>13</v>
      </c>
      <c r="C66" t="s">
        <v>22</v>
      </c>
      <c r="D66" t="s">
        <v>60</v>
      </c>
      <c r="E66" t="s">
        <v>64</v>
      </c>
      <c r="F66" s="63">
        <f t="shared" si="2"/>
        <v>143.22324149000002</v>
      </c>
      <c r="G66" s="64">
        <v>0.3</v>
      </c>
      <c r="H66" s="64"/>
      <c r="I66" s="63">
        <v>70</v>
      </c>
      <c r="J66" t="s">
        <v>31</v>
      </c>
      <c r="K66" s="65">
        <v>2.0460463070000001</v>
      </c>
      <c r="L66" t="s">
        <v>262</v>
      </c>
    </row>
    <row r="67" spans="1:13" hidden="1" x14ac:dyDescent="0.2">
      <c r="A67">
        <v>2019</v>
      </c>
      <c r="B67" t="s">
        <v>13</v>
      </c>
      <c r="C67" t="s">
        <v>22</v>
      </c>
      <c r="D67" t="s">
        <v>60</v>
      </c>
      <c r="E67" t="s">
        <v>26</v>
      </c>
      <c r="F67" s="69">
        <f t="shared" si="2"/>
        <v>429.66972447000001</v>
      </c>
      <c r="G67" s="64">
        <f>10%</f>
        <v>0.1</v>
      </c>
      <c r="H67" s="64"/>
      <c r="I67" s="69">
        <v>210</v>
      </c>
      <c r="J67" t="s">
        <v>31</v>
      </c>
      <c r="K67" s="65">
        <v>2.0460463070000001</v>
      </c>
      <c r="L67" t="s">
        <v>54</v>
      </c>
    </row>
    <row r="68" spans="1:13" hidden="1" x14ac:dyDescent="0.2">
      <c r="A68" t="s">
        <v>255</v>
      </c>
      <c r="B68" t="s">
        <v>13</v>
      </c>
      <c r="C68" t="s">
        <v>22</v>
      </c>
      <c r="D68" t="s">
        <v>53</v>
      </c>
      <c r="E68" t="s">
        <v>68</v>
      </c>
      <c r="F68" s="63">
        <f t="shared" si="2"/>
        <v>332.768971448</v>
      </c>
      <c r="G68" s="64">
        <f>10%</f>
        <v>0.1</v>
      </c>
      <c r="H68" s="64"/>
      <c r="I68" s="63">
        <f>70+82</f>
        <v>152</v>
      </c>
      <c r="J68" t="s">
        <v>31</v>
      </c>
      <c r="K68" s="65">
        <v>2.189269549</v>
      </c>
      <c r="L68" t="s">
        <v>54</v>
      </c>
    </row>
    <row r="69" spans="1:13" hidden="1" x14ac:dyDescent="0.2">
      <c r="A69" s="62">
        <v>2017</v>
      </c>
      <c r="B69" t="s">
        <v>13</v>
      </c>
      <c r="C69" t="s">
        <v>14</v>
      </c>
      <c r="D69" t="s">
        <v>241</v>
      </c>
      <c r="E69" t="s">
        <v>185</v>
      </c>
      <c r="F69" s="69">
        <f t="shared" si="2"/>
        <v>4.4116</v>
      </c>
      <c r="G69" s="64">
        <v>0.3</v>
      </c>
      <c r="I69" s="69">
        <v>2.1520000000000001</v>
      </c>
      <c r="J69" t="s">
        <v>31</v>
      </c>
      <c r="K69">
        <v>2.0499999999999998</v>
      </c>
      <c r="L69" t="s">
        <v>257</v>
      </c>
    </row>
    <row r="70" spans="1:13" hidden="1" x14ac:dyDescent="0.2">
      <c r="A70" s="62">
        <v>2017</v>
      </c>
      <c r="B70" t="s">
        <v>13</v>
      </c>
      <c r="C70" t="s">
        <v>14</v>
      </c>
      <c r="D70" t="s">
        <v>241</v>
      </c>
      <c r="E70" t="s">
        <v>192</v>
      </c>
      <c r="F70" s="69">
        <f t="shared" si="2"/>
        <v>22.17895</v>
      </c>
      <c r="G70" s="64">
        <v>0.3</v>
      </c>
      <c r="I70" s="69">
        <v>10.819000000000001</v>
      </c>
      <c r="J70" t="s">
        <v>31</v>
      </c>
      <c r="K70">
        <v>2.0499999999999998</v>
      </c>
      <c r="L70" t="s">
        <v>257</v>
      </c>
    </row>
    <row r="71" spans="1:13" hidden="1" x14ac:dyDescent="0.2">
      <c r="A71" t="s">
        <v>251</v>
      </c>
      <c r="B71" t="s">
        <v>13</v>
      </c>
      <c r="C71" t="s">
        <v>14</v>
      </c>
      <c r="D71" t="s">
        <v>241</v>
      </c>
      <c r="E71" t="s">
        <v>45</v>
      </c>
      <c r="F71" s="69">
        <f t="shared" si="2"/>
        <v>0</v>
      </c>
      <c r="G71" s="64">
        <v>0</v>
      </c>
      <c r="H71" s="64"/>
      <c r="I71" s="69">
        <v>0</v>
      </c>
      <c r="J71" t="s">
        <v>31</v>
      </c>
      <c r="K71">
        <v>1.95</v>
      </c>
      <c r="L71" t="s">
        <v>252</v>
      </c>
      <c r="M71" s="53"/>
    </row>
    <row r="72" spans="1:13" hidden="1" x14ac:dyDescent="0.2">
      <c r="A72" s="62">
        <v>2017</v>
      </c>
      <c r="B72" t="s">
        <v>13</v>
      </c>
      <c r="C72" t="s">
        <v>14</v>
      </c>
      <c r="D72" t="s">
        <v>241</v>
      </c>
      <c r="E72" t="s">
        <v>206</v>
      </c>
      <c r="F72" s="69">
        <f t="shared" si="2"/>
        <v>29.384699999999995</v>
      </c>
      <c r="G72" s="64">
        <v>0.3</v>
      </c>
      <c r="I72" s="69">
        <v>14.334</v>
      </c>
      <c r="J72" t="s">
        <v>31</v>
      </c>
      <c r="K72">
        <v>2.0499999999999998</v>
      </c>
      <c r="L72" t="s">
        <v>257</v>
      </c>
    </row>
    <row r="73" spans="1:13" hidden="1" x14ac:dyDescent="0.2">
      <c r="A73" s="62">
        <v>2017</v>
      </c>
      <c r="B73" t="s">
        <v>13</v>
      </c>
      <c r="C73" t="s">
        <v>14</v>
      </c>
      <c r="D73" s="78" t="s">
        <v>241</v>
      </c>
      <c r="E73" t="s">
        <v>204</v>
      </c>
      <c r="F73" s="69">
        <f t="shared" si="2"/>
        <v>3.8560499999999998</v>
      </c>
      <c r="G73" s="64">
        <v>0.3</v>
      </c>
      <c r="I73" s="69">
        <v>1.881</v>
      </c>
      <c r="J73" t="s">
        <v>31</v>
      </c>
      <c r="K73">
        <v>2.0499999999999998</v>
      </c>
      <c r="L73" t="s">
        <v>257</v>
      </c>
    </row>
    <row r="74" spans="1:13" hidden="1" x14ac:dyDescent="0.2">
      <c r="A74" t="s">
        <v>251</v>
      </c>
      <c r="B74" t="s">
        <v>13</v>
      </c>
      <c r="C74" t="s">
        <v>22</v>
      </c>
      <c r="D74" t="s">
        <v>45</v>
      </c>
      <c r="E74" t="s">
        <v>242</v>
      </c>
      <c r="F74" s="61">
        <f t="shared" si="2"/>
        <v>66.362399999999994</v>
      </c>
      <c r="G74" s="64">
        <v>0.53603234458717963</v>
      </c>
      <c r="I74" s="69">
        <v>34.031999999999996</v>
      </c>
      <c r="J74" t="s">
        <v>31</v>
      </c>
      <c r="K74">
        <v>1.95</v>
      </c>
      <c r="L74" t="s">
        <v>252</v>
      </c>
    </row>
    <row r="75" spans="1:13" hidden="1" x14ac:dyDescent="0.2">
      <c r="A75" t="s">
        <v>251</v>
      </c>
      <c r="B75" t="s">
        <v>13</v>
      </c>
      <c r="C75" t="s">
        <v>22</v>
      </c>
      <c r="D75" t="s">
        <v>45</v>
      </c>
      <c r="E75" t="s">
        <v>241</v>
      </c>
      <c r="F75" s="61">
        <f t="shared" si="2"/>
        <v>0</v>
      </c>
      <c r="G75" s="64">
        <v>0</v>
      </c>
      <c r="I75" s="69">
        <v>0</v>
      </c>
      <c r="J75" t="s">
        <v>31</v>
      </c>
      <c r="K75">
        <v>1.95</v>
      </c>
      <c r="L75" t="s">
        <v>252</v>
      </c>
    </row>
    <row r="76" spans="1:13" hidden="1" x14ac:dyDescent="0.2">
      <c r="A76" t="s">
        <v>251</v>
      </c>
      <c r="B76" t="s">
        <v>13</v>
      </c>
      <c r="C76" t="s">
        <v>22</v>
      </c>
      <c r="D76" t="s">
        <v>206</v>
      </c>
      <c r="E76" t="s">
        <v>242</v>
      </c>
      <c r="F76" s="61">
        <f t="shared" si="2"/>
        <v>1.2544000000000002</v>
      </c>
      <c r="G76" s="64">
        <v>10</v>
      </c>
      <c r="I76" s="69">
        <v>0.56000000000000005</v>
      </c>
      <c r="J76" t="s">
        <v>31</v>
      </c>
      <c r="K76">
        <v>2.2400000000000002</v>
      </c>
      <c r="L76" t="s">
        <v>252</v>
      </c>
    </row>
    <row r="77" spans="1:13" hidden="1" x14ac:dyDescent="0.2">
      <c r="A77" s="62">
        <v>2017</v>
      </c>
      <c r="B77" t="s">
        <v>13</v>
      </c>
      <c r="C77" t="s">
        <v>22</v>
      </c>
      <c r="D77" t="s">
        <v>206</v>
      </c>
      <c r="E77" t="s">
        <v>241</v>
      </c>
      <c r="F77" s="61">
        <f t="shared" si="2"/>
        <v>2.0137600000000004</v>
      </c>
      <c r="G77" s="64">
        <f>30%</f>
        <v>0.3</v>
      </c>
      <c r="I77" s="69">
        <v>0.89900000000000002</v>
      </c>
      <c r="J77" t="s">
        <v>31</v>
      </c>
      <c r="K77">
        <v>2.2400000000000002</v>
      </c>
      <c r="L77" t="s">
        <v>257</v>
      </c>
    </row>
    <row r="78" spans="1:13" ht="13.5" hidden="1" customHeight="1" thickBot="1" x14ac:dyDescent="0.25">
      <c r="A78" s="73" t="s">
        <v>251</v>
      </c>
      <c r="B78" s="73" t="s">
        <v>13</v>
      </c>
      <c r="C78" s="73" t="s">
        <v>22</v>
      </c>
      <c r="D78" s="73" t="s">
        <v>57</v>
      </c>
      <c r="E78" s="73" t="s">
        <v>242</v>
      </c>
      <c r="F78" s="77">
        <f t="shared" si="2"/>
        <v>38.702974999999995</v>
      </c>
      <c r="G78" s="70">
        <v>0.9107639214324158</v>
      </c>
      <c r="H78" s="73"/>
      <c r="I78" s="71">
        <v>18.8795</v>
      </c>
      <c r="J78" s="73" t="s">
        <v>31</v>
      </c>
      <c r="K78" s="73">
        <v>2.0499999999999998</v>
      </c>
      <c r="L78" s="73" t="s">
        <v>252</v>
      </c>
    </row>
    <row r="79" spans="1:13" hidden="1" x14ac:dyDescent="0.2">
      <c r="A79" s="62">
        <v>2017</v>
      </c>
      <c r="B79" t="s">
        <v>13</v>
      </c>
      <c r="C79" t="s">
        <v>22</v>
      </c>
      <c r="D79" t="s">
        <v>57</v>
      </c>
      <c r="E79" t="s">
        <v>241</v>
      </c>
      <c r="F79" s="61">
        <f t="shared" si="2"/>
        <v>112.90579999999999</v>
      </c>
      <c r="G79" s="64">
        <f>30%</f>
        <v>0.3</v>
      </c>
      <c r="I79" s="69">
        <v>55.076000000000001</v>
      </c>
      <c r="J79" t="s">
        <v>31</v>
      </c>
      <c r="K79">
        <v>2.0499999999999998</v>
      </c>
      <c r="L79" t="s">
        <v>257</v>
      </c>
    </row>
    <row r="80" spans="1:13" hidden="1" x14ac:dyDescent="0.2">
      <c r="A80">
        <v>2019</v>
      </c>
      <c r="B80" t="s">
        <v>13</v>
      </c>
      <c r="C80" t="s">
        <v>22</v>
      </c>
      <c r="D80" t="s">
        <v>53</v>
      </c>
      <c r="E80" t="s">
        <v>26</v>
      </c>
      <c r="F80" s="69">
        <f t="shared" si="2"/>
        <v>0</v>
      </c>
      <c r="G80" s="64">
        <v>0</v>
      </c>
      <c r="H80" s="64"/>
      <c r="I80" s="69">
        <v>0</v>
      </c>
      <c r="J80" t="s">
        <v>31</v>
      </c>
      <c r="K80" s="65">
        <v>2.189269549</v>
      </c>
      <c r="L80" t="s">
        <v>54</v>
      </c>
    </row>
    <row r="81" spans="1:16" hidden="1" x14ac:dyDescent="0.2">
      <c r="A81">
        <v>2019</v>
      </c>
      <c r="B81" t="s">
        <v>13</v>
      </c>
      <c r="C81" t="s">
        <v>22</v>
      </c>
      <c r="D81" t="s">
        <v>38</v>
      </c>
      <c r="E81" t="s">
        <v>89</v>
      </c>
      <c r="F81" s="69">
        <f t="shared" si="2"/>
        <v>0</v>
      </c>
      <c r="G81" s="64">
        <v>0</v>
      </c>
      <c r="H81" s="64"/>
      <c r="I81" s="69">
        <v>0</v>
      </c>
      <c r="J81" t="s">
        <v>82</v>
      </c>
      <c r="K81" s="65">
        <v>1.234946984</v>
      </c>
      <c r="L81" t="s">
        <v>85</v>
      </c>
    </row>
    <row r="82" spans="1:16" hidden="1" x14ac:dyDescent="0.2">
      <c r="A82" t="s">
        <v>258</v>
      </c>
      <c r="B82" t="s">
        <v>13</v>
      </c>
      <c r="C82" t="s">
        <v>22</v>
      </c>
      <c r="D82" t="s">
        <v>44</v>
      </c>
      <c r="E82" t="s">
        <v>102</v>
      </c>
      <c r="F82" s="63">
        <f t="shared" si="2"/>
        <v>17.02765205</v>
      </c>
      <c r="G82" s="64">
        <f>10%</f>
        <v>0.1</v>
      </c>
      <c r="H82" s="64"/>
      <c r="I82" s="63">
        <v>10</v>
      </c>
      <c r="J82" t="s">
        <v>31</v>
      </c>
      <c r="K82" s="65">
        <v>1.7027652049999999</v>
      </c>
      <c r="L82" s="78" t="s">
        <v>259</v>
      </c>
    </row>
    <row r="83" spans="1:16" hidden="1" x14ac:dyDescent="0.2">
      <c r="A83" t="s">
        <v>258</v>
      </c>
      <c r="B83" t="s">
        <v>13</v>
      </c>
      <c r="C83" t="s">
        <v>22</v>
      </c>
      <c r="D83" t="s">
        <v>74</v>
      </c>
      <c r="E83" t="s">
        <v>102</v>
      </c>
      <c r="F83" s="63">
        <f t="shared" si="2"/>
        <v>213.08890281799998</v>
      </c>
      <c r="G83" s="64">
        <f>10%</f>
        <v>0.1</v>
      </c>
      <c r="H83" s="64"/>
      <c r="I83" s="63">
        <v>146</v>
      </c>
      <c r="J83" t="s">
        <v>31</v>
      </c>
      <c r="K83" s="65">
        <v>1.4595130329999999</v>
      </c>
      <c r="L83" s="78" t="s">
        <v>259</v>
      </c>
    </row>
    <row r="84" spans="1:16" hidden="1" x14ac:dyDescent="0.2">
      <c r="A84">
        <v>2018</v>
      </c>
      <c r="B84" t="s">
        <v>13</v>
      </c>
      <c r="C84" t="s">
        <v>22</v>
      </c>
      <c r="D84" t="s">
        <v>74</v>
      </c>
      <c r="E84" t="s">
        <v>26</v>
      </c>
      <c r="F84" s="69">
        <f t="shared" si="2"/>
        <v>14.534000000000001</v>
      </c>
      <c r="G84" s="64">
        <v>0.3</v>
      </c>
      <c r="H84" s="69"/>
      <c r="I84" s="69">
        <v>14.534000000000001</v>
      </c>
      <c r="J84" t="s">
        <v>28</v>
      </c>
      <c r="K84" s="65">
        <v>1</v>
      </c>
      <c r="L84" t="s">
        <v>29</v>
      </c>
    </row>
    <row r="85" spans="1:16" hidden="1" x14ac:dyDescent="0.2">
      <c r="A85">
        <v>2019</v>
      </c>
      <c r="B85" t="s">
        <v>13</v>
      </c>
      <c r="C85" t="s">
        <v>14</v>
      </c>
      <c r="D85" t="s">
        <v>113</v>
      </c>
      <c r="E85" t="s">
        <v>111</v>
      </c>
      <c r="F85" s="69">
        <f t="shared" si="2"/>
        <v>127.30954801599999</v>
      </c>
      <c r="G85" s="64">
        <f>10%</f>
        <v>0.1</v>
      </c>
      <c r="H85" s="64"/>
      <c r="I85" s="69">
        <v>56</v>
      </c>
      <c r="J85" t="s">
        <v>31</v>
      </c>
      <c r="K85" s="65">
        <v>2.2733847859999998</v>
      </c>
      <c r="L85" t="s">
        <v>112</v>
      </c>
    </row>
    <row r="86" spans="1:16" hidden="1" x14ac:dyDescent="0.2">
      <c r="A86" s="85">
        <v>2020</v>
      </c>
      <c r="B86" s="85" t="s">
        <v>13</v>
      </c>
      <c r="C86" s="85" t="s">
        <v>22</v>
      </c>
      <c r="D86" s="85" t="s">
        <v>37</v>
      </c>
      <c r="E86" s="85" t="s">
        <v>236</v>
      </c>
      <c r="F86" s="78">
        <v>1</v>
      </c>
      <c r="G86" s="64">
        <v>0.3</v>
      </c>
      <c r="H86" s="85"/>
      <c r="I86" s="86">
        <v>1</v>
      </c>
      <c r="J86" s="85" t="s">
        <v>76</v>
      </c>
      <c r="K86" s="87">
        <v>1</v>
      </c>
      <c r="L86" s="85" t="s">
        <v>261</v>
      </c>
    </row>
    <row r="87" spans="1:16" hidden="1" x14ac:dyDescent="0.2">
      <c r="A87" s="85">
        <v>2020</v>
      </c>
      <c r="B87" s="85" t="s">
        <v>13</v>
      </c>
      <c r="C87" s="85" t="s">
        <v>22</v>
      </c>
      <c r="D87" s="85" t="s">
        <v>37</v>
      </c>
      <c r="E87" s="85" t="s">
        <v>26</v>
      </c>
      <c r="F87" s="78">
        <v>0</v>
      </c>
      <c r="G87" s="64">
        <v>0.3</v>
      </c>
      <c r="H87" s="84"/>
      <c r="I87" s="86">
        <v>0</v>
      </c>
      <c r="J87" s="85" t="s">
        <v>31</v>
      </c>
      <c r="K87" s="87">
        <v>1.8925191459999999</v>
      </c>
      <c r="L87" s="85" t="s">
        <v>261</v>
      </c>
    </row>
    <row r="88" spans="1:16" hidden="1" x14ac:dyDescent="0.2">
      <c r="A88" t="s">
        <v>251</v>
      </c>
      <c r="B88" t="s">
        <v>13</v>
      </c>
      <c r="C88" t="s">
        <v>22</v>
      </c>
      <c r="D88" t="s">
        <v>204</v>
      </c>
      <c r="E88" t="s">
        <v>242</v>
      </c>
      <c r="F88" s="61">
        <f>I88*K88</f>
        <v>11.246600000000001</v>
      </c>
      <c r="G88" s="64">
        <v>10</v>
      </c>
      <c r="I88" s="69">
        <v>5.3049999999999997</v>
      </c>
      <c r="J88" t="s">
        <v>31</v>
      </c>
      <c r="K88">
        <v>2.12</v>
      </c>
      <c r="L88" t="s">
        <v>252</v>
      </c>
    </row>
    <row r="89" spans="1:16" hidden="1" x14ac:dyDescent="0.2">
      <c r="A89" s="62">
        <v>2017</v>
      </c>
      <c r="B89" t="s">
        <v>13</v>
      </c>
      <c r="C89" t="s">
        <v>22</v>
      </c>
      <c r="D89" t="s">
        <v>204</v>
      </c>
      <c r="E89" t="s">
        <v>241</v>
      </c>
      <c r="F89" s="61">
        <f>I89*K89</f>
        <v>7.8400000000000011E-2</v>
      </c>
      <c r="G89" s="64">
        <f>30%</f>
        <v>0.3</v>
      </c>
      <c r="I89" s="69">
        <v>3.5000000000000003E-2</v>
      </c>
      <c r="J89" t="s">
        <v>31</v>
      </c>
      <c r="K89">
        <v>2.2400000000000002</v>
      </c>
      <c r="L89" t="s">
        <v>257</v>
      </c>
    </row>
    <row r="90" spans="1:16" hidden="1" x14ac:dyDescent="0.2">
      <c r="A90" s="85">
        <v>2020</v>
      </c>
      <c r="B90" s="85" t="s">
        <v>13</v>
      </c>
      <c r="C90" s="85" t="s">
        <v>22</v>
      </c>
      <c r="D90" s="85" t="s">
        <v>47</v>
      </c>
      <c r="E90" s="85" t="s">
        <v>236</v>
      </c>
      <c r="F90" s="78">
        <v>250</v>
      </c>
      <c r="G90" s="64">
        <v>0.3</v>
      </c>
      <c r="H90" s="85"/>
      <c r="I90" s="86">
        <v>250</v>
      </c>
      <c r="J90" s="85" t="s">
        <v>76</v>
      </c>
      <c r="K90" s="87">
        <v>1</v>
      </c>
      <c r="L90" s="85" t="s">
        <v>261</v>
      </c>
    </row>
    <row r="91" spans="1:16" hidden="1" x14ac:dyDescent="0.2">
      <c r="A91" s="85">
        <v>2020</v>
      </c>
      <c r="B91" s="85" t="s">
        <v>13</v>
      </c>
      <c r="C91" s="85" t="s">
        <v>22</v>
      </c>
      <c r="D91" s="85" t="s">
        <v>47</v>
      </c>
      <c r="E91" s="76" t="s">
        <v>99</v>
      </c>
      <c r="F91" s="78">
        <v>1</v>
      </c>
      <c r="G91" s="64">
        <v>0.3</v>
      </c>
      <c r="H91" s="85"/>
      <c r="I91" s="86">
        <v>1</v>
      </c>
      <c r="J91" s="85" t="s">
        <v>76</v>
      </c>
      <c r="K91" s="87">
        <v>1</v>
      </c>
      <c r="L91" s="85" t="s">
        <v>261</v>
      </c>
    </row>
    <row r="92" spans="1:16" hidden="1" x14ac:dyDescent="0.2">
      <c r="A92" s="85">
        <v>2020</v>
      </c>
      <c r="B92" s="85" t="s">
        <v>13</v>
      </c>
      <c r="C92" s="85" t="s">
        <v>22</v>
      </c>
      <c r="D92" s="85" t="s">
        <v>47</v>
      </c>
      <c r="E92" s="76" t="s">
        <v>98</v>
      </c>
      <c r="F92" s="78">
        <v>43</v>
      </c>
      <c r="G92" s="64">
        <v>0.3</v>
      </c>
      <c r="H92" s="85"/>
      <c r="I92" s="86">
        <v>43</v>
      </c>
      <c r="J92" s="85" t="s">
        <v>76</v>
      </c>
      <c r="K92" s="87">
        <v>1</v>
      </c>
      <c r="L92" s="85" t="s">
        <v>261</v>
      </c>
    </row>
    <row r="93" spans="1:16" hidden="1" x14ac:dyDescent="0.2">
      <c r="A93" t="s">
        <v>260</v>
      </c>
      <c r="B93" t="s">
        <v>13</v>
      </c>
      <c r="C93" t="s">
        <v>22</v>
      </c>
      <c r="D93" t="s">
        <v>47</v>
      </c>
      <c r="E93" t="s">
        <v>26</v>
      </c>
      <c r="F93" s="63">
        <f t="shared" ref="F93:F99" si="3">I93*K93</f>
        <v>73</v>
      </c>
      <c r="G93" s="64">
        <v>0.3</v>
      </c>
      <c r="H93" s="64"/>
      <c r="I93" s="63">
        <v>73</v>
      </c>
      <c r="J93" t="s">
        <v>82</v>
      </c>
      <c r="K93" s="65">
        <v>1</v>
      </c>
      <c r="L93" t="s">
        <v>261</v>
      </c>
      <c r="P93">
        <v>0</v>
      </c>
    </row>
    <row r="94" spans="1:16" hidden="1" x14ac:dyDescent="0.2">
      <c r="A94" t="s">
        <v>253</v>
      </c>
      <c r="B94" t="s">
        <v>13</v>
      </c>
      <c r="C94" t="s">
        <v>14</v>
      </c>
      <c r="D94" t="s">
        <v>78</v>
      </c>
      <c r="E94" s="78" t="s">
        <v>193</v>
      </c>
      <c r="F94" s="63">
        <f t="shared" si="3"/>
        <v>1</v>
      </c>
      <c r="G94" s="64">
        <v>0.3</v>
      </c>
      <c r="I94" s="63">
        <v>1</v>
      </c>
      <c r="J94" s="78" t="s">
        <v>82</v>
      </c>
      <c r="K94" s="65">
        <v>1</v>
      </c>
      <c r="L94" s="78" t="s">
        <v>263</v>
      </c>
      <c r="M94" t="s">
        <v>110</v>
      </c>
    </row>
    <row r="95" spans="1:16" hidden="1" x14ac:dyDescent="0.2">
      <c r="A95">
        <v>2018</v>
      </c>
      <c r="B95" t="s">
        <v>13</v>
      </c>
      <c r="C95" t="s">
        <v>14</v>
      </c>
      <c r="D95" t="s">
        <v>78</v>
      </c>
      <c r="E95" t="s">
        <v>79</v>
      </c>
      <c r="F95" s="69">
        <f t="shared" si="3"/>
        <v>0</v>
      </c>
      <c r="G95" s="64">
        <v>0</v>
      </c>
      <c r="H95" s="64"/>
      <c r="I95" s="63">
        <v>0</v>
      </c>
      <c r="J95" t="s">
        <v>76</v>
      </c>
      <c r="K95" s="65">
        <v>1</v>
      </c>
      <c r="L95" t="s">
        <v>77</v>
      </c>
    </row>
    <row r="96" spans="1:16" hidden="1" x14ac:dyDescent="0.2">
      <c r="A96">
        <v>2018</v>
      </c>
      <c r="B96" t="s">
        <v>13</v>
      </c>
      <c r="C96" t="s">
        <v>14</v>
      </c>
      <c r="D96" t="s">
        <v>78</v>
      </c>
      <c r="E96" t="s">
        <v>37</v>
      </c>
      <c r="F96" s="69">
        <f t="shared" si="3"/>
        <v>0.5</v>
      </c>
      <c r="G96" s="64">
        <v>0.3</v>
      </c>
      <c r="H96" s="69"/>
      <c r="I96" s="69">
        <v>0.5</v>
      </c>
      <c r="J96" t="s">
        <v>76</v>
      </c>
      <c r="K96" s="65">
        <v>1</v>
      </c>
      <c r="L96" t="s">
        <v>77</v>
      </c>
    </row>
    <row r="97" spans="1:13" hidden="1" x14ac:dyDescent="0.2">
      <c r="A97">
        <v>2018</v>
      </c>
      <c r="B97" t="s">
        <v>13</v>
      </c>
      <c r="C97" t="s">
        <v>14</v>
      </c>
      <c r="D97" t="s">
        <v>78</v>
      </c>
      <c r="E97" t="s">
        <v>34</v>
      </c>
      <c r="F97" s="69">
        <f t="shared" si="3"/>
        <v>0</v>
      </c>
      <c r="G97" s="64">
        <v>0</v>
      </c>
      <c r="I97" s="69">
        <v>0</v>
      </c>
      <c r="J97" t="s">
        <v>76</v>
      </c>
      <c r="K97" s="65">
        <v>1</v>
      </c>
      <c r="L97" t="s">
        <v>77</v>
      </c>
    </row>
    <row r="98" spans="1:13" hidden="1" x14ac:dyDescent="0.2">
      <c r="A98" t="s">
        <v>253</v>
      </c>
      <c r="B98" t="s">
        <v>13</v>
      </c>
      <c r="C98" t="s">
        <v>14</v>
      </c>
      <c r="D98" t="s">
        <v>75</v>
      </c>
      <c r="E98" s="78" t="s">
        <v>193</v>
      </c>
      <c r="F98" s="63">
        <f t="shared" si="3"/>
        <v>184</v>
      </c>
      <c r="G98" s="64">
        <f>30%</f>
        <v>0.3</v>
      </c>
      <c r="I98" s="63">
        <v>184</v>
      </c>
      <c r="J98" s="78" t="s">
        <v>82</v>
      </c>
      <c r="K98" s="65">
        <v>1</v>
      </c>
      <c r="L98" s="78" t="s">
        <v>263</v>
      </c>
    </row>
    <row r="99" spans="1:13" hidden="1" x14ac:dyDescent="0.2">
      <c r="A99">
        <v>2018</v>
      </c>
      <c r="B99" t="s">
        <v>13</v>
      </c>
      <c r="C99" t="s">
        <v>14</v>
      </c>
      <c r="D99" t="s">
        <v>75</v>
      </c>
      <c r="E99" t="s">
        <v>47</v>
      </c>
      <c r="F99" s="69">
        <f t="shared" si="3"/>
        <v>216</v>
      </c>
      <c r="G99" s="64">
        <v>0.15</v>
      </c>
      <c r="H99" s="69"/>
      <c r="I99" s="69">
        <v>216</v>
      </c>
      <c r="J99" t="s">
        <v>76</v>
      </c>
      <c r="K99" s="65">
        <v>1</v>
      </c>
      <c r="L99" t="s">
        <v>77</v>
      </c>
      <c r="M99" s="55">
        <v>0.15090624272549261</v>
      </c>
    </row>
    <row r="100" spans="1:13" hidden="1" x14ac:dyDescent="0.2">
      <c r="A100" t="s">
        <v>247</v>
      </c>
      <c r="B100" t="s">
        <v>13</v>
      </c>
      <c r="C100" t="s">
        <v>14</v>
      </c>
      <c r="D100" t="s">
        <v>15</v>
      </c>
      <c r="E100" s="78" t="s">
        <v>19</v>
      </c>
      <c r="F100" s="69">
        <v>59183.534</v>
      </c>
      <c r="G100" s="64">
        <v>0.15090624272549261</v>
      </c>
      <c r="H100" s="64">
        <v>0.15090624272549261</v>
      </c>
      <c r="I100" s="69">
        <v>59183.534</v>
      </c>
      <c r="J100" t="s">
        <v>17</v>
      </c>
      <c r="K100" s="65">
        <v>1</v>
      </c>
      <c r="L100" s="78" t="s">
        <v>248</v>
      </c>
      <c r="M100" s="55">
        <v>4.2690251241663963</v>
      </c>
    </row>
    <row r="101" spans="1:13" hidden="1" x14ac:dyDescent="0.2">
      <c r="A101" t="s">
        <v>247</v>
      </c>
      <c r="B101" t="s">
        <v>13</v>
      </c>
      <c r="C101" t="s">
        <v>14</v>
      </c>
      <c r="D101" t="s">
        <v>15</v>
      </c>
      <c r="E101" s="78" t="s">
        <v>16</v>
      </c>
      <c r="F101" s="69">
        <v>125.73699999999999</v>
      </c>
      <c r="G101" s="64">
        <v>4.2690251241663963</v>
      </c>
      <c r="I101" s="69">
        <v>125.73699999999999</v>
      </c>
      <c r="J101" t="s">
        <v>17</v>
      </c>
      <c r="K101" s="65">
        <v>1</v>
      </c>
      <c r="L101" s="78" t="s">
        <v>248</v>
      </c>
      <c r="M101" s="55">
        <v>0.14815218296015031</v>
      </c>
    </row>
    <row r="102" spans="1:13" hidden="1" x14ac:dyDescent="0.2">
      <c r="A102" t="s">
        <v>247</v>
      </c>
      <c r="B102" t="s">
        <v>13</v>
      </c>
      <c r="C102" t="s">
        <v>14</v>
      </c>
      <c r="D102" t="s">
        <v>15</v>
      </c>
      <c r="E102" s="78" t="s">
        <v>20</v>
      </c>
      <c r="F102" s="69">
        <v>77426.125</v>
      </c>
      <c r="G102" s="64">
        <v>0.14815218296015031</v>
      </c>
      <c r="I102" s="69">
        <v>77426.125</v>
      </c>
      <c r="J102" t="s">
        <v>17</v>
      </c>
      <c r="K102" s="65">
        <v>1</v>
      </c>
      <c r="L102" s="78" t="s">
        <v>248</v>
      </c>
    </row>
    <row r="103" spans="1:13" hidden="1" x14ac:dyDescent="0.2">
      <c r="A103" s="85">
        <v>2020</v>
      </c>
      <c r="B103" s="85" t="s">
        <v>13</v>
      </c>
      <c r="C103" s="85" t="s">
        <v>22</v>
      </c>
      <c r="D103" s="85" t="s">
        <v>34</v>
      </c>
      <c r="E103" s="76" t="s">
        <v>64</v>
      </c>
      <c r="F103">
        <f>I103*K103</f>
        <v>0.5</v>
      </c>
      <c r="G103" s="64">
        <v>0.3</v>
      </c>
      <c r="H103" s="84"/>
      <c r="I103" s="86">
        <v>0.5</v>
      </c>
      <c r="J103" s="85" t="s">
        <v>31</v>
      </c>
      <c r="K103" s="87">
        <v>1</v>
      </c>
      <c r="L103" s="85" t="s">
        <v>261</v>
      </c>
    </row>
    <row r="104" spans="1:13" hidden="1" x14ac:dyDescent="0.2">
      <c r="A104">
        <v>2019</v>
      </c>
      <c r="B104" t="s">
        <v>13</v>
      </c>
      <c r="C104" t="s">
        <v>14</v>
      </c>
      <c r="D104" t="s">
        <v>89</v>
      </c>
      <c r="E104" t="s">
        <v>41</v>
      </c>
      <c r="F104" s="69">
        <f>I104*K104</f>
        <v>0.59164587083703502</v>
      </c>
      <c r="G104" s="64">
        <v>0.1</v>
      </c>
      <c r="H104" s="64"/>
      <c r="I104" s="69">
        <v>0.5</v>
      </c>
      <c r="J104" t="s">
        <v>82</v>
      </c>
      <c r="K104" s="65">
        <v>1.18329174167407</v>
      </c>
      <c r="L104" t="s">
        <v>85</v>
      </c>
    </row>
    <row r="105" spans="1:13" hidden="1" x14ac:dyDescent="0.2">
      <c r="A105">
        <v>2019</v>
      </c>
      <c r="B105" t="s">
        <v>13</v>
      </c>
      <c r="C105" t="s">
        <v>14</v>
      </c>
      <c r="D105" t="s">
        <v>84</v>
      </c>
      <c r="E105" t="s">
        <v>50</v>
      </c>
      <c r="F105" s="69">
        <f>I105*K105</f>
        <v>0</v>
      </c>
      <c r="G105" s="64">
        <v>0</v>
      </c>
      <c r="H105" s="64"/>
      <c r="I105" s="69">
        <v>0</v>
      </c>
      <c r="J105" t="s">
        <v>82</v>
      </c>
      <c r="K105" s="65">
        <v>2.2733847859999998</v>
      </c>
      <c r="L105" t="s">
        <v>85</v>
      </c>
    </row>
    <row r="106" spans="1:13" hidden="1" x14ac:dyDescent="0.2">
      <c r="A106">
        <v>2019</v>
      </c>
      <c r="B106" t="s">
        <v>13</v>
      </c>
      <c r="C106" t="s">
        <v>14</v>
      </c>
      <c r="D106" t="s">
        <v>122</v>
      </c>
      <c r="E106" t="s">
        <v>193</v>
      </c>
      <c r="F106" s="69">
        <f>I106*K106</f>
        <v>0</v>
      </c>
      <c r="G106" s="64">
        <v>0</v>
      </c>
      <c r="H106" s="64"/>
      <c r="I106" s="69">
        <v>0</v>
      </c>
      <c r="J106" t="s">
        <v>82</v>
      </c>
      <c r="K106" s="65">
        <v>1.234946984</v>
      </c>
      <c r="L106" t="s">
        <v>85</v>
      </c>
    </row>
    <row r="107" spans="1:13" ht="13.5" hidden="1" customHeight="1" thickBot="1" x14ac:dyDescent="0.25">
      <c r="A107" s="73">
        <v>2019</v>
      </c>
      <c r="B107" s="73" t="s">
        <v>13</v>
      </c>
      <c r="C107" s="73" t="s">
        <v>14</v>
      </c>
      <c r="D107" s="73" t="s">
        <v>122</v>
      </c>
      <c r="E107" s="73" t="s">
        <v>38</v>
      </c>
      <c r="F107" s="69">
        <f>I107*K107</f>
        <v>0</v>
      </c>
      <c r="G107" s="64">
        <v>0</v>
      </c>
      <c r="H107" s="70"/>
      <c r="I107" s="71">
        <v>0</v>
      </c>
      <c r="J107" s="73" t="s">
        <v>82</v>
      </c>
      <c r="K107" s="72">
        <v>1.234946984</v>
      </c>
      <c r="L107" s="73" t="s">
        <v>85</v>
      </c>
    </row>
  </sheetData>
  <autoFilter ref="A1:M107" xr:uid="{00000000-0009-0000-0000-000006000000}">
    <filterColumn colId="3">
      <filters>
        <filter val="Auto-approvisionnement et circuits courts"/>
      </filters>
    </filterColumn>
    <filterColumn colId="4">
      <filters>
        <filter val="Auto-approvisionnement et circuits courts"/>
        <filter val="Bois d'industrie F"/>
        <filter val="Bois d'industrie R"/>
        <filter val="Bois d'œuvre F"/>
        <filter val="Bois d'œuvre R"/>
        <filter val="Bois sur pied F (hors peupliers)"/>
        <filter val="Bois sur pied F (peupliers)"/>
        <filter val="Bois sur pied R"/>
        <filter val="Chauffage ménages"/>
        <filter val="Chaufferies inf 1 MW"/>
        <filter val="Chaufferies sup 1 MW"/>
        <filter val="Connexes"/>
        <filter val="Consommation 2nde et 3eme transformation"/>
        <filter val="Consommation finale"/>
        <filter val="Contreplaqués"/>
        <filter val="Fabrication de papiers cartons"/>
        <filter val="Fabrication de parquet"/>
        <filter val="Fabrication de pâte à papier"/>
        <filter val="Fabrication d'emballages bois"/>
        <filter val="Granulés"/>
        <filter val="Hors Pays de Savoie"/>
        <filter val="Merrains"/>
        <filter val="Mortalité"/>
        <filter val="Palettes et emballages"/>
        <filter val="Panneaux"/>
        <filter val="Papiers cartons"/>
        <filter val="Pâte à papier chimique"/>
        <filter val="Pâte à papier mécanique"/>
        <filter val="Placages"/>
        <filter val="Plaquettes forestières"/>
        <filter val="Prélèvements"/>
        <filter val="Sciages F"/>
        <filter val="Sciages R"/>
        <filter val="Scieries F"/>
        <filter val="Scieries R"/>
        <filter val="Traverses"/>
        <filter val="Usines de contreplaqués"/>
        <filter val="Usines de panneaux"/>
        <filter val="Usines de tranchage"/>
      </filters>
    </filterColumn>
    <sortState xmlns:xlrd2="http://schemas.microsoft.com/office/spreadsheetml/2017/richdata2" ref="A2:M106">
      <sortCondition ref="D1:D106"/>
    </sortState>
  </autoFilter>
  <pageMargins left="0.75" right="0.75" top="1" bottom="1" header="0.5" footer="0.5"/>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17"/>
  <sheetViews>
    <sheetView workbookViewId="0">
      <selection activeCell="J9" sqref="J9"/>
    </sheetView>
  </sheetViews>
  <sheetFormatPr baseColWidth="10" defaultColWidth="8.625" defaultRowHeight="12.75" x14ac:dyDescent="0.2"/>
  <cols>
    <col min="1" max="1" width="8.875" style="75" bestFit="1" customWidth="1"/>
    <col min="2" max="2" width="13.5" style="75" bestFit="1" customWidth="1"/>
    <col min="3" max="3" width="7.75" style="75" bestFit="1" customWidth="1"/>
    <col min="4" max="4" width="30.875" style="75" bestFit="1" customWidth="1"/>
    <col min="5" max="5" width="19.125" style="75" bestFit="1" customWidth="1"/>
    <col min="6" max="6" width="6.5" style="75" bestFit="1" customWidth="1"/>
    <col min="7" max="7" width="7.5" style="75" bestFit="1" customWidth="1"/>
    <col min="8" max="8" width="10.5" style="75" bestFit="1" customWidth="1"/>
    <col min="9" max="9" width="11.125" style="75" bestFit="1" customWidth="1"/>
    <col min="10" max="10" width="16.125" style="75" bestFit="1" customWidth="1"/>
    <col min="11" max="11" width="8.5" style="75" bestFit="1" customWidth="1"/>
    <col min="12" max="12" width="24.625" style="75" bestFit="1" customWidth="1"/>
    <col min="15" max="15" width="13.25" style="75" bestFit="1" customWidth="1"/>
    <col min="16" max="16" width="13.875" style="75" bestFit="1" customWidth="1"/>
    <col min="17" max="17" width="7.75" style="75" bestFit="1" customWidth="1"/>
    <col min="18" max="18" width="16.125" style="75" bestFit="1" customWidth="1"/>
  </cols>
  <sheetData>
    <row r="1" spans="1:18" x14ac:dyDescent="0.2">
      <c r="A1" s="27" t="s">
        <v>0</v>
      </c>
      <c r="B1" s="27" t="s">
        <v>1</v>
      </c>
      <c r="C1" s="27" t="s">
        <v>2</v>
      </c>
      <c r="D1" s="27" t="s">
        <v>3</v>
      </c>
      <c r="E1" s="27" t="s">
        <v>4</v>
      </c>
      <c r="F1" s="27" t="s">
        <v>264</v>
      </c>
      <c r="G1" s="27" t="s">
        <v>167</v>
      </c>
      <c r="H1" s="27" t="s">
        <v>265</v>
      </c>
      <c r="I1" s="27" t="s">
        <v>266</v>
      </c>
      <c r="J1" s="27" t="s">
        <v>9</v>
      </c>
      <c r="K1" s="27" t="s">
        <v>10</v>
      </c>
      <c r="L1" s="27" t="s">
        <v>11</v>
      </c>
      <c r="M1" s="27"/>
      <c r="N1" s="27"/>
      <c r="O1" s="27" t="s">
        <v>267</v>
      </c>
      <c r="P1" s="27" t="s">
        <v>268</v>
      </c>
      <c r="Q1" s="27" t="s">
        <v>269</v>
      </c>
      <c r="R1" s="27" t="s">
        <v>270</v>
      </c>
    </row>
    <row r="2" spans="1:18" x14ac:dyDescent="0.2">
      <c r="A2">
        <v>2019</v>
      </c>
      <c r="B2" t="s">
        <v>13</v>
      </c>
      <c r="C2" t="s">
        <v>14</v>
      </c>
      <c r="D2" t="s">
        <v>122</v>
      </c>
      <c r="E2" t="s">
        <v>38</v>
      </c>
      <c r="F2" s="69">
        <f>I2*K2</f>
        <v>0</v>
      </c>
      <c r="G2" s="69">
        <v>0</v>
      </c>
      <c r="H2" s="64"/>
      <c r="I2" s="69">
        <v>0</v>
      </c>
      <c r="J2" t="s">
        <v>82</v>
      </c>
      <c r="K2" s="65">
        <v>1.234946984</v>
      </c>
      <c r="L2" t="s">
        <v>85</v>
      </c>
    </row>
    <row r="3" spans="1:18" x14ac:dyDescent="0.2">
      <c r="A3">
        <v>2019</v>
      </c>
      <c r="B3" t="s">
        <v>13</v>
      </c>
      <c r="C3" t="s">
        <v>14</v>
      </c>
      <c r="D3" t="s">
        <v>122</v>
      </c>
      <c r="E3" t="s">
        <v>193</v>
      </c>
      <c r="F3" s="69">
        <f>I3*K3</f>
        <v>0</v>
      </c>
      <c r="G3" s="69">
        <v>0</v>
      </c>
      <c r="H3" s="64"/>
      <c r="I3" s="69">
        <v>0</v>
      </c>
      <c r="J3" t="s">
        <v>82</v>
      </c>
      <c r="K3" s="65">
        <v>1.234946984</v>
      </c>
      <c r="L3" t="s">
        <v>85</v>
      </c>
    </row>
    <row r="4" spans="1:18" x14ac:dyDescent="0.2">
      <c r="A4" s="53"/>
      <c r="B4" s="53"/>
      <c r="C4" s="53"/>
      <c r="D4" s="53"/>
      <c r="E4" s="53"/>
      <c r="F4" s="54"/>
      <c r="G4" s="54"/>
      <c r="H4" s="54"/>
      <c r="J4" s="53"/>
      <c r="K4" s="56"/>
      <c r="L4" s="53"/>
    </row>
    <row r="5" spans="1:18" x14ac:dyDescent="0.2">
      <c r="A5" s="53"/>
      <c r="B5" s="53"/>
      <c r="C5" s="53"/>
      <c r="D5" s="53"/>
      <c r="E5" s="53"/>
      <c r="F5" s="54"/>
      <c r="G5" s="54"/>
      <c r="H5" s="54"/>
      <c r="J5" s="53"/>
      <c r="K5" s="56"/>
      <c r="L5" s="53"/>
    </row>
    <row r="6" spans="1:18" x14ac:dyDescent="0.2">
      <c r="A6" s="53"/>
      <c r="B6" s="53"/>
      <c r="C6" s="53"/>
      <c r="D6" s="53"/>
      <c r="E6" s="53"/>
      <c r="F6" s="54"/>
      <c r="G6" s="54"/>
      <c r="H6" s="54"/>
      <c r="J6" s="53"/>
      <c r="K6" s="56"/>
      <c r="L6" s="53"/>
    </row>
    <row r="7" spans="1:18" x14ac:dyDescent="0.2">
      <c r="A7" s="53"/>
      <c r="B7" s="53"/>
      <c r="C7" s="53"/>
      <c r="D7" s="53"/>
      <c r="E7" s="53"/>
      <c r="F7" s="54"/>
      <c r="G7" s="54"/>
      <c r="H7" s="54"/>
      <c r="J7" s="53"/>
      <c r="K7" s="56"/>
      <c r="L7" s="53"/>
    </row>
    <row r="8" spans="1:18" x14ac:dyDescent="0.2">
      <c r="A8" s="53"/>
      <c r="B8" s="53"/>
      <c r="C8" s="53"/>
      <c r="D8" s="53"/>
      <c r="E8" s="53"/>
      <c r="F8" s="54"/>
      <c r="G8" s="54"/>
      <c r="H8" s="54"/>
      <c r="J8" s="53"/>
      <c r="K8" s="56"/>
      <c r="L8" s="53"/>
    </row>
    <row r="9" spans="1:18" x14ac:dyDescent="0.2">
      <c r="A9" s="53"/>
      <c r="B9" s="53"/>
      <c r="C9" s="53"/>
      <c r="D9" s="53"/>
      <c r="E9" s="53"/>
      <c r="F9" s="54"/>
      <c r="G9" s="54"/>
      <c r="H9" s="54"/>
      <c r="J9" s="53"/>
      <c r="K9" s="56"/>
      <c r="L9" s="53"/>
    </row>
    <row r="10" spans="1:18" x14ac:dyDescent="0.2">
      <c r="A10" s="53"/>
      <c r="B10" s="53"/>
      <c r="C10" s="53"/>
      <c r="D10" s="53"/>
      <c r="E10" s="53"/>
      <c r="F10" s="54"/>
      <c r="G10" s="54"/>
      <c r="H10" s="54"/>
      <c r="J10" s="53"/>
      <c r="K10" s="56"/>
      <c r="L10" s="53"/>
    </row>
    <row r="11" spans="1:18" x14ac:dyDescent="0.2">
      <c r="A11" s="53"/>
      <c r="B11" s="53"/>
      <c r="C11" s="53"/>
      <c r="D11" s="53"/>
      <c r="E11" s="53"/>
      <c r="F11" s="54"/>
      <c r="G11" s="54"/>
      <c r="H11" s="54"/>
      <c r="J11" s="53"/>
      <c r="K11" s="56"/>
      <c r="L11" s="53"/>
    </row>
    <row r="12" spans="1:18" x14ac:dyDescent="0.2">
      <c r="A12" s="53"/>
      <c r="B12" s="53"/>
      <c r="C12" s="53"/>
      <c r="D12" s="53"/>
      <c r="E12" s="53"/>
      <c r="F12" s="54"/>
      <c r="G12" s="54"/>
      <c r="H12" s="54"/>
      <c r="J12" s="53"/>
      <c r="K12" s="56"/>
      <c r="L12" s="53"/>
    </row>
    <row r="13" spans="1:18" x14ac:dyDescent="0.2">
      <c r="A13" s="53"/>
      <c r="B13" s="53"/>
      <c r="C13" s="53"/>
      <c r="D13" s="57"/>
      <c r="E13" s="53"/>
      <c r="F13" s="54"/>
      <c r="G13" s="54"/>
      <c r="H13" s="54"/>
      <c r="J13" s="53"/>
      <c r="K13" s="56"/>
      <c r="L13" s="53"/>
    </row>
    <row r="14" spans="1:18" x14ac:dyDescent="0.2">
      <c r="A14" s="53"/>
      <c r="B14" s="53"/>
      <c r="C14" s="53"/>
      <c r="D14" s="53"/>
      <c r="E14" s="53"/>
      <c r="F14" s="54"/>
      <c r="G14" s="54"/>
      <c r="H14" s="54"/>
      <c r="J14" s="53"/>
      <c r="K14" s="56"/>
      <c r="L14" s="53"/>
    </row>
    <row r="15" spans="1:18" x14ac:dyDescent="0.2">
      <c r="A15" s="53"/>
      <c r="B15" s="53"/>
      <c r="C15" s="53"/>
      <c r="D15" s="53"/>
      <c r="E15" s="53"/>
      <c r="F15" s="54"/>
      <c r="G15" s="54"/>
      <c r="H15" s="54"/>
      <c r="J15" s="53"/>
      <c r="K15" s="56"/>
      <c r="L15" s="53"/>
    </row>
    <row r="16" spans="1:18" x14ac:dyDescent="0.2">
      <c r="A16" s="53"/>
      <c r="B16" s="53"/>
      <c r="C16" s="53"/>
      <c r="D16" s="53"/>
      <c r="E16" s="53"/>
      <c r="F16" s="54"/>
      <c r="G16" s="54"/>
      <c r="H16" s="54"/>
      <c r="J16" s="53"/>
      <c r="K16" s="56"/>
      <c r="L16" s="53"/>
    </row>
    <row r="17" spans="1:12" x14ac:dyDescent="0.2">
      <c r="A17" s="53"/>
      <c r="B17" s="53"/>
      <c r="C17" s="53"/>
      <c r="D17" s="53"/>
      <c r="E17" s="53"/>
      <c r="F17" s="54"/>
      <c r="G17" s="54"/>
      <c r="H17" s="54"/>
      <c r="J17" s="53"/>
      <c r="K17" s="56"/>
      <c r="L17" s="53"/>
    </row>
  </sheetData>
  <autoFilter ref="A1:R1" xr:uid="{00000000-0009-0000-0000-000007000000}">
    <sortState xmlns:xlrd2="http://schemas.microsoft.com/office/spreadsheetml/2017/richdata2" ref="A2:R20">
      <sortCondition ref="D1"/>
    </sortState>
  </autoFilter>
  <pageMargins left="0.75" right="0.75" top="1" bottom="1" header="0.5" footer="0.5"/>
  <pageSetup paperSize="10" orientation="portrait" horizontalDpi="4294967292" verticalDpi="429496729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72"/>
  <sheetViews>
    <sheetView topLeftCell="A28" workbookViewId="0">
      <selection activeCell="A70" sqref="A70"/>
    </sheetView>
  </sheetViews>
  <sheetFormatPr baseColWidth="10" defaultColWidth="10.625" defaultRowHeight="12.75" x14ac:dyDescent="0.2"/>
  <cols>
    <col min="1" max="4" width="10.625" style="75" customWidth="1"/>
    <col min="5" max="5" width="37.375" style="75" customWidth="1"/>
    <col min="6" max="6" width="32.5" style="75" bestFit="1" customWidth="1"/>
    <col min="7" max="33" width="10.625" style="75" customWidth="1"/>
    <col min="34" max="16384" width="10.625" style="75"/>
  </cols>
  <sheetData>
    <row r="1" spans="1:9" x14ac:dyDescent="0.2">
      <c r="A1" s="27" t="s">
        <v>271</v>
      </c>
      <c r="B1" s="27" t="s">
        <v>272</v>
      </c>
      <c r="C1" s="27" t="s">
        <v>273</v>
      </c>
      <c r="D1" s="27" t="s">
        <v>274</v>
      </c>
      <c r="E1" s="27" t="s">
        <v>275</v>
      </c>
      <c r="F1" s="27" t="s">
        <v>276</v>
      </c>
      <c r="G1" s="27" t="s">
        <v>277</v>
      </c>
      <c r="H1" s="27" t="s">
        <v>278</v>
      </c>
      <c r="I1" s="27" t="s">
        <v>279</v>
      </c>
    </row>
    <row r="2" spans="1:9" x14ac:dyDescent="0.2">
      <c r="A2">
        <v>1</v>
      </c>
      <c r="B2" t="s">
        <v>280</v>
      </c>
      <c r="C2" t="s">
        <v>280</v>
      </c>
      <c r="D2" t="s">
        <v>281</v>
      </c>
      <c r="E2" s="69" t="s">
        <v>78</v>
      </c>
      <c r="F2" s="69" t="s">
        <v>34</v>
      </c>
      <c r="G2" s="65"/>
      <c r="H2" s="65">
        <v>0.29457174365886529</v>
      </c>
      <c r="I2" s="65">
        <v>0.29457174365886529</v>
      </c>
    </row>
    <row r="3" spans="1:9" x14ac:dyDescent="0.2">
      <c r="A3">
        <v>1</v>
      </c>
      <c r="B3" t="s">
        <v>280</v>
      </c>
      <c r="C3" t="s">
        <v>280</v>
      </c>
      <c r="D3" t="s">
        <v>281</v>
      </c>
      <c r="E3" s="69" t="s">
        <v>78</v>
      </c>
      <c r="F3" s="69" t="s">
        <v>79</v>
      </c>
      <c r="G3" s="65"/>
      <c r="H3" s="65">
        <v>0.29457174365886529</v>
      </c>
      <c r="I3" s="65">
        <v>0.29457174365886529</v>
      </c>
    </row>
    <row r="4" spans="1:9" x14ac:dyDescent="0.2">
      <c r="A4">
        <v>1</v>
      </c>
      <c r="B4" t="s">
        <v>280</v>
      </c>
      <c r="C4" t="s">
        <v>280</v>
      </c>
      <c r="D4" t="s">
        <v>281</v>
      </c>
      <c r="E4" s="69" t="s">
        <v>78</v>
      </c>
      <c r="F4" s="69" t="s">
        <v>37</v>
      </c>
      <c r="G4" s="65"/>
      <c r="H4" s="65">
        <v>0.29457174365886529</v>
      </c>
      <c r="I4" s="65">
        <v>0.29457174365886529</v>
      </c>
    </row>
    <row r="5" spans="1:9" x14ac:dyDescent="0.2">
      <c r="A5">
        <v>1</v>
      </c>
      <c r="B5" t="s">
        <v>280</v>
      </c>
      <c r="C5" t="s">
        <v>280</v>
      </c>
      <c r="D5" t="s">
        <v>281</v>
      </c>
      <c r="E5" s="69" t="s">
        <v>78</v>
      </c>
      <c r="F5" s="69" t="s">
        <v>195</v>
      </c>
      <c r="G5" s="65"/>
      <c r="H5" s="65">
        <v>-1.1000000000000001</v>
      </c>
      <c r="I5" s="65">
        <v>-0.9</v>
      </c>
    </row>
    <row r="6" spans="1:9" x14ac:dyDescent="0.2">
      <c r="A6">
        <v>2</v>
      </c>
      <c r="B6" t="s">
        <v>280</v>
      </c>
      <c r="C6" t="s">
        <v>280</v>
      </c>
      <c r="D6" t="s">
        <v>281</v>
      </c>
      <c r="E6" s="69" t="s">
        <v>78</v>
      </c>
      <c r="F6" s="69" t="s">
        <v>34</v>
      </c>
      <c r="G6" s="65"/>
      <c r="H6" s="65">
        <v>0.29395907364293589</v>
      </c>
      <c r="I6" s="65">
        <v>0.29395907364293589</v>
      </c>
    </row>
    <row r="7" spans="1:9" x14ac:dyDescent="0.2">
      <c r="A7">
        <v>2</v>
      </c>
      <c r="B7" t="s">
        <v>280</v>
      </c>
      <c r="C7" t="s">
        <v>280</v>
      </c>
      <c r="D7" t="s">
        <v>281</v>
      </c>
      <c r="E7" s="69" t="s">
        <v>78</v>
      </c>
      <c r="F7" s="69" t="s">
        <v>79</v>
      </c>
      <c r="G7" s="65"/>
      <c r="H7" s="65">
        <v>0.29395907364293589</v>
      </c>
      <c r="I7" s="65">
        <v>0.29395907364293589</v>
      </c>
    </row>
    <row r="8" spans="1:9" x14ac:dyDescent="0.2">
      <c r="A8">
        <v>2</v>
      </c>
      <c r="B8" t="s">
        <v>280</v>
      </c>
      <c r="C8" t="s">
        <v>280</v>
      </c>
      <c r="D8" t="s">
        <v>281</v>
      </c>
      <c r="E8" s="69" t="s">
        <v>78</v>
      </c>
      <c r="F8" s="69" t="s">
        <v>37</v>
      </c>
      <c r="G8" s="65"/>
      <c r="H8" s="65">
        <v>0.29395907364293589</v>
      </c>
      <c r="I8" s="65">
        <v>0.29395907364293589</v>
      </c>
    </row>
    <row r="9" spans="1:9" x14ac:dyDescent="0.2">
      <c r="A9">
        <v>2</v>
      </c>
      <c r="B9" t="s">
        <v>280</v>
      </c>
      <c r="C9" t="s">
        <v>280</v>
      </c>
      <c r="D9" t="s">
        <v>281</v>
      </c>
      <c r="E9" s="69" t="s">
        <v>78</v>
      </c>
      <c r="F9" s="69" t="s">
        <v>198</v>
      </c>
      <c r="G9" s="65"/>
      <c r="H9" s="65">
        <v>-1.1000000000000001</v>
      </c>
      <c r="I9" s="65">
        <v>-0.9</v>
      </c>
    </row>
    <row r="10" spans="1:9" x14ac:dyDescent="0.2">
      <c r="A10">
        <v>3</v>
      </c>
      <c r="B10" t="s">
        <v>280</v>
      </c>
      <c r="C10" t="s">
        <v>280</v>
      </c>
      <c r="D10" t="s">
        <v>281</v>
      </c>
      <c r="E10" s="69" t="s">
        <v>78</v>
      </c>
      <c r="F10" s="69" t="s">
        <v>34</v>
      </c>
      <c r="G10" s="65"/>
      <c r="H10" s="65">
        <v>0.86214924641588042</v>
      </c>
      <c r="I10" s="65">
        <v>0.86214924641588042</v>
      </c>
    </row>
    <row r="11" spans="1:9" x14ac:dyDescent="0.2">
      <c r="A11">
        <v>3</v>
      </c>
      <c r="B11" t="s">
        <v>280</v>
      </c>
      <c r="C11" t="s">
        <v>280</v>
      </c>
      <c r="D11" t="s">
        <v>281</v>
      </c>
      <c r="E11" s="69" t="s">
        <v>78</v>
      </c>
      <c r="F11" s="69" t="s">
        <v>79</v>
      </c>
      <c r="G11" s="65"/>
      <c r="H11" s="65">
        <v>0.86214924641588042</v>
      </c>
      <c r="I11" s="65">
        <v>0.86214924641588042</v>
      </c>
    </row>
    <row r="12" spans="1:9" x14ac:dyDescent="0.2">
      <c r="A12">
        <v>3</v>
      </c>
      <c r="B12" t="s">
        <v>280</v>
      </c>
      <c r="C12" t="s">
        <v>280</v>
      </c>
      <c r="D12" t="s">
        <v>281</v>
      </c>
      <c r="E12" s="69" t="s">
        <v>78</v>
      </c>
      <c r="F12" s="69" t="s">
        <v>37</v>
      </c>
      <c r="G12" s="65"/>
      <c r="H12" s="65">
        <v>0.86214924641588042</v>
      </c>
      <c r="I12" s="65">
        <v>0.86214924641588042</v>
      </c>
    </row>
    <row r="13" spans="1:9" x14ac:dyDescent="0.2">
      <c r="A13">
        <v>3</v>
      </c>
      <c r="B13" t="s">
        <v>280</v>
      </c>
      <c r="C13" t="s">
        <v>280</v>
      </c>
      <c r="D13" t="s">
        <v>281</v>
      </c>
      <c r="E13" s="69" t="s">
        <v>78</v>
      </c>
      <c r="F13" s="69" t="s">
        <v>200</v>
      </c>
      <c r="G13" s="65"/>
      <c r="H13" s="65">
        <v>-1.1000000000000001</v>
      </c>
      <c r="I13" s="65">
        <v>-0.9</v>
      </c>
    </row>
    <row r="14" spans="1:9" x14ac:dyDescent="0.2">
      <c r="A14">
        <v>4</v>
      </c>
      <c r="B14" t="s">
        <v>280</v>
      </c>
      <c r="C14" t="s">
        <v>280</v>
      </c>
      <c r="D14" t="s">
        <v>281</v>
      </c>
      <c r="E14" s="69" t="s">
        <v>84</v>
      </c>
      <c r="F14" s="69" t="s">
        <v>195</v>
      </c>
      <c r="G14" s="65">
        <v>-1</v>
      </c>
      <c r="H14" s="65"/>
      <c r="I14" s="65"/>
    </row>
    <row r="15" spans="1:9" x14ac:dyDescent="0.2">
      <c r="A15">
        <v>4</v>
      </c>
      <c r="B15" t="s">
        <v>280</v>
      </c>
      <c r="C15" t="s">
        <v>280</v>
      </c>
      <c r="D15" t="s">
        <v>282</v>
      </c>
      <c r="E15" s="69" t="s">
        <v>30</v>
      </c>
      <c r="F15" s="69" t="s">
        <v>84</v>
      </c>
      <c r="G15" s="65">
        <v>0.1202</v>
      </c>
      <c r="H15" s="65"/>
      <c r="I15" s="65"/>
    </row>
    <row r="16" spans="1:9" x14ac:dyDescent="0.2">
      <c r="A16">
        <v>5</v>
      </c>
      <c r="B16" t="s">
        <v>280</v>
      </c>
      <c r="C16" t="s">
        <v>280</v>
      </c>
      <c r="D16" t="s">
        <v>281</v>
      </c>
      <c r="E16" s="69" t="s">
        <v>84</v>
      </c>
      <c r="F16" s="69" t="s">
        <v>196</v>
      </c>
      <c r="G16" s="65">
        <v>-1</v>
      </c>
      <c r="H16" s="65"/>
      <c r="I16" s="65"/>
    </row>
    <row r="17" spans="1:9" x14ac:dyDescent="0.2">
      <c r="A17">
        <v>5</v>
      </c>
      <c r="B17" t="s">
        <v>280</v>
      </c>
      <c r="C17" t="s">
        <v>280</v>
      </c>
      <c r="D17" t="s">
        <v>282</v>
      </c>
      <c r="E17" s="69" t="s">
        <v>42</v>
      </c>
      <c r="F17" s="69" t="s">
        <v>84</v>
      </c>
      <c r="G17" s="65">
        <v>0.15</v>
      </c>
      <c r="H17" s="65"/>
      <c r="I17" s="65"/>
    </row>
    <row r="18" spans="1:9" x14ac:dyDescent="0.2">
      <c r="A18">
        <v>6</v>
      </c>
      <c r="B18" t="s">
        <v>280</v>
      </c>
      <c r="C18" t="s">
        <v>280</v>
      </c>
      <c r="D18" t="s">
        <v>281</v>
      </c>
      <c r="E18" s="69" t="s">
        <v>89</v>
      </c>
      <c r="F18" s="69" t="s">
        <v>195</v>
      </c>
      <c r="G18" s="65">
        <v>-1</v>
      </c>
      <c r="H18" s="65"/>
      <c r="I18" s="65"/>
    </row>
    <row r="19" spans="1:9" x14ac:dyDescent="0.2">
      <c r="A19">
        <v>6</v>
      </c>
      <c r="B19" t="s">
        <v>280</v>
      </c>
      <c r="C19" t="s">
        <v>280</v>
      </c>
      <c r="D19" t="s">
        <v>282</v>
      </c>
      <c r="E19" s="69" t="s">
        <v>27</v>
      </c>
      <c r="F19" s="69" t="s">
        <v>89</v>
      </c>
      <c r="G19" s="65">
        <v>0.1202</v>
      </c>
      <c r="H19" s="65"/>
      <c r="I19" s="65"/>
    </row>
    <row r="20" spans="1:9" x14ac:dyDescent="0.2">
      <c r="A20">
        <v>7</v>
      </c>
      <c r="B20" t="s">
        <v>280</v>
      </c>
      <c r="C20" t="s">
        <v>280</v>
      </c>
      <c r="D20" t="s">
        <v>281</v>
      </c>
      <c r="E20" s="69" t="s">
        <v>89</v>
      </c>
      <c r="F20" s="69" t="s">
        <v>196</v>
      </c>
      <c r="G20" s="65">
        <v>-1</v>
      </c>
      <c r="H20" s="65"/>
      <c r="I20" s="65"/>
    </row>
    <row r="21" spans="1:9" x14ac:dyDescent="0.2">
      <c r="A21">
        <v>7</v>
      </c>
      <c r="B21" t="s">
        <v>280</v>
      </c>
      <c r="C21" t="s">
        <v>280</v>
      </c>
      <c r="D21" t="s">
        <v>282</v>
      </c>
      <c r="E21" s="69" t="s">
        <v>49</v>
      </c>
      <c r="F21" s="69" t="s">
        <v>89</v>
      </c>
      <c r="G21" s="65">
        <v>0.15</v>
      </c>
      <c r="H21" s="65"/>
      <c r="I21" s="65"/>
    </row>
    <row r="22" spans="1:9" x14ac:dyDescent="0.2">
      <c r="A22">
        <v>8</v>
      </c>
      <c r="B22" t="s">
        <v>280</v>
      </c>
      <c r="C22" t="s">
        <v>280</v>
      </c>
      <c r="D22" t="s">
        <v>281</v>
      </c>
      <c r="E22" s="69" t="s">
        <v>90</v>
      </c>
      <c r="F22" s="69" t="s">
        <v>195</v>
      </c>
      <c r="G22" s="65">
        <v>-1</v>
      </c>
      <c r="H22" s="65"/>
      <c r="I22" s="65"/>
    </row>
    <row r="23" spans="1:9" x14ac:dyDescent="0.2">
      <c r="A23">
        <v>8</v>
      </c>
      <c r="B23" t="s">
        <v>280</v>
      </c>
      <c r="C23" t="s">
        <v>280</v>
      </c>
      <c r="D23" t="s">
        <v>282</v>
      </c>
      <c r="E23" s="69" t="s">
        <v>30</v>
      </c>
      <c r="F23" s="69" t="s">
        <v>90</v>
      </c>
      <c r="G23" s="65">
        <v>0.1202</v>
      </c>
      <c r="H23" s="65"/>
      <c r="I23" s="65"/>
    </row>
    <row r="24" spans="1:9" x14ac:dyDescent="0.2">
      <c r="A24">
        <v>9</v>
      </c>
      <c r="B24" t="s">
        <v>280</v>
      </c>
      <c r="C24" t="s">
        <v>280</v>
      </c>
      <c r="D24" t="s">
        <v>281</v>
      </c>
      <c r="E24" s="69" t="s">
        <v>90</v>
      </c>
      <c r="F24" s="69" t="s">
        <v>196</v>
      </c>
      <c r="G24" s="65">
        <v>-1</v>
      </c>
      <c r="H24" s="65"/>
      <c r="I24" s="65"/>
    </row>
    <row r="25" spans="1:9" x14ac:dyDescent="0.2">
      <c r="A25">
        <v>9</v>
      </c>
      <c r="B25" t="s">
        <v>280</v>
      </c>
      <c r="C25" t="s">
        <v>280</v>
      </c>
      <c r="D25" t="s">
        <v>282</v>
      </c>
      <c r="E25" s="69" t="s">
        <v>42</v>
      </c>
      <c r="F25" s="69" t="s">
        <v>90</v>
      </c>
      <c r="G25" s="65">
        <v>0.15</v>
      </c>
      <c r="H25" s="65"/>
      <c r="I25" s="65"/>
    </row>
    <row r="26" spans="1:9" x14ac:dyDescent="0.2">
      <c r="A26">
        <v>10</v>
      </c>
      <c r="B26" t="s">
        <v>280</v>
      </c>
      <c r="C26" t="s">
        <v>280</v>
      </c>
      <c r="D26" t="s">
        <v>281</v>
      </c>
      <c r="E26" s="69" t="s">
        <v>92</v>
      </c>
      <c r="F26" s="69" t="s">
        <v>195</v>
      </c>
      <c r="G26" s="65">
        <v>-1</v>
      </c>
      <c r="H26" s="65"/>
      <c r="I26" s="65"/>
    </row>
    <row r="27" spans="1:9" x14ac:dyDescent="0.2">
      <c r="A27">
        <v>10</v>
      </c>
      <c r="B27" t="s">
        <v>280</v>
      </c>
      <c r="C27" t="s">
        <v>280</v>
      </c>
      <c r="D27" t="s">
        <v>282</v>
      </c>
      <c r="E27" s="69" t="s">
        <v>30</v>
      </c>
      <c r="F27" s="69" t="s">
        <v>92</v>
      </c>
      <c r="G27" s="65">
        <v>0.1202</v>
      </c>
      <c r="H27" s="65"/>
      <c r="I27" s="65"/>
    </row>
    <row r="28" spans="1:9" x14ac:dyDescent="0.2">
      <c r="A28">
        <v>11</v>
      </c>
      <c r="B28" t="s">
        <v>280</v>
      </c>
      <c r="C28" t="s">
        <v>280</v>
      </c>
      <c r="D28" t="s">
        <v>281</v>
      </c>
      <c r="E28" s="69" t="s">
        <v>92</v>
      </c>
      <c r="F28" s="69" t="s">
        <v>196</v>
      </c>
      <c r="G28" s="65">
        <v>-1</v>
      </c>
      <c r="H28" s="65"/>
      <c r="I28" s="65"/>
    </row>
    <row r="29" spans="1:9" x14ac:dyDescent="0.2">
      <c r="A29">
        <v>11</v>
      </c>
      <c r="B29" t="s">
        <v>280</v>
      </c>
      <c r="C29" t="s">
        <v>280</v>
      </c>
      <c r="D29" t="s">
        <v>282</v>
      </c>
      <c r="E29" s="69" t="s">
        <v>42</v>
      </c>
      <c r="F29" s="69" t="s">
        <v>92</v>
      </c>
      <c r="G29" s="65">
        <v>0.15</v>
      </c>
      <c r="H29" s="65"/>
      <c r="I29" s="65"/>
    </row>
    <row r="30" spans="1:9" x14ac:dyDescent="0.2">
      <c r="A30">
        <v>12</v>
      </c>
      <c r="B30" t="s">
        <v>280</v>
      </c>
      <c r="C30" t="s">
        <v>280</v>
      </c>
      <c r="D30" t="s">
        <v>281</v>
      </c>
      <c r="E30" s="69" t="s">
        <v>90</v>
      </c>
      <c r="F30" s="69" t="s">
        <v>91</v>
      </c>
      <c r="G30" s="65"/>
      <c r="H30" s="65">
        <v>5.2631578947368418E-2</v>
      </c>
      <c r="I30" s="65">
        <v>5.2631578947368418E-2</v>
      </c>
    </row>
    <row r="31" spans="1:9" x14ac:dyDescent="0.2">
      <c r="A31">
        <v>12</v>
      </c>
      <c r="B31" t="s">
        <v>280</v>
      </c>
      <c r="C31" t="s">
        <v>280</v>
      </c>
      <c r="D31" t="s">
        <v>281</v>
      </c>
      <c r="E31" s="69" t="s">
        <v>90</v>
      </c>
      <c r="F31" s="69" t="s">
        <v>209</v>
      </c>
      <c r="G31" s="65"/>
      <c r="H31" s="65">
        <v>-1.1000000000000001</v>
      </c>
      <c r="I31" s="65">
        <v>-0.9</v>
      </c>
    </row>
    <row r="32" spans="1:9" ht="12" customHeight="1" x14ac:dyDescent="0.2">
      <c r="A32">
        <v>13</v>
      </c>
      <c r="B32" t="s">
        <v>280</v>
      </c>
      <c r="C32" t="s">
        <v>280</v>
      </c>
      <c r="D32" t="s">
        <v>281</v>
      </c>
      <c r="E32" s="69" t="s">
        <v>92</v>
      </c>
      <c r="F32" s="69" t="s">
        <v>93</v>
      </c>
      <c r="G32" s="65"/>
      <c r="H32" s="65">
        <v>1.083333333333333</v>
      </c>
      <c r="I32" s="65">
        <v>1.083333333333333</v>
      </c>
    </row>
    <row r="33" spans="1:9" x14ac:dyDescent="0.2">
      <c r="A33">
        <v>13</v>
      </c>
      <c r="B33" t="s">
        <v>280</v>
      </c>
      <c r="C33" t="s">
        <v>280</v>
      </c>
      <c r="D33" t="s">
        <v>281</v>
      </c>
      <c r="E33" s="69" t="s">
        <v>92</v>
      </c>
      <c r="F33" s="69" t="s">
        <v>209</v>
      </c>
      <c r="G33" s="65"/>
      <c r="H33" s="65">
        <v>-1.1000000000000001</v>
      </c>
      <c r="I33" s="65">
        <v>-0.9</v>
      </c>
    </row>
    <row r="34" spans="1:9" x14ac:dyDescent="0.2">
      <c r="A34">
        <v>14</v>
      </c>
      <c r="B34" t="s">
        <v>280</v>
      </c>
      <c r="C34" t="s">
        <v>280</v>
      </c>
      <c r="D34" t="s">
        <v>281</v>
      </c>
      <c r="E34" s="69" t="s">
        <v>64</v>
      </c>
      <c r="F34" s="69" t="s">
        <v>57</v>
      </c>
      <c r="G34" s="65">
        <v>-1</v>
      </c>
      <c r="H34" s="65"/>
      <c r="I34" s="65"/>
    </row>
    <row r="35" spans="1:9" x14ac:dyDescent="0.2">
      <c r="A35">
        <v>14</v>
      </c>
      <c r="B35" t="s">
        <v>280</v>
      </c>
      <c r="C35" t="s">
        <v>280</v>
      </c>
      <c r="D35" t="s">
        <v>282</v>
      </c>
      <c r="E35" s="69" t="s">
        <v>60</v>
      </c>
      <c r="F35" s="69" t="s">
        <v>64</v>
      </c>
      <c r="G35" s="65">
        <v>0.77068445721662149</v>
      </c>
      <c r="H35" s="65"/>
      <c r="I35" s="65"/>
    </row>
    <row r="36" spans="1:9" x14ac:dyDescent="0.2">
      <c r="A36">
        <v>15</v>
      </c>
      <c r="B36" t="s">
        <v>280</v>
      </c>
      <c r="C36" t="s">
        <v>280</v>
      </c>
      <c r="D36" t="s">
        <v>282</v>
      </c>
      <c r="E36" s="69" t="s">
        <v>30</v>
      </c>
      <c r="F36" s="69" t="s">
        <v>84</v>
      </c>
      <c r="I36">
        <v>0.1</v>
      </c>
    </row>
    <row r="37" spans="1:9" x14ac:dyDescent="0.2">
      <c r="A37">
        <v>15</v>
      </c>
      <c r="B37" t="s">
        <v>280</v>
      </c>
      <c r="C37" t="s">
        <v>280</v>
      </c>
      <c r="D37" t="s">
        <v>282</v>
      </c>
      <c r="E37" s="69" t="s">
        <v>42</v>
      </c>
      <c r="F37" s="69" t="s">
        <v>84</v>
      </c>
      <c r="I37">
        <v>0.1</v>
      </c>
    </row>
    <row r="38" spans="1:9" x14ac:dyDescent="0.2">
      <c r="A38">
        <v>15</v>
      </c>
      <c r="B38" t="s">
        <v>280</v>
      </c>
      <c r="C38" t="s">
        <v>280</v>
      </c>
      <c r="D38" t="s">
        <v>282</v>
      </c>
      <c r="E38" s="69" t="s">
        <v>194</v>
      </c>
      <c r="F38" s="69" t="s">
        <v>84</v>
      </c>
      <c r="I38">
        <v>-1</v>
      </c>
    </row>
    <row r="39" spans="1:9" x14ac:dyDescent="0.2">
      <c r="A39">
        <v>16</v>
      </c>
      <c r="B39" t="s">
        <v>280</v>
      </c>
      <c r="C39" t="s">
        <v>280</v>
      </c>
      <c r="D39" t="s">
        <v>281</v>
      </c>
      <c r="E39" s="69" t="s">
        <v>84</v>
      </c>
      <c r="F39" s="69" t="s">
        <v>194</v>
      </c>
      <c r="I39">
        <v>-1</v>
      </c>
    </row>
    <row r="40" spans="1:9" x14ac:dyDescent="0.2">
      <c r="A40">
        <v>16</v>
      </c>
      <c r="B40" t="s">
        <v>280</v>
      </c>
      <c r="C40" t="s">
        <v>280</v>
      </c>
      <c r="D40" t="s">
        <v>281</v>
      </c>
      <c r="E40" s="69" t="s">
        <v>89</v>
      </c>
      <c r="F40" s="69" t="s">
        <v>194</v>
      </c>
      <c r="I40">
        <v>-1</v>
      </c>
    </row>
    <row r="41" spans="1:9" x14ac:dyDescent="0.2">
      <c r="A41">
        <v>16</v>
      </c>
      <c r="B41" t="s">
        <v>280</v>
      </c>
      <c r="C41" t="s">
        <v>280</v>
      </c>
      <c r="D41" t="s">
        <v>281</v>
      </c>
      <c r="E41" s="69" t="s">
        <v>122</v>
      </c>
      <c r="F41" s="69" t="s">
        <v>194</v>
      </c>
      <c r="I41">
        <v>-1</v>
      </c>
    </row>
    <row r="42" spans="1:9" x14ac:dyDescent="0.2">
      <c r="A42">
        <v>16</v>
      </c>
      <c r="B42" t="s">
        <v>280</v>
      </c>
      <c r="C42" t="s">
        <v>280</v>
      </c>
      <c r="D42" t="s">
        <v>281</v>
      </c>
      <c r="E42" s="69" t="s">
        <v>90</v>
      </c>
      <c r="F42" s="69" t="s">
        <v>194</v>
      </c>
      <c r="I42">
        <v>-1</v>
      </c>
    </row>
    <row r="43" spans="1:9" x14ac:dyDescent="0.2">
      <c r="A43">
        <v>16</v>
      </c>
      <c r="B43" t="s">
        <v>280</v>
      </c>
      <c r="C43" t="s">
        <v>280</v>
      </c>
      <c r="D43" t="s">
        <v>281</v>
      </c>
      <c r="E43" s="69" t="s">
        <v>92</v>
      </c>
      <c r="F43" s="69" t="s">
        <v>194</v>
      </c>
      <c r="I43">
        <v>-1</v>
      </c>
    </row>
    <row r="44" spans="1:9" x14ac:dyDescent="0.2">
      <c r="A44">
        <v>16</v>
      </c>
      <c r="B44" t="s">
        <v>280</v>
      </c>
      <c r="C44" t="s">
        <v>280</v>
      </c>
      <c r="D44" t="s">
        <v>282</v>
      </c>
      <c r="E44" s="69" t="s">
        <v>194</v>
      </c>
      <c r="F44" s="69" t="s">
        <v>232</v>
      </c>
      <c r="I44">
        <v>1</v>
      </c>
    </row>
    <row r="45" spans="1:9" x14ac:dyDescent="0.2">
      <c r="A45">
        <v>17</v>
      </c>
      <c r="B45" t="s">
        <v>280</v>
      </c>
      <c r="C45" t="s">
        <v>280</v>
      </c>
      <c r="D45" t="s">
        <v>281</v>
      </c>
      <c r="E45" s="69" t="s">
        <v>73</v>
      </c>
      <c r="F45" s="69" t="s">
        <v>27</v>
      </c>
      <c r="I45">
        <v>-1</v>
      </c>
    </row>
    <row r="46" spans="1:9" x14ac:dyDescent="0.2">
      <c r="A46">
        <v>17</v>
      </c>
      <c r="B46" t="s">
        <v>280</v>
      </c>
      <c r="C46" t="s">
        <v>280</v>
      </c>
      <c r="D46" t="s">
        <v>281</v>
      </c>
      <c r="E46" s="69" t="s">
        <v>73</v>
      </c>
      <c r="F46" s="69" t="s">
        <v>30</v>
      </c>
      <c r="I46">
        <v>-1</v>
      </c>
    </row>
    <row r="47" spans="1:9" x14ac:dyDescent="0.2">
      <c r="A47">
        <v>17</v>
      </c>
      <c r="B47" t="s">
        <v>280</v>
      </c>
      <c r="C47" t="s">
        <v>280</v>
      </c>
      <c r="D47" t="s">
        <v>282</v>
      </c>
      <c r="E47" s="69" t="s">
        <v>184</v>
      </c>
      <c r="F47" s="69" t="s">
        <v>73</v>
      </c>
      <c r="I47">
        <v>1</v>
      </c>
    </row>
    <row r="48" spans="1:9" x14ac:dyDescent="0.2">
      <c r="A48">
        <v>18</v>
      </c>
      <c r="B48" t="s">
        <v>280</v>
      </c>
      <c r="C48" t="s">
        <v>280</v>
      </c>
      <c r="D48" t="s">
        <v>281</v>
      </c>
      <c r="E48" s="69" t="s">
        <v>73</v>
      </c>
      <c r="F48" s="69" t="s">
        <v>49</v>
      </c>
      <c r="I48">
        <v>-1</v>
      </c>
    </row>
    <row r="49" spans="1:9" x14ac:dyDescent="0.2">
      <c r="A49">
        <v>18</v>
      </c>
      <c r="B49" t="s">
        <v>280</v>
      </c>
      <c r="C49" t="s">
        <v>280</v>
      </c>
      <c r="D49" t="s">
        <v>281</v>
      </c>
      <c r="E49" s="69" t="s">
        <v>73</v>
      </c>
      <c r="F49" s="69" t="s">
        <v>42</v>
      </c>
      <c r="I49">
        <v>-1</v>
      </c>
    </row>
    <row r="50" spans="1:9" x14ac:dyDescent="0.2">
      <c r="A50">
        <v>18</v>
      </c>
      <c r="B50" t="s">
        <v>280</v>
      </c>
      <c r="C50" t="s">
        <v>280</v>
      </c>
      <c r="D50" t="s">
        <v>282</v>
      </c>
      <c r="E50" s="69" t="s">
        <v>20</v>
      </c>
      <c r="F50" s="69" t="s">
        <v>73</v>
      </c>
      <c r="I50">
        <v>1</v>
      </c>
    </row>
    <row r="51" spans="1:9" x14ac:dyDescent="0.2">
      <c r="A51">
        <v>19</v>
      </c>
      <c r="B51" t="s">
        <v>280</v>
      </c>
      <c r="C51" t="s">
        <v>280</v>
      </c>
      <c r="D51" t="s">
        <v>281</v>
      </c>
      <c r="E51" s="69" t="s">
        <v>75</v>
      </c>
      <c r="F51" s="69" t="s">
        <v>47</v>
      </c>
      <c r="G51" s="65"/>
      <c r="H51" s="65">
        <v>0.28846153846153838</v>
      </c>
      <c r="I51" s="65">
        <v>0.28846153846153838</v>
      </c>
    </row>
    <row r="52" spans="1:9" x14ac:dyDescent="0.2">
      <c r="A52">
        <v>19</v>
      </c>
      <c r="B52" t="s">
        <v>280</v>
      </c>
      <c r="C52" t="s">
        <v>280</v>
      </c>
      <c r="D52" t="s">
        <v>281</v>
      </c>
      <c r="E52" s="69" t="s">
        <v>75</v>
      </c>
      <c r="F52" s="69" t="s">
        <v>196</v>
      </c>
      <c r="G52" s="65"/>
      <c r="H52" s="65">
        <v>-1.1000000000000001</v>
      </c>
      <c r="I52" s="65">
        <v>-0.9</v>
      </c>
    </row>
    <row r="53" spans="1:9" x14ac:dyDescent="0.2">
      <c r="A53">
        <v>20</v>
      </c>
      <c r="B53" t="s">
        <v>280</v>
      </c>
      <c r="C53" t="s">
        <v>280</v>
      </c>
      <c r="D53" t="s">
        <v>281</v>
      </c>
      <c r="E53" s="69" t="s">
        <v>75</v>
      </c>
      <c r="F53" s="69" t="s">
        <v>47</v>
      </c>
      <c r="G53" s="65"/>
      <c r="H53" s="65">
        <v>0.2307692307692307</v>
      </c>
      <c r="I53" s="65">
        <v>0.2307692307692307</v>
      </c>
    </row>
    <row r="54" spans="1:9" x14ac:dyDescent="0.2">
      <c r="A54">
        <v>20</v>
      </c>
      <c r="B54" t="s">
        <v>280</v>
      </c>
      <c r="C54" t="s">
        <v>280</v>
      </c>
      <c r="D54" t="s">
        <v>281</v>
      </c>
      <c r="E54" s="69" t="s">
        <v>75</v>
      </c>
      <c r="F54" s="69" t="s">
        <v>199</v>
      </c>
      <c r="G54" s="65"/>
      <c r="H54" s="65">
        <v>-1.1000000000000001</v>
      </c>
      <c r="I54" s="65">
        <v>-0.9</v>
      </c>
    </row>
    <row r="55" spans="1:9" x14ac:dyDescent="0.2">
      <c r="A55">
        <v>21</v>
      </c>
      <c r="B55" t="s">
        <v>280</v>
      </c>
      <c r="C55" t="s">
        <v>280</v>
      </c>
      <c r="D55" t="s">
        <v>281</v>
      </c>
      <c r="E55" s="69" t="s">
        <v>75</v>
      </c>
      <c r="F55" s="69" t="s">
        <v>47</v>
      </c>
      <c r="G55" s="65"/>
      <c r="H55" s="65">
        <v>0.4038461538461538</v>
      </c>
      <c r="I55" s="65">
        <v>0.4038461538461538</v>
      </c>
    </row>
    <row r="56" spans="1:9" x14ac:dyDescent="0.2">
      <c r="A56">
        <v>21</v>
      </c>
      <c r="B56" t="s">
        <v>280</v>
      </c>
      <c r="C56" t="s">
        <v>280</v>
      </c>
      <c r="D56" t="s">
        <v>281</v>
      </c>
      <c r="E56" s="69" t="s">
        <v>75</v>
      </c>
      <c r="F56" s="69" t="s">
        <v>201</v>
      </c>
      <c r="G56" s="65"/>
      <c r="H56" s="65">
        <v>-1.1000000000000001</v>
      </c>
      <c r="I56" s="65">
        <v>-0.9</v>
      </c>
    </row>
    <row r="57" spans="1:9" x14ac:dyDescent="0.2">
      <c r="A57">
        <v>22</v>
      </c>
      <c r="B57" t="s">
        <v>280</v>
      </c>
      <c r="C57" t="s">
        <v>280</v>
      </c>
      <c r="D57" t="s">
        <v>281</v>
      </c>
      <c r="E57" s="69" t="s">
        <v>122</v>
      </c>
      <c r="F57" s="69" t="s">
        <v>38</v>
      </c>
      <c r="G57" s="65"/>
      <c r="H57" s="65">
        <v>0.28000000000000003</v>
      </c>
      <c r="I57" s="65">
        <v>0.28000000000000003</v>
      </c>
    </row>
    <row r="58" spans="1:9" x14ac:dyDescent="0.2">
      <c r="A58">
        <v>22</v>
      </c>
      <c r="B58" t="s">
        <v>280</v>
      </c>
      <c r="C58" t="s">
        <v>280</v>
      </c>
      <c r="D58" t="s">
        <v>281</v>
      </c>
      <c r="E58" s="69" t="s">
        <v>122</v>
      </c>
      <c r="F58" s="69" t="s">
        <v>194</v>
      </c>
      <c r="G58" s="65"/>
      <c r="H58" s="65">
        <v>-1.1000000000000001</v>
      </c>
      <c r="I58" s="65">
        <v>-0.9</v>
      </c>
    </row>
    <row r="59" spans="1:9" x14ac:dyDescent="0.2">
      <c r="A59">
        <v>23</v>
      </c>
      <c r="B59" t="s">
        <v>280</v>
      </c>
      <c r="C59" t="s">
        <v>280</v>
      </c>
      <c r="D59" t="s">
        <v>281</v>
      </c>
      <c r="E59" s="69" t="s">
        <v>122</v>
      </c>
      <c r="F59" s="69" t="s">
        <v>38</v>
      </c>
      <c r="G59" s="65"/>
      <c r="H59" s="65">
        <v>0.24</v>
      </c>
      <c r="I59" s="65">
        <v>0.24</v>
      </c>
    </row>
    <row r="60" spans="1:9" x14ac:dyDescent="0.2">
      <c r="A60">
        <v>23</v>
      </c>
      <c r="B60" t="s">
        <v>280</v>
      </c>
      <c r="C60" t="s">
        <v>280</v>
      </c>
      <c r="D60" t="s">
        <v>281</v>
      </c>
      <c r="E60" s="69" t="s">
        <v>122</v>
      </c>
      <c r="F60" s="69" t="s">
        <v>43</v>
      </c>
      <c r="G60" s="65"/>
      <c r="H60" s="65">
        <v>-1.1000000000000001</v>
      </c>
      <c r="I60" s="65">
        <v>-0.9</v>
      </c>
    </row>
    <row r="61" spans="1:9" x14ac:dyDescent="0.2">
      <c r="A61">
        <v>24</v>
      </c>
      <c r="B61" t="s">
        <v>280</v>
      </c>
      <c r="C61" t="s">
        <v>280</v>
      </c>
      <c r="D61" t="s">
        <v>281</v>
      </c>
      <c r="E61" s="69" t="s">
        <v>122</v>
      </c>
      <c r="F61" s="69" t="s">
        <v>38</v>
      </c>
      <c r="G61" s="65"/>
      <c r="H61" s="65">
        <v>0.48</v>
      </c>
      <c r="I61" s="65">
        <v>0.48</v>
      </c>
    </row>
    <row r="62" spans="1:9" x14ac:dyDescent="0.2">
      <c r="A62">
        <v>24</v>
      </c>
      <c r="B62" t="s">
        <v>280</v>
      </c>
      <c r="C62" t="s">
        <v>280</v>
      </c>
      <c r="D62" t="s">
        <v>281</v>
      </c>
      <c r="E62" s="69" t="s">
        <v>122</v>
      </c>
      <c r="F62" s="69" t="s">
        <v>44</v>
      </c>
      <c r="G62" s="65"/>
      <c r="H62" s="65">
        <v>-1.1000000000000001</v>
      </c>
      <c r="I62" s="65">
        <v>-0.9</v>
      </c>
    </row>
    <row r="63" spans="1:9" x14ac:dyDescent="0.2">
      <c r="A63">
        <v>25</v>
      </c>
      <c r="B63" t="s">
        <v>280</v>
      </c>
      <c r="C63" t="s">
        <v>280</v>
      </c>
      <c r="D63" t="s">
        <v>282</v>
      </c>
      <c r="E63" t="s">
        <v>192</v>
      </c>
      <c r="F63" s="69" t="s">
        <v>229</v>
      </c>
      <c r="G63">
        <v>0.1</v>
      </c>
    </row>
    <row r="64" spans="1:9" x14ac:dyDescent="0.2">
      <c r="A64">
        <v>25</v>
      </c>
      <c r="B64" t="s">
        <v>280</v>
      </c>
      <c r="C64" t="s">
        <v>280</v>
      </c>
      <c r="D64" t="s">
        <v>282</v>
      </c>
      <c r="E64" t="s">
        <v>192</v>
      </c>
      <c r="F64" s="69" t="s">
        <v>231</v>
      </c>
      <c r="G64">
        <v>-1</v>
      </c>
    </row>
    <row r="65" spans="1:7" ht="14.1" customHeight="1" x14ac:dyDescent="0.2">
      <c r="A65">
        <v>26</v>
      </c>
      <c r="B65" t="s">
        <v>280</v>
      </c>
      <c r="C65" t="s">
        <v>280</v>
      </c>
      <c r="D65" t="s">
        <v>282</v>
      </c>
      <c r="E65" t="s">
        <v>19</v>
      </c>
      <c r="F65" s="69" t="s">
        <v>219</v>
      </c>
      <c r="G65">
        <v>1</v>
      </c>
    </row>
    <row r="66" spans="1:7" x14ac:dyDescent="0.2">
      <c r="A66">
        <v>26</v>
      </c>
      <c r="B66" t="s">
        <v>280</v>
      </c>
      <c r="C66" t="s">
        <v>280</v>
      </c>
      <c r="D66" t="s">
        <v>282</v>
      </c>
      <c r="E66" t="s">
        <v>19</v>
      </c>
      <c r="F66" s="69" t="s">
        <v>73</v>
      </c>
      <c r="G66">
        <v>-0.08</v>
      </c>
    </row>
    <row r="67" spans="1:7" ht="14.1" customHeight="1" x14ac:dyDescent="0.2">
      <c r="A67">
        <v>27</v>
      </c>
      <c r="B67" t="s">
        <v>280</v>
      </c>
      <c r="C67" t="s">
        <v>280</v>
      </c>
      <c r="D67" t="s">
        <v>282</v>
      </c>
      <c r="E67" t="s">
        <v>16</v>
      </c>
      <c r="F67" s="69" t="s">
        <v>219</v>
      </c>
      <c r="G67">
        <v>1</v>
      </c>
    </row>
    <row r="68" spans="1:7" ht="14.1" customHeight="1" x14ac:dyDescent="0.2">
      <c r="A68">
        <v>27</v>
      </c>
      <c r="B68" t="s">
        <v>280</v>
      </c>
      <c r="C68" t="s">
        <v>280</v>
      </c>
      <c r="D68" t="s">
        <v>282</v>
      </c>
      <c r="E68" t="s">
        <v>16</v>
      </c>
      <c r="F68" s="69" t="s">
        <v>73</v>
      </c>
      <c r="G68">
        <v>-0.08</v>
      </c>
    </row>
    <row r="69" spans="1:7" ht="14.1" customHeight="1" x14ac:dyDescent="0.2">
      <c r="A69">
        <v>28</v>
      </c>
      <c r="B69" t="s">
        <v>280</v>
      </c>
      <c r="C69" t="s">
        <v>280</v>
      </c>
      <c r="D69" t="s">
        <v>282</v>
      </c>
      <c r="E69" t="s">
        <v>20</v>
      </c>
      <c r="F69" s="69" t="s">
        <v>219</v>
      </c>
      <c r="G69">
        <v>1</v>
      </c>
    </row>
    <row r="70" spans="1:7" ht="14.1" customHeight="1" x14ac:dyDescent="0.2">
      <c r="A70">
        <v>28</v>
      </c>
      <c r="B70" t="s">
        <v>280</v>
      </c>
      <c r="C70" t="s">
        <v>280</v>
      </c>
      <c r="D70" t="s">
        <v>282</v>
      </c>
      <c r="E70" t="s">
        <v>20</v>
      </c>
      <c r="F70" s="69" t="s">
        <v>73</v>
      </c>
      <c r="G70">
        <v>-0.08</v>
      </c>
    </row>
    <row r="71" spans="1:7" ht="14.1" customHeight="1" x14ac:dyDescent="0.2"/>
    <row r="72" spans="1:7" ht="14.1" customHeight="1" x14ac:dyDescent="0.2"/>
  </sheetData>
  <conditionalFormatting sqref="E29:E62 E2:F28 F29:F70">
    <cfRule type="cellIs" dxfId="13" priority="2" stopIfTrue="1" operator="equal">
      <formula>"NULL"</formula>
    </cfRule>
  </conditionalFormatting>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16</vt:i4>
      </vt:variant>
      <vt:variant>
        <vt:lpstr>Plages nommées</vt:lpstr>
      </vt:variant>
      <vt:variant>
        <vt:i4>4</vt:i4>
      </vt:variant>
    </vt:vector>
  </HeadingPairs>
  <TitlesOfParts>
    <vt:vector size="20" baseType="lpstr">
      <vt:lpstr>backup</vt:lpstr>
      <vt:lpstr>Guide de lecture</vt:lpstr>
      <vt:lpstr>Paramètres FR</vt:lpstr>
      <vt:lpstr>Déf produits FR</vt:lpstr>
      <vt:lpstr>Déf secteurs FR</vt:lpstr>
      <vt:lpstr>flux pouvant exister FR</vt:lpstr>
      <vt:lpstr>données FR</vt:lpstr>
      <vt:lpstr>min max FR</vt:lpstr>
      <vt:lpstr>contraintes FR</vt:lpstr>
      <vt:lpstr>Conversions</vt:lpstr>
      <vt:lpstr>Ai</vt:lpstr>
      <vt:lpstr>Results</vt:lpstr>
      <vt:lpstr>Simulations</vt:lpstr>
      <vt:lpstr>result ter moy</vt:lpstr>
      <vt:lpstr>result ter min max</vt:lpstr>
      <vt:lpstr>result ter display</vt:lpstr>
      <vt:lpstr>infra_d_f</vt:lpstr>
      <vt:lpstr>infra_d_r</vt:lpstr>
      <vt:lpstr>retrait_v_f</vt:lpstr>
      <vt:lpstr>retrait_v_r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dcterms:created xsi:type="dcterms:W3CDTF">2018-08-23T08:28:09Z</dcterms:created>
  <dcterms:modified xsi:type="dcterms:W3CDTF">2022-02-02T07:18:01Z</dcterms:modified>
</cp:coreProperties>
</file>