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ate1904="1"/>
  <mc:AlternateContent xmlns:mc="http://schemas.openxmlformats.org/markup-compatibility/2006">
    <mc:Choice Requires="x15">
      <x15ac:absPath xmlns:x15ac="http://schemas.microsoft.com/office/spreadsheetml/2010/11/ac" url="D:\AFMFilieres\dev_terriflux\mfadata\ForetBois\Savoie\v2\"/>
    </mc:Choice>
  </mc:AlternateContent>
  <xr:revisionPtr revIDLastSave="0" documentId="13_ncr:1_{B0EAEC91-32BE-4F92-BA87-0550BA7BF25A}" xr6:coauthVersionLast="47" xr6:coauthVersionMax="47" xr10:uidLastSave="{00000000-0000-0000-0000-000000000000}"/>
  <bookViews>
    <workbookView xWindow="-98" yWindow="-98" windowWidth="28996" windowHeight="15796" tabRatio="999" activeTab="4" xr2:uid="{00000000-000D-0000-FFFF-FFFF00000000}"/>
  </bookViews>
  <sheets>
    <sheet name="Guide de Lecture" sheetId="10" r:id="rId1"/>
    <sheet name="Fonctionnalités" sheetId="1" r:id="rId2"/>
    <sheet name="Pilotage" sheetId="11" r:id="rId3"/>
    <sheet name="Etiquettes" sheetId="2" r:id="rId4"/>
    <sheet name="Produits" sheetId="3" r:id="rId5"/>
    <sheet name="Secteurs" sheetId="4" r:id="rId6"/>
    <sheet name="Echanges territoires" sheetId="5" r:id="rId7"/>
    <sheet name="Table emplois ressources" sheetId="6" r:id="rId8"/>
    <sheet name="Données" sheetId="7" r:id="rId9"/>
    <sheet name="Min Max" sheetId="8" r:id="rId10"/>
    <sheet name="Contraintes" sheetId="9" r:id="rId11"/>
    <sheet name="IFN 2022" sheetId="12" r:id="rId12"/>
    <sheet name="DRAAF EAB" sheetId="13" r:id="rId13"/>
    <sheet name="Observ BE" sheetId="14" r:id="rId14"/>
    <sheet name="ASDER &amp; SYANE" sheetId="15" r:id="rId15"/>
    <sheet name="Etude chauf. 2014" sheetId="16" r:id="rId16"/>
    <sheet name="Enquête PEB" sheetId="17" r:id="rId17"/>
    <sheet name="Estimation PEB" sheetId="18" r:id="rId18"/>
    <sheet name="Memento FCBA" sheetId="19" r:id="rId19"/>
    <sheet name="Sitram Douanes" sheetId="20" r:id="rId20"/>
    <sheet name="Sitram TRM" sheetId="21" r:id="rId21"/>
    <sheet name="InfraDensité" sheetId="22" r:id="rId22"/>
    <sheet name="Retrait" sheetId="23" r:id="rId23"/>
  </sheets>
  <externalReferences>
    <externalReference r:id="rId24"/>
    <externalReference r:id="rId25"/>
  </externalReferences>
  <definedNames>
    <definedName name="_xlnm._FilterDatabase" localSheetId="8" hidden="1">Données!$A$1:$I$1</definedName>
    <definedName name="_xlnm._FilterDatabase" localSheetId="19" hidden="1">'Sitram Douanes'!$A$1:$H$147</definedName>
    <definedName name="_xlnm._FilterDatabase" localSheetId="20" hidden="1">'Sitram TRM'!$A$1:$M$210</definedName>
    <definedName name="conversions_domestiques">[1]Conversions!$B$3:$R$42</definedName>
    <definedName name="conversions_echanges">[1]Conversions!$B$43:$R$50</definedName>
    <definedName name="facteurs" localSheetId="21">Retrait!#REF!</definedName>
    <definedName name="facteurs" localSheetId="20">InfraDensité!#REF!</definedName>
    <definedName name="facteurs">[2]Conversions!$K$3:$K$98</definedName>
    <definedName name="infra_d_f" localSheetId="0">[2]Conversions!#REF!</definedName>
    <definedName name="infra_d_f" localSheetId="21">Retrait!#REF!</definedName>
    <definedName name="infra_d_f" localSheetId="20">InfraDensité!$C$23</definedName>
    <definedName name="infra_d_f">[2]Conversions!#REF!</definedName>
    <definedName name="infra_d_f_bis" localSheetId="5">#REF!</definedName>
    <definedName name="infra_d_f_bis">#REF!</definedName>
    <definedName name="infra_d_f_sankey">#REF!</definedName>
    <definedName name="infra_d_f2">#REF!</definedName>
    <definedName name="infra_d_r" localSheetId="0">[2]Conversions!#REF!</definedName>
    <definedName name="infra_d_r" localSheetId="21">Retrait!#REF!</definedName>
    <definedName name="infra_d_r" localSheetId="5">#REF!</definedName>
    <definedName name="infra_d_r" localSheetId="20">InfraDensité!$C$24</definedName>
    <definedName name="infra_d_r">#REF!</definedName>
    <definedName name="infra_d_r_sankey">#REF!</definedName>
    <definedName name="infra_d_r2">#REF!</definedName>
    <definedName name="local" localSheetId="21">Retrait!#REF!</definedName>
    <definedName name="local" localSheetId="20">InfraDensité!#REF!</definedName>
    <definedName name="local">[2]Conversions!$A$3:$A$98</definedName>
    <definedName name="produits" localSheetId="21">Retrait!#REF!</definedName>
    <definedName name="produits" localSheetId="20">InfraDensité!#REF!</definedName>
    <definedName name="produits">[2]Conversions!$B$3:$B$98</definedName>
    <definedName name="retrait_v_f" localSheetId="0">[2]Conversions!#REF!</definedName>
    <definedName name="retrait_v_f" localSheetId="21">Retrait!$E$23</definedName>
    <definedName name="retrait_v_f" localSheetId="5">#REF!</definedName>
    <definedName name="retrait_v_f" localSheetId="20">InfraDensité!#REF!</definedName>
    <definedName name="retrait_v_f">#REF!</definedName>
    <definedName name="retrait_v_f_bis" localSheetId="5">#REF!</definedName>
    <definedName name="retrait_v_f_bis">#REF!</definedName>
    <definedName name="retrait_v_f_sankey">#REF!</definedName>
    <definedName name="retrait_v_f2">#REF!</definedName>
    <definedName name="retrait_v_r" localSheetId="0">[2]Conversions!#REF!</definedName>
    <definedName name="retrait_v_r" localSheetId="21">Retrait!$E$24</definedName>
    <definedName name="retrait_v_r" localSheetId="5">#REF!</definedName>
    <definedName name="retrait_v_r" localSheetId="20">InfraDensité!#REF!</definedName>
    <definedName name="retrait_v_r">#REF!</definedName>
    <definedName name="retrait_v_r_bis" localSheetId="5">#REF!</definedName>
    <definedName name="retrait_v_r_bis">#REF!</definedName>
    <definedName name="retrait_v_r_sankey">#REF!</definedName>
    <definedName name="retrait_v_r2">#REF!</definedName>
    <definedName name="saturation">Pilotage!$C$27:$C$75</definedName>
    <definedName name="the_produits">Pilotage!$B$27:$B$75</definedName>
    <definedName name="unités" localSheetId="21">Retrait!#REF!</definedName>
    <definedName name="unités" localSheetId="20">InfraDensité!#REF!</definedName>
    <definedName name="unités">[2]Conversions!$J$3:$J$98</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1" i="23" l="1"/>
  <c r="E21" i="23" s="1"/>
  <c r="D20" i="23"/>
  <c r="E20" i="23" s="1"/>
  <c r="D19" i="23"/>
  <c r="E19" i="23" s="1"/>
  <c r="D18" i="23"/>
  <c r="E18" i="23" s="1"/>
  <c r="D17" i="23"/>
  <c r="E17" i="23" s="1"/>
  <c r="D16" i="23"/>
  <c r="E16" i="23" s="1"/>
  <c r="E15" i="23"/>
  <c r="D15" i="23"/>
  <c r="E14" i="23"/>
  <c r="D14" i="23"/>
  <c r="E13" i="23"/>
  <c r="D13" i="23"/>
  <c r="E12" i="23"/>
  <c r="D12" i="23"/>
  <c r="E11" i="23"/>
  <c r="D11" i="23"/>
  <c r="D10" i="23"/>
  <c r="E10" i="23" s="1"/>
  <c r="E9" i="23"/>
  <c r="D9" i="23"/>
  <c r="E8" i="23"/>
  <c r="D8" i="23"/>
  <c r="E7" i="23"/>
  <c r="D7" i="23"/>
  <c r="E6" i="23"/>
  <c r="D6" i="23"/>
  <c r="E5" i="23"/>
  <c r="D5" i="23"/>
  <c r="D4" i="23"/>
  <c r="E4" i="23" s="1"/>
  <c r="E3" i="23"/>
  <c r="D3" i="23"/>
  <c r="C24" i="22"/>
  <c r="C23" i="22"/>
  <c r="C21" i="22"/>
  <c r="C20" i="22"/>
  <c r="C19" i="22"/>
  <c r="C18" i="22"/>
  <c r="C17" i="22"/>
  <c r="C16" i="22"/>
  <c r="C15" i="22"/>
  <c r="C14" i="22"/>
  <c r="C13" i="22"/>
  <c r="C12" i="22"/>
  <c r="C11" i="22"/>
  <c r="C10" i="22"/>
  <c r="C9" i="22"/>
  <c r="C8" i="22"/>
  <c r="C7" i="22"/>
  <c r="C6" i="22"/>
  <c r="C5" i="22"/>
  <c r="C4" i="22"/>
  <c r="C3" i="22"/>
  <c r="E2" i="18"/>
  <c r="E21" i="17"/>
  <c r="E6" i="13"/>
  <c r="E24" i="23" l="1"/>
  <c r="E23" i="23"/>
</calcChain>
</file>

<file path=xl/sharedStrings.xml><?xml version="1.0" encoding="utf-8"?>
<sst xmlns="http://schemas.openxmlformats.org/spreadsheetml/2006/main" count="3267" uniqueCount="597">
  <si>
    <t>Fonctionnalités</t>
  </si>
  <si>
    <t>Valeur</t>
  </si>
  <si>
    <t>Description de la fonctionnalité</t>
  </si>
  <si>
    <t>max</t>
  </si>
  <si>
    <t>1000000</t>
  </si>
  <si>
    <t>Borne générale sur tous les
flux permettant d'éviter que
l'outil ne parte sur des
valeurs délirantes</t>
  </si>
  <si>
    <t>tol</t>
  </si>
  <si>
    <t>1</t>
  </si>
  <si>
    <t>Tolérance sur les contraintes</t>
  </si>
  <si>
    <t>Import Export</t>
  </si>
  <si>
    <t>Fonctionnalité pour le
diagramme de Sankey: flux
Import/Export reconnus et
traités différemment des
autres (imports en haut,
exports en bas etc.)</t>
  </si>
  <si>
    <t>Flux Maximum</t>
  </si>
  <si>
    <t>1500</t>
  </si>
  <si>
    <t>Sur le diagramme de Sankey,
au-delà de la valeur indiquée,
le flux ne grossit plus (le
stock de bois sur pied n'est
pas représenté à la même
échelle que l'incrément
annuel)</t>
  </si>
  <si>
    <t>Unité Equivalente</t>
  </si>
  <si>
    <t>k m3f</t>
  </si>
  <si>
    <t>Unité principale</t>
  </si>
  <si>
    <t>Version</t>
  </si>
  <si>
    <t>Fonctionnalité pour détecter
la version du fichier excel
qui a évolué au cours du temps
(et donc pour garder la
compatibilité avec les anciens
fichiers).</t>
  </si>
  <si>
    <t>Bilan matiére</t>
  </si>
  <si>
    <t>Nom du groupe d'étiquette</t>
  </si>
  <si>
    <t>Type d'étiquette</t>
  </si>
  <si>
    <t>Etiquettes</t>
  </si>
  <si>
    <t>Palette visible</t>
  </si>
  <si>
    <t>Palette de couleur</t>
  </si>
  <si>
    <t>Couleurs</t>
  </si>
  <si>
    <t>Type de noeud</t>
  </si>
  <si>
    <t>nodeTags</t>
  </si>
  <si>
    <t>produit:secteur:échange</t>
  </si>
  <si>
    <t>Sous-Filieres</t>
  </si>
  <si>
    <t>Niveau d'aggrégation</t>
  </si>
  <si>
    <t>Liste des produits</t>
  </si>
  <si>
    <t>Contraintes de conservation de la masse</t>
  </si>
  <si>
    <t>Affichage sur le diagramme de Sankey</t>
  </si>
  <si>
    <t>Couleur</t>
  </si>
  <si>
    <t>Définitions</t>
  </si>
  <si>
    <t>Dimensions</t>
  </si>
  <si>
    <t>Bois hors forêt</t>
  </si>
  <si>
    <t>Primaire</t>
  </si>
  <si>
    <t>Forêt</t>
  </si>
  <si>
    <t>Bois d'origine agricole (bosquets, haies, vergers, argroforesterie et autres formation arborées n'entrant pas dans la définition de la forêt) et urbain (taille, élagage, abattage en milieu urbain, bois vert des décheteries) …</t>
  </si>
  <si>
    <t>Bois sur pied</t>
  </si>
  <si>
    <t>Volume aérien total des arbres recensables (diamètre à 1,3m de haut supérieur à 7,5cm) en forêt et peupleraies (donc hors agricole et urbain)</t>
  </si>
  <si>
    <t>Bois sur pied F</t>
  </si>
  <si>
    <t>Espéces</t>
  </si>
  <si>
    <t>"Bois sur pied" mais F = feuilus uniquement</t>
  </si>
  <si>
    <t>Bois sur pied R</t>
  </si>
  <si>
    <t>"Bois sur pied" mais R = Résineux uniquement</t>
  </si>
  <si>
    <t>Bois rond</t>
  </si>
  <si>
    <t>Bois exploité (sortie forêt) mais  non broyé</t>
  </si>
  <si>
    <t>Bois d'œuvre</t>
  </si>
  <si>
    <t>Bois à destination des scieries, tranchage, déroulage, y compris pour fabrication de merrains et traverses</t>
  </si>
  <si>
    <t>Bois d'œuvre F</t>
  </si>
  <si>
    <t>"Bois d'œuvre" mais F= feuillus uniquement</t>
  </si>
  <si>
    <t>Bois d'œuvre R</t>
  </si>
  <si>
    <t>"Bois d'œuvre" mais R = Résineux uniquement</t>
  </si>
  <si>
    <t>Bois d'industrie</t>
  </si>
  <si>
    <t>Bois à destination des industries de trituration (papier et panneaux) mais également poteaux, bois de mine, bois fibre, chimie du bois</t>
  </si>
  <si>
    <t>Bois d'industrie F</t>
  </si>
  <si>
    <t>"Bois d'industrie" mais F= feuillus uniquement</t>
  </si>
  <si>
    <t>Bois d'industrie R</t>
  </si>
  <si>
    <t>"Bois d'industrie" mais R = Résineux uniquement</t>
  </si>
  <si>
    <t>Bois bûche officiel</t>
  </si>
  <si>
    <t>Bois bûche</t>
  </si>
  <si>
    <t>Bois de chauffage vendu sous forme de bûches. Attention, ce produit ne comptabilise que celui du circuit commercial et non l'auto-approvisionnement et les circuits non  officiels.</t>
  </si>
  <si>
    <t>Sciages et autres</t>
  </si>
  <si>
    <t>Production des scieries et merandiers</t>
  </si>
  <si>
    <t>Sciages</t>
  </si>
  <si>
    <t>Bois sciés, éventuellement séchés, traités, rabotés, hors traverses et merrains</t>
  </si>
  <si>
    <t>Sciages F</t>
  </si>
  <si>
    <t>idem "Sciages" mais F= feuillus uniquement</t>
  </si>
  <si>
    <t>Sciages R</t>
  </si>
  <si>
    <t>idem "Sciages" mais R= résineux uniquement</t>
  </si>
  <si>
    <t>Traverses</t>
  </si>
  <si>
    <t>Traverses (pour chemin de fer en principe) produites par les scieries. Sont assimilés à des bois feuillus</t>
  </si>
  <si>
    <t>Merrains</t>
  </si>
  <si>
    <t>Merrains (pour tonnellerie). Sont assimilés à des bois feuillus.</t>
  </si>
  <si>
    <t>Connexes plaquettes déchets</t>
  </si>
  <si>
    <t>Ensemble hétérogène regroupant connexes de 1ère transfo (sciures, écorces et chutes sous forme de plaquettes de scierie), plaquettes forestières et bois en fin de vie</t>
  </si>
  <si>
    <t>Connexes</t>
  </si>
  <si>
    <t>Connexes et Plaquettes</t>
  </si>
  <si>
    <t>Sous produits des industries de 1ère transformation uniquement, répartis entre écorces, sciure et chutes (plaquettes de scierie).</t>
  </si>
  <si>
    <t>Ecorces</t>
  </si>
  <si>
    <t>Ecorces séparées lors de la première transformation des bois (fait l'hypthèse qu'il n'y a pas de pertes d'écorces en forêt)</t>
  </si>
  <si>
    <t>Ecorces F</t>
  </si>
  <si>
    <t>idem "Ecorces" mais F= feuillus uniquement</t>
  </si>
  <si>
    <t>Ecorces R</t>
  </si>
  <si>
    <t>idem "Ecorces" mais R= résineux uniquement</t>
  </si>
  <si>
    <t>Connexes hors écorces</t>
  </si>
  <si>
    <t>"Connexes" sauf les "Ecorces"</t>
  </si>
  <si>
    <t>Sciures</t>
  </si>
  <si>
    <t>Sciures produites lors de la première transformation des bois</t>
  </si>
  <si>
    <t>Sciures F</t>
  </si>
  <si>
    <t>idem "Sciures" mais F= feuillus uniquement</t>
  </si>
  <si>
    <t>Sciures R</t>
  </si>
  <si>
    <t>idem "Sciures" mais R= résineux uniquement</t>
  </si>
  <si>
    <t>Plaquettes de scierie</t>
  </si>
  <si>
    <t>chutes de scieries (dosses non vendues, délignures), généralement broyées en plaquettes</t>
  </si>
  <si>
    <t>Plaquettes de scierie F</t>
  </si>
  <si>
    <t>idem "Plaquettes de scierie" mais F= feuillus uniquement</t>
  </si>
  <si>
    <t>Plaquettes de scierie R</t>
  </si>
  <si>
    <t>idem "Plaquettes de scierie" mais R= résineux uniquement</t>
  </si>
  <si>
    <t>Plaquettes forestières</t>
  </si>
  <si>
    <t>Déchets bois</t>
  </si>
  <si>
    <t>Déchets</t>
  </si>
  <si>
    <t>Bois en fin de vie issu des déchetteries, de la déconstruction etc… Sans différenciation selon son classement (bois propre ou plus ou moins souillé entraînant des classement ICPE différents des chaufferies l'utilisant)</t>
  </si>
  <si>
    <t>Granulés</t>
  </si>
  <si>
    <t>Palettes et emballages</t>
  </si>
  <si>
    <t>Panneaux placages contreplaqués</t>
  </si>
  <si>
    <t>Ensemble hétérogène regroupant les productions brutes (placage) et plus élaborées (contreplaqué) du déroulage-tranchage (alimenté en qualité BO supérieur) ainsi que celles des fabricants de panneaux (alimenté en BIBE)</t>
  </si>
  <si>
    <t>Placages</t>
  </si>
  <si>
    <t>Bois déroulé ou tranché (en faible épaisseur) vendu en l'état</t>
  </si>
  <si>
    <t>Contreplaqués</t>
  </si>
  <si>
    <t>Panneaux réalisé par contrecollages de feuilles minces</t>
  </si>
  <si>
    <t>Panneaux</t>
  </si>
  <si>
    <t>Panneaux de bois non massif et hors contreplaqué. Réalisés à partir de bois broyé plus ou moins finement.</t>
  </si>
  <si>
    <t>Panneaux particules</t>
  </si>
  <si>
    <t>Panneaux fibres</t>
  </si>
  <si>
    <t>Panneaux MDF</t>
  </si>
  <si>
    <t>Panneaux OSB</t>
  </si>
  <si>
    <t>Pâte à papier</t>
  </si>
  <si>
    <t>Pâte destinée à la fabrication de papier et issue de bois traité soit mécaniquement (et thermiquement) soit de manière chimique. L'usage de papier recyclé n'est pas prévu dans ce produit, il le sera plus a l'aval avec la fabrication de papier carton à partir de pâte et/ou de papier recyclé.</t>
  </si>
  <si>
    <t>Pâte à papier mécanique</t>
  </si>
  <si>
    <t>idem "Pâte à papier" mais uniquement issue d'un traitement mécanique  : bois feuillus généralement</t>
  </si>
  <si>
    <t>Pâte à papier chimique</t>
  </si>
  <si>
    <t>idem "Pâte à papier" mais uniquement issue d'un traitement chimique (au bisulfite , au bisulfite neutre, et au sulfate): bois résineux généralement</t>
  </si>
  <si>
    <t>Résidus de pâte à papier</t>
  </si>
  <si>
    <t>Résidus de la fabrication de la pâte à papier (solides ou liquides : liqueurs noires), susceptible de valorisation</t>
  </si>
  <si>
    <t>Papiers cartons</t>
  </si>
  <si>
    <t>Papier et carton produits par l'industrie papetière</t>
  </si>
  <si>
    <t>Papier à recycler</t>
  </si>
  <si>
    <t>Papier en fin de vie. Il s'agit de la collecte séparative du papier uniquement.</t>
  </si>
  <si>
    <t>Bois rond F hors BE</t>
  </si>
  <si>
    <t>idem "Bois rond" mais F= feuillus uniquement. Le BE F n'est pas identifié en tant que tel.</t>
  </si>
  <si>
    <t>cf ci-dessus</t>
  </si>
  <si>
    <t>Bois rond R hors BE</t>
  </si>
  <si>
    <t>idem "Bois rond" mais R= résineux uniquement. Le BE R n'est pas identifié en tant que tel.</t>
  </si>
  <si>
    <t>Combustibles chaudières collectives</t>
  </si>
  <si>
    <t>Combustibles bois des chaudières collectives et industrielles et cogénérations</t>
  </si>
  <si>
    <t>Bois bûche ménages</t>
  </si>
  <si>
    <t>Bois bûche consommé par les ménages, passant par les circuits commerciaux ("Bois bûche officiel") ou non et bois agricole inclus (l'autoconsommation dans le monde agricole étant actuellement quasi le seul usage de ces bois agricole)</t>
  </si>
  <si>
    <t>Bois bûche circuit court</t>
  </si>
  <si>
    <t>Bois hors forêt circuit court</t>
  </si>
  <si>
    <t>Connexes F</t>
  </si>
  <si>
    <t>idem "Connexes" mais F= feuillus uniquement</t>
  </si>
  <si>
    <t>Connexes hors écorces F</t>
  </si>
  <si>
    <t>idem "Connexes hors écorces" mais F= feuillus uniquement</t>
  </si>
  <si>
    <t>idem "Sciure" mais F= feuillus uniquement</t>
  </si>
  <si>
    <t>Connexes R</t>
  </si>
  <si>
    <t>idem "Connexes" mais R= résineux uniquement</t>
  </si>
  <si>
    <t>Connexes hors écorces R</t>
  </si>
  <si>
    <t>idem "Connexes hors écorces" mais R= résineux uniquement</t>
  </si>
  <si>
    <t>idem "Sciure" mais R= résineux uniquement</t>
  </si>
  <si>
    <t>Connexes hors écorces et déchets</t>
  </si>
  <si>
    <t>Plaquettes</t>
  </si>
  <si>
    <t>Liste des secteurs</t>
  </si>
  <si>
    <t>Accroissement naturel</t>
  </si>
  <si>
    <t>grey</t>
  </si>
  <si>
    <t>Processus d'accroissement naturel du volume aérien des forêts régionales</t>
  </si>
  <si>
    <t>Stock initial</t>
  </si>
  <si>
    <t>Volume aérien total des forêts régionales mesuré dans le cadre de l'IFN, en début de période concernée</t>
  </si>
  <si>
    <t>Stock final</t>
  </si>
  <si>
    <t>Volume aérien total des forêts régionales mesuré dans le cadre de l'IFN, en fin de période concernée</t>
  </si>
  <si>
    <t>Mortalité</t>
  </si>
  <si>
    <t>Processus de mortalité du volume aérien des forêts régionales</t>
  </si>
  <si>
    <t>Exploitation forestière</t>
  </si>
  <si>
    <t>Processus de coupe, débardage et sortie des bois forestiers, mais ne prend en compte que celle déclarée et donc ni  l'autoconsommation ni les circuits parallèles (marché noir, affouage…)</t>
  </si>
  <si>
    <t>Prélèvements</t>
  </si>
  <si>
    <t>Prélèvements en forêt (IFN)</t>
  </si>
  <si>
    <t>officiels (EAB)</t>
  </si>
  <si>
    <t>Auto-approvisionnement et circuits courts</t>
  </si>
  <si>
    <t>non officiels</t>
  </si>
  <si>
    <t>Pertes de récolte</t>
  </si>
  <si>
    <t>pertes associées aux récoltes officielles ou non</t>
  </si>
  <si>
    <t>Scieries</t>
  </si>
  <si>
    <t>Unités sciant du bois pour produire des sciages et des connexes</t>
  </si>
  <si>
    <t>Scieries F</t>
  </si>
  <si>
    <t>Part de l'activité feuillus des scieries. Une scierie mixte participe donc simulanément à Scierie F et à Scierie R</t>
  </si>
  <si>
    <t>Scieries R</t>
  </si>
  <si>
    <t>Part de l'activité résineux des scieries</t>
  </si>
  <si>
    <t>Production de granulés</t>
  </si>
  <si>
    <t>Fabrication de granulés de chauffage. D'après les flux prévus, uniquement à partir de sciures de feuillus ou résineux.</t>
  </si>
  <si>
    <t>Usines de contreplaqués</t>
  </si>
  <si>
    <t>Unité de production de panneaux à partir de feuilles de bois issues du tranchage ou déroulage</t>
  </si>
  <si>
    <t>Usines de tranchage et déroulage</t>
  </si>
  <si>
    <t>Unités de tranchage et/ou déroulage de bois dont les produits font moins de x mm  d'épaisseurs</t>
  </si>
  <si>
    <t>Fabrication de pâte à papier</t>
  </si>
  <si>
    <t>Industries de panneaux et de pâte</t>
  </si>
  <si>
    <t>Fabrication de papiers cartons</t>
  </si>
  <si>
    <t>Fabrication de papier ou de carton à partir de pâte à papier ou de papier à recycler</t>
  </si>
  <si>
    <t>Fabrication d'emballages bois</t>
  </si>
  <si>
    <t>Fabrication d'emballages et palettes à partir de bois issus de sciages, généralement de qualité inférieure.</t>
  </si>
  <si>
    <t>Valorisation énergétique</t>
  </si>
  <si>
    <t>Tous usages énergétiques du bois (forestier ou non), connexes, granulés et déchets bois.</t>
  </si>
  <si>
    <t>Chauffage ménages</t>
  </si>
  <si>
    <t>Consommation de BE (sous toutes formes) par les ménages</t>
  </si>
  <si>
    <t>Chauffage industriel et collectif</t>
  </si>
  <si>
    <t>Toute valorisation énergétique hors chauffage des ménages (y.c. cogénération)</t>
  </si>
  <si>
    <t>Chaufferies sup 1 MW</t>
  </si>
  <si>
    <t>Chaufferies inf 1 MW</t>
  </si>
  <si>
    <t>Consommation</t>
  </si>
  <si>
    <t>Consommation intermédaire ou finale</t>
  </si>
  <si>
    <t>Addition au stock</t>
  </si>
  <si>
    <t>Echanges</t>
  </si>
  <si>
    <t>Les colonnes E et F permettent de spécifier que l'addition au stock se calcule comme le stock final moins le stock initial.</t>
  </si>
  <si>
    <t>Hors Pays de Savoie</t>
  </si>
  <si>
    <t>Reste du monde par rapport à la région considérée donc autres pays et autres régions</t>
  </si>
  <si>
    <t>Liste des échanges</t>
  </si>
  <si>
    <t>International</t>
  </si>
  <si>
    <t>Ensemble des pays étrangers</t>
  </si>
  <si>
    <t>Autres régions françaises</t>
  </si>
  <si>
    <t>Ensemble des régions françaises à l'exception de Grand-Est</t>
  </si>
  <si>
    <t>Exportations nettes</t>
  </si>
  <si>
    <t>Les colonnes E et F permettent de spécifier que les exportations nettes sont les exportations moins les importations</t>
  </si>
  <si>
    <t>Importations nettes</t>
  </si>
  <si>
    <t>Les colonnes E et F permettent de spécifier que les importations nettes sont les importations moins les exportations</t>
  </si>
  <si>
    <t>Origine</t>
  </si>
  <si>
    <t>Destination</t>
  </si>
  <si>
    <t>Incertitude</t>
  </si>
  <si>
    <t>Quantité naturelle</t>
  </si>
  <si>
    <t>Unité naturelle</t>
  </si>
  <si>
    <t>Facteur de conversion</t>
  </si>
  <si>
    <t>Source</t>
  </si>
  <si>
    <t>Hypothèses</t>
  </si>
  <si>
    <t>56912.754</t>
  </si>
  <si>
    <t>1000 m3</t>
  </si>
  <si>
    <t>1.0</t>
  </si>
  <si>
    <t>IFN (2014-2018)</t>
  </si>
  <si>
    <t>1000 m3 aérien</t>
  </si>
  <si>
    <t>72619.3</t>
  </si>
  <si>
    <t>369.812</t>
  </si>
  <si>
    <t>IFN (2009-2018)</t>
  </si>
  <si>
    <t>1048.849</t>
  </si>
  <si>
    <t>1411.422</t>
  </si>
  <si>
    <t>1610.627</t>
  </si>
  <si>
    <t>263.8413568431421</t>
  </si>
  <si>
    <t>395.2699407137635</t>
  </si>
  <si>
    <t>13.108</t>
  </si>
  <si>
    <t>1000 m3 bois rond</t>
  </si>
  <si>
    <t>1.0005612238864892</t>
  </si>
  <si>
    <t>DRAAF EAB 2019</t>
  </si>
  <si>
    <t>57.062</t>
  </si>
  <si>
    <t>1000 t</t>
  </si>
  <si>
    <t>1.4926210784366407</t>
  </si>
  <si>
    <t>Observatoire BE 2020</t>
  </si>
  <si>
    <t>11.208</t>
  </si>
  <si>
    <t>10.294</t>
  </si>
  <si>
    <t>362.267</t>
  </si>
  <si>
    <t>298.2</t>
  </si>
  <si>
    <t>Sitram (trm, vnf)</t>
  </si>
  <si>
    <t>2.152</t>
  </si>
  <si>
    <t>Sitram (douanes)</t>
  </si>
  <si>
    <t>1.806</t>
  </si>
  <si>
    <t>38.422</t>
  </si>
  <si>
    <t>63.0</t>
  </si>
  <si>
    <t>1.9155303839936892</t>
  </si>
  <si>
    <t>étude PEB-ASDER-PRIORITERRE 2014</t>
  </si>
  <si>
    <t>243.0</t>
  </si>
  <si>
    <t>150.0</t>
  </si>
  <si>
    <t>6.285</t>
  </si>
  <si>
    <t>0.667</t>
  </si>
  <si>
    <t>SYANE &amp; ASDER</t>
  </si>
  <si>
    <t>29.671</t>
  </si>
  <si>
    <t>176.943</t>
  </si>
  <si>
    <t>13.691</t>
  </si>
  <si>
    <t>0.0</t>
  </si>
  <si>
    <t>1.8683107801532015</t>
  </si>
  <si>
    <t>Enquête PEB</t>
  </si>
  <si>
    <t>1.369307787527249</t>
  </si>
  <si>
    <t>89.734</t>
  </si>
  <si>
    <t>4.302</t>
  </si>
  <si>
    <t>3.0</t>
  </si>
  <si>
    <t>DRAAF EAB 2018</t>
  </si>
  <si>
    <t>1.458</t>
  </si>
  <si>
    <t>202.075</t>
  </si>
  <si>
    <t>1.7413912581760809</t>
  </si>
  <si>
    <t>17.605</t>
  </si>
  <si>
    <t>2.0</t>
  </si>
  <si>
    <t>1.0006439208607618</t>
  </si>
  <si>
    <t>234.23</t>
  </si>
  <si>
    <t>1.0005405517786232</t>
  </si>
  <si>
    <t>22.2595</t>
  </si>
  <si>
    <t>1.617006168306361</t>
  </si>
  <si>
    <t>10.819</t>
  </si>
  <si>
    <t>1000 m3 de sciage</t>
  </si>
  <si>
    <t>Estimation PEB 2020</t>
  </si>
  <si>
    <t>1.881</t>
  </si>
  <si>
    <t>2.114546527785241</t>
  </si>
  <si>
    <t>7.926</t>
  </si>
  <si>
    <t>1.435</t>
  </si>
  <si>
    <t>70.076</t>
  </si>
  <si>
    <t>SYANE &amp; ASDER + enquête PEB</t>
  </si>
  <si>
    <t>61.401</t>
  </si>
  <si>
    <t>9.406</t>
  </si>
  <si>
    <t>250.0</t>
  </si>
  <si>
    <t>43.0</t>
  </si>
  <si>
    <t>5.305</t>
  </si>
  <si>
    <t>0.035</t>
  </si>
  <si>
    <t>0.5</t>
  </si>
  <si>
    <t>44.0</t>
  </si>
  <si>
    <t>2.3249549502081512</t>
  </si>
  <si>
    <t>Enquête PEB (Propellet)</t>
  </si>
  <si>
    <t>10.0</t>
  </si>
  <si>
    <t>1.0220716370010374</t>
  </si>
  <si>
    <t>1.0248006189575118</t>
  </si>
  <si>
    <t>Mémento FCBA</t>
  </si>
  <si>
    <t>1.9901614379155212</t>
  </si>
  <si>
    <t>14.334</t>
  </si>
  <si>
    <t>1.5625882812963106</t>
  </si>
  <si>
    <t>98.3915</t>
  </si>
  <si>
    <t>6.4185</t>
  </si>
  <si>
    <t>32.0</t>
  </si>
  <si>
    <t>6.879</t>
  </si>
  <si>
    <t>34.0</t>
  </si>
  <si>
    <t>34.032</t>
  </si>
  <si>
    <t>0.56</t>
  </si>
  <si>
    <t>0.899</t>
  </si>
  <si>
    <t>1.3</t>
  </si>
  <si>
    <t>2.238931617654961</t>
  </si>
  <si>
    <t>70.0</t>
  </si>
  <si>
    <t>85.0</t>
  </si>
  <si>
    <t>45.0</t>
  </si>
  <si>
    <t>2.092459455187336</t>
  </si>
  <si>
    <t>18.8795</t>
  </si>
  <si>
    <t>55.076</t>
  </si>
  <si>
    <t>165.0</t>
  </si>
  <si>
    <t>235.0</t>
  </si>
  <si>
    <t>200.0</t>
  </si>
  <si>
    <t>8.7</t>
  </si>
  <si>
    <t>71.482</t>
  </si>
  <si>
    <t>SYANE &amp; ASDER + Enquête PEB</t>
  </si>
  <si>
    <t>Minimum en quantité de référence</t>
  </si>
  <si>
    <t>Maximum en quantité de référence</t>
  </si>
  <si>
    <t>Minimum en quantité naturelle</t>
  </si>
  <si>
    <t>Maximum en quantité naturelle</t>
  </si>
  <si>
    <t>Hypothèse (moins de 1 million de m3 de prélèvement de bois hors forêt / an)</t>
  </si>
  <si>
    <t>Hypothèse : pas d'usine de contreplaqué</t>
  </si>
  <si>
    <t>Hypothèse : pas d'usine de déroulage/tranchage</t>
  </si>
  <si>
    <t>Identifiant</t>
  </si>
  <si>
    <t>Equation d'égalité (eq = 0)</t>
  </si>
  <si>
    <t>Equation d'inégalité borne haute (eq &lt;= 0)</t>
  </si>
  <si>
    <t>Equation d'inégalité borne basse (eq &gt;= 0)</t>
  </si>
  <si>
    <t>nette109</t>
  </si>
  <si>
    <t>*</t>
  </si>
  <si>
    <t>nette112</t>
  </si>
  <si>
    <t>Source :</t>
  </si>
  <si>
    <t>Pole excellence bois</t>
  </si>
  <si>
    <t>Version du modèle :</t>
  </si>
  <si>
    <t>Forêt-Bois 2.0 : Pays de Savoie</t>
  </si>
  <si>
    <t>Mise en ligne :</t>
  </si>
  <si>
    <t>Contact :</t>
  </si>
  <si>
    <t>t.guiraudie@poleexcellencebois.fr</t>
  </si>
  <si>
    <t>Organisation du classeur excel</t>
  </si>
  <si>
    <t>Les onglets suivants définissent la structure du modèle :</t>
  </si>
  <si>
    <t>Paramètres</t>
  </si>
  <si>
    <t>Produits</t>
  </si>
  <si>
    <t>Secteurs</t>
  </si>
  <si>
    <t>Flux pouvant exister</t>
  </si>
  <si>
    <t>Le remplissage des données initiales s'effectue dans les onglets suivants :</t>
  </si>
  <si>
    <t>Données</t>
  </si>
  <si>
    <t xml:space="preserve">min max </t>
  </si>
  <si>
    <t>Contraintes</t>
  </si>
  <si>
    <t>Conversions</t>
  </si>
  <si>
    <t>Les résultats réconciliés sont disponibles dans les onglets :</t>
  </si>
  <si>
    <t>Résultats FR</t>
  </si>
  <si>
    <t>2 onglets de tableaux emplois ressources (ter) exprimés en 1000 m3 équivalent bois fibre (m3f)</t>
  </si>
  <si>
    <t>Navigation dans l'onglet résultats</t>
  </si>
  <si>
    <t>Utiliser les filtres pour accéder aux données souhaitées :</t>
  </si>
  <si>
    <t>par produit</t>
  </si>
  <si>
    <t>par secteur</t>
  </si>
  <si>
    <t>par origine (produit ou secteur)</t>
  </si>
  <si>
    <t>par destination (produit ou secteur)</t>
  </si>
  <si>
    <t>Les importations et exportations sont des secteurs.</t>
  </si>
  <si>
    <t>"International" = échanges internationaux.</t>
  </si>
  <si>
    <t>"Importations/Exportations nettes" = échanges nets avec le reste du monde</t>
  </si>
  <si>
    <t>NB</t>
  </si>
  <si>
    <t>Des commentaires peuvent être faits sur chaque onglet, notamment sur :</t>
  </si>
  <si>
    <t>Existence d’informations plus fiables ou complémentaires (données, incertitudes, intervalles plausibles [min,max]…)</t>
  </si>
  <si>
    <t>Points de vigilance sur des résultats a priori peu vraisemblables,</t>
  </si>
  <si>
    <t>Hypothèses de calcul des facteurs de conversion (taux d’humidité des produits etc.)</t>
  </si>
  <si>
    <t>Besoins de conversion dans des unités spécifiques</t>
  </si>
  <si>
    <t>Besoins en termes de visualisation des résultats</t>
  </si>
  <si>
    <t>Autres…</t>
  </si>
  <si>
    <t xml:space="preserve"> (en fonction des prélèvements dans les Savoie - EAB 2019)</t>
  </si>
  <si>
    <t>essence</t>
  </si>
  <si>
    <t>Pondération feuillus</t>
  </si>
  <si>
    <t xml:space="preserve">Pondération résineux
 </t>
  </si>
  <si>
    <t>hêtre</t>
  </si>
  <si>
    <t>chêne</t>
  </si>
  <si>
    <t>orme</t>
  </si>
  <si>
    <t>frêne</t>
  </si>
  <si>
    <t>chataigner</t>
  </si>
  <si>
    <t>charme</t>
  </si>
  <si>
    <t>bouleau</t>
  </si>
  <si>
    <t>noyer</t>
  </si>
  <si>
    <t>merisier</t>
  </si>
  <si>
    <t>peuplier</t>
  </si>
  <si>
    <t>aulne</t>
  </si>
  <si>
    <t>érable</t>
  </si>
  <si>
    <t>tilleul</t>
  </si>
  <si>
    <t>sapin</t>
  </si>
  <si>
    <t>épicéa</t>
  </si>
  <si>
    <t>pin maritime</t>
  </si>
  <si>
    <t>pin sylvestre</t>
  </si>
  <si>
    <t>douglas</t>
  </si>
  <si>
    <t>mélèze</t>
  </si>
  <si>
    <t>Pourcentage F/R</t>
  </si>
  <si>
    <t>humidité sur brute</t>
  </si>
  <si>
    <t>Local</t>
  </si>
  <si>
    <t>&gt; saturation</t>
  </si>
  <si>
    <t>Denisté du papier (t/m3)</t>
  </si>
  <si>
    <t>Inventaire Forestier National 2018</t>
  </si>
  <si>
    <t>Période</t>
  </si>
  <si>
    <t>Quantité</t>
  </si>
  <si>
    <t>Unité d'origine</t>
  </si>
  <si>
    <t>Commentaire</t>
  </si>
  <si>
    <t>moy 2018</t>
  </si>
  <si>
    <t>Bois sur pied F (peupliers)</t>
  </si>
  <si>
    <t>Bois sur pied F (hors peupliers)</t>
  </si>
  <si>
    <t>moy 2011-2020</t>
  </si>
  <si>
    <t>email envoyé à Antoine Colin pour avoir les dernières données IFN vendredi 07,01,2022</t>
  </si>
  <si>
    <t>DRAAF - Enquète Annuel de Branche 2019</t>
  </si>
  <si>
    <t>Isère vers Savoie</t>
  </si>
  <si>
    <t>80% de l'Isère vers la Savoie et un peu de l'Ain vers la Haute Savoie</t>
  </si>
  <si>
    <t>Estimation de 1639 m3 de feuillus sciés en Savoie pour arriver à 2000 m3 de feuillus sciés en PdS</t>
  </si>
  <si>
    <t>en attente des données sur référentiel Savoie + Haute-Savoie par DRAAF Frédéric Fontvieille. Email envoyé le 07.01.2022</t>
  </si>
  <si>
    <t>Observatoire Bois déchiqueté 2020</t>
  </si>
  <si>
    <t>Multitrans représente la moitié des ventes, dont 25 kt vendu à société d'exploitation ou leur société d'appro</t>
  </si>
  <si>
    <t>Ventes de Savoie Pan : 5 kt direct MOa et 10 kt à société d'exploitation (ENGIE, Dalkia, Idex…) ou leur société d'appro (SOVEN, ENERBIO, BEF…)</t>
  </si>
  <si>
    <t>Données de l'ASDER et du SYANE sur consommation de bois énergie</t>
  </si>
  <si>
    <t>Etude PEB-ASDER-PRIORITERRE 2014 sur le chauffage domestique</t>
  </si>
  <si>
    <t>Etude chauffage domestique PEB+ASDER+PRIORITERRE 2014</t>
  </si>
  <si>
    <t>Données enquêtés par le PEB</t>
  </si>
  <si>
    <t>Info des fabricants de pâte et papetiers</t>
  </si>
  <si>
    <t>RDM conso 600 000 MAP de connexes résineux pour carton = 150 kt de connexes</t>
  </si>
  <si>
    <t>Ecorce</t>
  </si>
  <si>
    <t>Chaufferies industrielle</t>
  </si>
  <si>
    <t>RDM Cascades (écorce)</t>
  </si>
  <si>
    <t>Bois A recyclé</t>
  </si>
  <si>
    <t>RDM Cascades (Bois A recyclé)</t>
  </si>
  <si>
    <t>Connexes de scierie</t>
  </si>
  <si>
    <t>Alpin Pellet</t>
  </si>
  <si>
    <t>75 000 tonnes de connexes de scierie à 50% d'humidité (70% sciure et 30% plaquettes) pour production de 40000 tonnes de granulés</t>
  </si>
  <si>
    <t>Eric Vial Propellet</t>
  </si>
  <si>
    <t>Lalliard</t>
  </si>
  <si>
    <t>Alterbois</t>
  </si>
  <si>
    <t>Enquête tél PEB</t>
  </si>
  <si>
    <t>PDL produit 1,3 kt de pâte à papier chimique à base de lin et de chanvre</t>
  </si>
  <si>
    <t>RdM produit 70 kt de pâte auto consommée</t>
  </si>
  <si>
    <t>RdM = 50 kt; PDL = 35 kt</t>
  </si>
  <si>
    <t>DS Smith importe 45 kt de papier à recycler pour produire du carton ondulé</t>
  </si>
  <si>
    <t>Pas de vente de pâte à papier</t>
  </si>
  <si>
    <t>70 kt auto consommée de RdM + 50 kt importé de RdM + 35 kt importé de PDL + 10 kt de recyclage + chanvre de PDL</t>
  </si>
  <si>
    <t>PDL produit 40 kt de papier, RdM produit 150 kt de carton, DS Smith produit 45 kt de carton ondulé</t>
  </si>
  <si>
    <t>???</t>
  </si>
  <si>
    <t>PDL vend toute sa production hors PdS = 40 kt</t>
  </si>
  <si>
    <t>PDL recycle 20% dans leur production soit 8700 t de papier</t>
  </si>
  <si>
    <t>Eurolamellé=30km3 + Sivalbp=24km3 + Lignalpes=70km3 + estimation de 26km3 importé par les scieurs, autres raboteurs, menuisiers, charpentiers…</t>
  </si>
  <si>
    <t>à la louche : 150 km3 importés + 100 km3 de production locale, consommée localement (charpente, (ameublement), embalage, revêtements…)</t>
  </si>
  <si>
    <t>Pas d'exports de sciages feuillus car pas de sciage de feuillus</t>
  </si>
  <si>
    <t>Pas d'usine de CP en pays de Savoie</t>
  </si>
  <si>
    <t>annee</t>
  </si>
  <si>
    <t>code_reg</t>
  </si>
  <si>
    <t>reg</t>
  </si>
  <si>
    <t>code_pays</t>
  </si>
  <si>
    <t>pays</t>
  </si>
  <si>
    <t>produit_modele</t>
  </si>
  <si>
    <t>tonnes</t>
  </si>
  <si>
    <t>flux</t>
  </si>
  <si>
    <t>Savoie et Haute-Savoie</t>
  </si>
  <si>
    <t>France - Monaco</t>
  </si>
  <si>
    <t>IMPORT</t>
  </si>
  <si>
    <t>Belgique</t>
  </si>
  <si>
    <t>Luxembourg</t>
  </si>
  <si>
    <t>Pays-Bas</t>
  </si>
  <si>
    <t>Italie</t>
  </si>
  <si>
    <t>Royaume Uni</t>
  </si>
  <si>
    <t>Irlande</t>
  </si>
  <si>
    <t>Danemark</t>
  </si>
  <si>
    <t>Autriche</t>
  </si>
  <si>
    <t>Suisse</t>
  </si>
  <si>
    <t>Suède</t>
  </si>
  <si>
    <t>Finlande</t>
  </si>
  <si>
    <t>Lettonie</t>
  </si>
  <si>
    <t>Lituanie</t>
  </si>
  <si>
    <t>Ukraine</t>
  </si>
  <si>
    <t>Pologne</t>
  </si>
  <si>
    <t>Allemagne</t>
  </si>
  <si>
    <t>République Tchèque</t>
  </si>
  <si>
    <t>Slovaquie</t>
  </si>
  <si>
    <t>Espagne</t>
  </si>
  <si>
    <t>Portugal</t>
  </si>
  <si>
    <t>Turquie</t>
  </si>
  <si>
    <t>Croatie</t>
  </si>
  <si>
    <t>Tunisie</t>
  </si>
  <si>
    <t>Sierra-Leone</t>
  </si>
  <si>
    <t>Cameroun</t>
  </si>
  <si>
    <t>Gabon</t>
  </si>
  <si>
    <t>USA - Porto Rico</t>
  </si>
  <si>
    <t>Canada</t>
  </si>
  <si>
    <t>Brésil</t>
  </si>
  <si>
    <t>Uruguay</t>
  </si>
  <si>
    <t>Chili</t>
  </si>
  <si>
    <t>EXPORT</t>
  </si>
  <si>
    <t>Belarus</t>
  </si>
  <si>
    <t>Russie</t>
  </si>
  <si>
    <t>Roumanie</t>
  </si>
  <si>
    <t>Bulgarie</t>
  </si>
  <si>
    <t>Maroc</t>
  </si>
  <si>
    <t>Egypte</t>
  </si>
  <si>
    <t>République d'Afrique du Sud</t>
  </si>
  <si>
    <t>Israel</t>
  </si>
  <si>
    <t>code_reg_cht</t>
  </si>
  <si>
    <t>reg_cht</t>
  </si>
  <si>
    <t>code_reg_decht</t>
  </si>
  <si>
    <t>reg_decht</t>
  </si>
  <si>
    <t>nb_obs</t>
  </si>
  <si>
    <t>uncert</t>
  </si>
  <si>
    <t>Île-de-France</t>
  </si>
  <si>
    <t>Centre-Val de Loire</t>
  </si>
  <si>
    <t>Bourgogne-Franche-Comté</t>
  </si>
  <si>
    <t>Normandie</t>
  </si>
  <si>
    <t>Hauts-de-France</t>
  </si>
  <si>
    <t>Grand Est</t>
  </si>
  <si>
    <t>Nouvelle-Aquitaine</t>
  </si>
  <si>
    <t>Occitanie</t>
  </si>
  <si>
    <t>Provence-Alpes-Côte d'Azur</t>
  </si>
  <si>
    <t>Auvergne-Rhône-Alpes hors Savoie et Haute-Savoie</t>
  </si>
  <si>
    <t>2017_2018</t>
  </si>
  <si>
    <t>Pays de la Loire</t>
  </si>
  <si>
    <t>Bretagne</t>
  </si>
  <si>
    <t xml:space="preserve"> (source : https://agritrop.cirad.fr/589166)</t>
  </si>
  <si>
    <t>http://www.afpia-estnord.fr/fichiers/download/Article%20Bernard%20Le%20Bouvet.pdf</t>
  </si>
  <si>
    <t xml:space="preserve">masse volumique 15% hs </t>
  </si>
  <si>
    <t>infra-densité 
(masse sèche / volume vert)</t>
  </si>
  <si>
    <t>Moyenne F</t>
  </si>
  <si>
    <t>infra_d_f</t>
  </si>
  <si>
    <t>Moyenne R</t>
  </si>
  <si>
    <t>infra_d_r</t>
  </si>
  <si>
    <t xml:space="preserve">Retrait total
</t>
  </si>
  <si>
    <t>retrait volumique (%) 
par % d'humidité 
sur sec</t>
  </si>
  <si>
    <t xml:space="preserve">tangentiel 
</t>
  </si>
  <si>
    <t xml:space="preserve">radial 
</t>
  </si>
  <si>
    <t xml:space="preserve"> 
volumique
</t>
  </si>
  <si>
    <t>retrait_v_f</t>
  </si>
  <si>
    <t>retrait_v_r</t>
  </si>
  <si>
    <t>Primaire:Espéces:Usages:Echanges</t>
  </si>
  <si>
    <t>Bois bûche:Bois d'industrie:Bois d'œuvre:Connexes et Plaquettes:Forêt:Déchets</t>
  </si>
  <si>
    <t>Traduction</t>
  </si>
  <si>
    <t>Le rendement des scieries F (volume de sciages / bois sur écorce en entrée de process) est compris entre 40% et 50%
NB : Chiffres de la région Grand Est</t>
  </si>
  <si>
    <t>Le rendement des scieries R (volume de sciages / bois sur écorce en entrée de process) est en moyenne de 55%.
NB : On a estimé cela en demandant les rendements des scieries des Savoie, qui scient 96% de Sapin et d'Epicéa en volume</t>
  </si>
  <si>
    <t>67% des connexes hors écorces produits sont des plaquettes (le reste, 33% sont des sciures).</t>
  </si>
  <si>
    <t>Idem</t>
  </si>
  <si>
    <t>Le taux d'écorce sur les feuillus en entrée des scieries est de 12% (la scierie génère 0,12 unités d'écorces pour 1 unité de bois brut feuillus en entrée)</t>
  </si>
  <si>
    <t>Idem résineux = Sapin / Epicéa = 10%</t>
  </si>
  <si>
    <t>Idem s'il s'agit d'une usine de trituration (pâte à papier ou panneaux)</t>
  </si>
  <si>
    <t>Idem = 10%</t>
  </si>
  <si>
    <t>Pour une unité de pâte mécanique produite, l'usine produit entre 0.045 et 0.055 unités de résidus.</t>
  </si>
  <si>
    <t>Pour une unité de pâte chimique produite, l'usine produit entre 0.95 et 1.05 unités de résidus.</t>
  </si>
  <si>
    <t>0,77 * papier carton utilisé par la conso finale est égal à 1* papier recycler produit par celle-ci.
77% du papier consommé est trié pour être recyclé.</t>
  </si>
  <si>
    <t>volume de bois sur pied feuillus exploité &gt;= volume BO et BI feuillus produit</t>
  </si>
  <si>
    <t>volume de bois sur pied résineux exploité &gt;= volume BO et BI résineux produit</t>
  </si>
  <si>
    <t>Pour une unité de papier carton produite, il faut entre 0.55 et 0.70 unités de papier à recycler. Le reste provient de la pâte à papier (non recyclée) car il faut respecter l'équilibre matière sur ce secteur (soit entre 30% et 45%).</t>
  </si>
  <si>
    <t>Pertes = 0,08*BO + 0.15*BIBE</t>
  </si>
  <si>
    <t>Pertes F &gt;= 0,08*BO F + 0.15*BIBE F
(Pour avoir l'égalité il faudrait ajouter le bois bûche officiel F)</t>
  </si>
  <si>
    <t>Pertes R &gt;= 0,08*BO R + 0.15*BIBE R
(Pour avoir l'égalité il faudrait ajouter le bois bûche officiel R)</t>
  </si>
  <si>
    <t>Nécessaire pour empêcher le modèle de transformer du bois hors forêt en bois bûche circuit court ou inversement de transformer du bois sur pied (forêt) en bois hors forêt circuit court.</t>
  </si>
  <si>
    <t>Au moins 80% du bois bûche officiel (EAB) est consommé localement par les ménages.</t>
  </si>
  <si>
    <t>Idem s'il s'agit d'une usine de tranchage/déroulage</t>
  </si>
  <si>
    <t>idem s'il s'agit d'une usine de contreplaqué</t>
  </si>
  <si>
    <t>idem</t>
  </si>
  <si>
    <t>Bois d'œuvre:Bois d'industrie:Bois bûche</t>
  </si>
  <si>
    <t>Connexes et Plaquettes:Déchets</t>
  </si>
  <si>
    <t>Bois d'œuvre:Bois d'industrie</t>
  </si>
  <si>
    <t>Forêt:Bois d'œuvre:Bois d'industrie:Bois bûche:Connexes et Plaquettes:Déchets</t>
  </si>
  <si>
    <t>Forêt:Bois d'œuvre:Bois d'industrie:Bois énergie et déchets</t>
  </si>
  <si>
    <t>Forêt:Bois d'œuvre:Bois d'industrie:Bois bûche:Connexes et Plaquettes</t>
  </si>
  <si>
    <t>Forêt:Bois bûche</t>
  </si>
  <si>
    <t>Bois bûche:Connexes et Plaquettes:Déchets</t>
  </si>
  <si>
    <t>Bois bûche:Connexes et Plaquettes</t>
  </si>
  <si>
    <t>Bois d'œuvre:Bois d'industrie:Connexes et Plaquettes</t>
  </si>
  <si>
    <t>Flux en forêt</t>
  </si>
  <si>
    <t>Scieries, tranchage, déroulage</t>
  </si>
  <si>
    <t>Trituration</t>
  </si>
  <si>
    <t>Bois énergie</t>
  </si>
  <si>
    <t>Conso</t>
  </si>
  <si>
    <t>Echanges régionaux et internationaux</t>
  </si>
  <si>
    <t>Ressources. Ce tableau définit les flux de produits (lignes ci-dessous) générables par les secteurs (colonnes ci-contre). Contient 1 si le flux peut exister. En bleu si une donnée d'entrée est fournie au modèle.</t>
  </si>
  <si>
    <t>Emplois. Ce tableau définit les flux de produits (lignes ci-dessous) consommables par les secteurs (colonnes ci-contre). Contient 1 si le flux peut exister. En bleu si une donnée d'entrée est fournie au modèle.</t>
  </si>
  <si>
    <t>Usines de tranchage</t>
  </si>
  <si>
    <t>Primaire:Echanges</t>
  </si>
  <si>
    <t>Hors Pays de Savoie:Autres régions françaises:International</t>
  </si>
  <si>
    <t>Types de bois</t>
  </si>
  <si>
    <t>Types de produits</t>
  </si>
  <si>
    <t>Douanes</t>
  </si>
  <si>
    <t>Plaquette</t>
  </si>
  <si>
    <t>Chaudière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</si>
</sst>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0"/>
      <name val="Verdana"/>
    </font>
    <font>
      <sz val="11"/>
      <color theme="1"/>
      <name val="Calibri"/>
      <family val="2"/>
      <scheme val="minor"/>
    </font>
    <font>
      <b/>
      <sz val="10"/>
      <name val="Verdana"/>
      <family val="2"/>
    </font>
    <font>
      <sz val="10"/>
      <name val="Verdana"/>
      <family val="2"/>
    </font>
    <font>
      <sz val="10"/>
      <name val="Verdana"/>
      <family val="2"/>
    </font>
    <font>
      <sz val="10"/>
      <name val="Courier"/>
      <family val="1"/>
    </font>
    <font>
      <sz val="10"/>
      <color theme="4" tint="-0.249977111117893"/>
      <name val="Verdana"/>
      <family val="2"/>
    </font>
    <font>
      <sz val="14"/>
      <name val="Verdana"/>
      <family val="2"/>
    </font>
    <font>
      <sz val="16"/>
      <name val="Verdana"/>
      <family val="2"/>
    </font>
    <font>
      <b/>
      <sz val="11"/>
      <name val="Calibri"/>
    </font>
    <font>
      <u/>
      <sz val="10"/>
      <color theme="10"/>
      <name val="Verdana"/>
    </font>
    <font>
      <b/>
      <sz val="12"/>
      <name val="Verdana"/>
      <family val="2"/>
    </font>
    <font>
      <b/>
      <sz val="10"/>
      <color rgb="FFFFFFFF"/>
      <name val="Verdana"/>
    </font>
    <font>
      <sz val="10"/>
      <color theme="1"/>
      <name val="Verdana"/>
      <family val="2"/>
    </font>
  </fonts>
  <fills count="14">
    <fill>
      <patternFill patternType="none"/>
    </fill>
    <fill>
      <patternFill patternType="gray125"/>
    </fill>
    <fill>
      <patternFill patternType="solid">
        <fgColor theme="4" tint="0.39997558519241921"/>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rgb="FF92D050"/>
        <bgColor indexed="64"/>
      </patternFill>
    </fill>
    <fill>
      <patternFill patternType="solid">
        <fgColor indexed="22"/>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rgb="FF799939"/>
      </patternFill>
    </fill>
  </fills>
  <borders count="5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diagonal/>
    </border>
    <border>
      <left/>
      <right style="thin">
        <color auto="1"/>
      </right>
      <top style="thin">
        <color auto="1"/>
      </top>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auto="1"/>
      </left>
      <right style="thin">
        <color auto="1"/>
      </right>
      <top style="thin">
        <color auto="1"/>
      </top>
      <bottom style="thin">
        <color auto="1"/>
      </bottom>
      <diagonal/>
    </border>
    <border>
      <left style="medium">
        <color indexed="64"/>
      </left>
      <right style="thin">
        <color auto="1"/>
      </right>
      <top style="medium">
        <color indexed="64"/>
      </top>
      <bottom style="medium">
        <color indexed="64"/>
      </bottom>
      <diagonal/>
    </border>
    <border>
      <left/>
      <right/>
      <top style="medium">
        <color indexed="64"/>
      </top>
      <bottom style="medium">
        <color indexed="64"/>
      </bottom>
      <diagonal/>
    </border>
    <border>
      <left/>
      <right style="thin">
        <color auto="1"/>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thin">
        <color auto="1"/>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bottom style="medium">
        <color theme="7" tint="-0.499984740745262"/>
      </bottom>
      <diagonal/>
    </border>
    <border>
      <left style="slantDashDot">
        <color auto="1"/>
      </left>
      <right style="slantDashDot">
        <color auto="1"/>
      </right>
      <top style="slantDashDot">
        <color auto="1"/>
      </top>
      <bottom/>
      <diagonal/>
    </border>
    <border>
      <left/>
      <right/>
      <top style="slantDashDot">
        <color auto="1"/>
      </top>
      <bottom/>
      <diagonal/>
    </border>
    <border>
      <left/>
      <right style="slantDashDot">
        <color auto="1"/>
      </right>
      <top style="slantDashDot">
        <color auto="1"/>
      </top>
      <bottom/>
      <diagonal/>
    </border>
    <border>
      <left style="slantDashDot">
        <color auto="1"/>
      </left>
      <right style="slantDashDot">
        <color auto="1"/>
      </right>
      <top style="slantDashDot">
        <color auto="1"/>
      </top>
      <bottom style="medium">
        <color indexed="64"/>
      </bottom>
      <diagonal/>
    </border>
    <border>
      <left/>
      <right style="slantDashDot">
        <color auto="1"/>
      </right>
      <top style="slantDashDot">
        <color auto="1"/>
      </top>
      <bottom style="medium">
        <color indexed="64"/>
      </bottom>
      <diagonal/>
    </border>
    <border>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thin">
        <color auto="1"/>
      </left>
      <right style="medium">
        <color indexed="64"/>
      </right>
      <top/>
      <bottom/>
      <diagonal/>
    </border>
    <border>
      <left style="medium">
        <color indexed="64"/>
      </left>
      <right style="thin">
        <color auto="1"/>
      </right>
      <top/>
      <bottom/>
      <diagonal/>
    </border>
    <border>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medium">
        <color indexed="64"/>
      </left>
      <right style="thin">
        <color auto="1"/>
      </right>
      <top/>
      <bottom style="medium">
        <color indexed="64"/>
      </bottom>
      <diagonal/>
    </border>
    <border>
      <left style="thin">
        <color auto="1"/>
      </left>
      <right style="slantDashDot">
        <color auto="1"/>
      </right>
      <top/>
      <bottom/>
      <diagonal/>
    </border>
    <border>
      <left style="thin">
        <color auto="1"/>
      </left>
      <right/>
      <top style="medium">
        <color indexed="64"/>
      </top>
      <bottom/>
      <diagonal/>
    </border>
    <border>
      <left style="thin">
        <color auto="1"/>
      </left>
      <right/>
      <top/>
      <bottom style="medium">
        <color indexed="64"/>
      </bottom>
      <diagonal/>
    </border>
  </borders>
  <cellStyleXfs count="6">
    <xf numFmtId="0" fontId="0" fillId="0" borderId="0"/>
    <xf numFmtId="9" fontId="4" fillId="0" borderId="0"/>
    <xf numFmtId="0" fontId="4" fillId="0" borderId="0"/>
    <xf numFmtId="9" fontId="4" fillId="0" borderId="0"/>
    <xf numFmtId="0" fontId="1" fillId="0" borderId="0"/>
    <xf numFmtId="0" fontId="10" fillId="0" borderId="0"/>
  </cellStyleXfs>
  <cellXfs count="263">
    <xf numFmtId="0" fontId="0" fillId="0" borderId="0" xfId="0"/>
    <xf numFmtId="0" fontId="2" fillId="2" borderId="2" xfId="0" applyFont="1" applyFill="1" applyBorder="1" applyAlignment="1">
      <alignment horizontal="left" vertical="center"/>
    </xf>
    <xf numFmtId="0" fontId="3" fillId="7" borderId="0" xfId="2" applyFont="1" applyFill="1"/>
    <xf numFmtId="0" fontId="3" fillId="6" borderId="0" xfId="2" applyFont="1" applyFill="1"/>
    <xf numFmtId="2" fontId="0" fillId="0" borderId="0" xfId="3" applyNumberFormat="1" applyFont="1"/>
    <xf numFmtId="0" fontId="3" fillId="6" borderId="15" xfId="2" applyFont="1" applyFill="1" applyBorder="1" applyAlignment="1">
      <alignment vertical="top" wrapText="1"/>
    </xf>
    <xf numFmtId="9" fontId="3" fillId="0" borderId="15" xfId="2" applyNumberFormat="1" applyFont="1" applyBorder="1"/>
    <xf numFmtId="1" fontId="3" fillId="6" borderId="8" xfId="2" applyNumberFormat="1" applyFont="1" applyFill="1" applyBorder="1"/>
    <xf numFmtId="9" fontId="5" fillId="0" borderId="8" xfId="2" applyNumberFormat="1" applyFont="1" applyBorder="1"/>
    <xf numFmtId="0" fontId="2" fillId="0" borderId="1" xfId="2" applyFont="1" applyBorder="1" applyAlignment="1">
      <alignment vertical="center"/>
    </xf>
    <xf numFmtId="0" fontId="2" fillId="0" borderId="13" xfId="2" applyFont="1" applyBorder="1" applyAlignment="1">
      <alignment vertical="center" wrapText="1"/>
    </xf>
    <xf numFmtId="0" fontId="2" fillId="0" borderId="12" xfId="2" applyFont="1" applyBorder="1" applyAlignment="1">
      <alignment vertical="center" wrapText="1"/>
    </xf>
    <xf numFmtId="0" fontId="3" fillId="0" borderId="13" xfId="2" applyFont="1" applyBorder="1" applyAlignment="1">
      <alignment vertical="center" wrapText="1"/>
    </xf>
    <xf numFmtId="0" fontId="3" fillId="0" borderId="3" xfId="2" applyFont="1" applyBorder="1"/>
    <xf numFmtId="0" fontId="3" fillId="0" borderId="5" xfId="2" applyFont="1" applyBorder="1"/>
    <xf numFmtId="9" fontId="0" fillId="3" borderId="2" xfId="3" applyFont="1" applyFill="1" applyBorder="1"/>
    <xf numFmtId="0" fontId="3" fillId="0" borderId="6" xfId="2" applyFont="1" applyBorder="1"/>
    <xf numFmtId="9" fontId="0" fillId="3" borderId="3" xfId="3" applyFont="1" applyFill="1" applyBorder="1"/>
    <xf numFmtId="0" fontId="3" fillId="0" borderId="7" xfId="2" applyFont="1" applyBorder="1"/>
    <xf numFmtId="9" fontId="0" fillId="3" borderId="4" xfId="3" applyFont="1" applyFill="1" applyBorder="1"/>
    <xf numFmtId="0" fontId="6" fillId="0" borderId="0" xfId="2" applyFont="1"/>
    <xf numFmtId="0" fontId="2" fillId="3" borderId="5" xfId="2" applyFont="1" applyFill="1" applyBorder="1"/>
    <xf numFmtId="0" fontId="2" fillId="3" borderId="2" xfId="2" applyFont="1" applyFill="1" applyBorder="1"/>
    <xf numFmtId="9" fontId="2" fillId="3" borderId="10" xfId="3" applyFont="1" applyFill="1" applyBorder="1"/>
    <xf numFmtId="0" fontId="2" fillId="3" borderId="7" xfId="2" applyFont="1" applyFill="1" applyBorder="1"/>
    <xf numFmtId="0" fontId="2" fillId="3" borderId="4" xfId="2" applyFont="1" applyFill="1" applyBorder="1"/>
    <xf numFmtId="9" fontId="2" fillId="3" borderId="11" xfId="3" applyFont="1" applyFill="1" applyBorder="1"/>
    <xf numFmtId="0" fontId="3" fillId="0" borderId="2" xfId="2" applyFont="1" applyBorder="1" applyAlignment="1">
      <alignment vertical="center" wrapText="1"/>
    </xf>
    <xf numFmtId="0" fontId="3" fillId="0" borderId="4" xfId="2" applyFont="1" applyBorder="1"/>
    <xf numFmtId="1" fontId="3" fillId="6" borderId="0" xfId="2" applyNumberFormat="1" applyFont="1" applyFill="1"/>
    <xf numFmtId="9" fontId="5" fillId="0" borderId="0" xfId="2" applyNumberFormat="1" applyFont="1"/>
    <xf numFmtId="9" fontId="0" fillId="0" borderId="0" xfId="3" applyFont="1"/>
    <xf numFmtId="0" fontId="3" fillId="8" borderId="0" xfId="0" applyFont="1" applyFill="1"/>
    <xf numFmtId="0" fontId="0" fillId="0" borderId="0" xfId="0" applyAlignment="1">
      <alignment horizontal="center" vertical="center"/>
    </xf>
    <xf numFmtId="0" fontId="0" fillId="0" borderId="0" xfId="0"/>
    <xf numFmtId="0" fontId="3" fillId="0" borderId="0" xfId="0" applyFont="1"/>
    <xf numFmtId="2" fontId="0" fillId="0" borderId="0" xfId="0" applyNumberFormat="1"/>
    <xf numFmtId="9" fontId="0" fillId="0" borderId="0" xfId="0" applyNumberFormat="1"/>
    <xf numFmtId="0" fontId="3" fillId="0" borderId="0" xfId="2" applyFont="1"/>
    <xf numFmtId="9" fontId="3" fillId="0" borderId="0" xfId="2" applyNumberFormat="1" applyFont="1"/>
    <xf numFmtId="0" fontId="3" fillId="0" borderId="0" xfId="0" applyFont="1" applyAlignment="1">
      <alignment wrapText="1"/>
    </xf>
    <xf numFmtId="0" fontId="0" fillId="0" borderId="0" xfId="0" applyAlignment="1">
      <alignment wrapText="1"/>
    </xf>
    <xf numFmtId="0" fontId="0" fillId="0" borderId="0" xfId="0" applyAlignment="1">
      <alignment vertical="center"/>
    </xf>
    <xf numFmtId="0" fontId="3" fillId="0" borderId="0" xfId="0" applyFont="1" applyAlignment="1">
      <alignment vertical="center"/>
    </xf>
    <xf numFmtId="9" fontId="4" fillId="0" borderId="0" xfId="1"/>
    <xf numFmtId="9" fontId="4" fillId="0" borderId="0" xfId="1" applyAlignment="1">
      <alignment vertical="center"/>
    </xf>
    <xf numFmtId="9" fontId="3" fillId="0" borderId="0" xfId="1" applyFont="1" applyAlignment="1">
      <alignment vertical="center"/>
    </xf>
    <xf numFmtId="2" fontId="0" fillId="0" borderId="0" xfId="0" applyNumberFormat="1" applyAlignment="1">
      <alignment vertical="center"/>
    </xf>
    <xf numFmtId="2" fontId="3" fillId="0" borderId="0" xfId="0" applyNumberFormat="1" applyFont="1" applyAlignment="1">
      <alignment vertical="center"/>
    </xf>
    <xf numFmtId="0" fontId="3" fillId="0" borderId="0" xfId="2" applyFont="1" applyAlignment="1">
      <alignment vertical="center"/>
    </xf>
    <xf numFmtId="9" fontId="0" fillId="12" borderId="5" xfId="3" applyFont="1" applyFill="1" applyBorder="1" applyAlignment="1">
      <alignment horizontal="right"/>
    </xf>
    <xf numFmtId="9" fontId="0" fillId="12" borderId="10" xfId="3" applyFont="1" applyFill="1" applyBorder="1" applyAlignment="1">
      <alignment horizontal="right"/>
    </xf>
    <xf numFmtId="0" fontId="3" fillId="12" borderId="5" xfId="2" applyFont="1" applyFill="1" applyBorder="1"/>
    <xf numFmtId="9" fontId="0" fillId="12" borderId="6" xfId="3" applyFont="1" applyFill="1" applyBorder="1" applyAlignment="1">
      <alignment horizontal="right"/>
    </xf>
    <xf numFmtId="9" fontId="0" fillId="12" borderId="9" xfId="3" applyFont="1" applyFill="1" applyBorder="1" applyAlignment="1">
      <alignment horizontal="right"/>
    </xf>
    <xf numFmtId="0" fontId="3" fillId="12" borderId="6" xfId="2" applyFont="1" applyFill="1" applyBorder="1"/>
    <xf numFmtId="9" fontId="0" fillId="12" borderId="7" xfId="3" applyFont="1" applyFill="1" applyBorder="1" applyAlignment="1">
      <alignment horizontal="right"/>
    </xf>
    <xf numFmtId="9" fontId="0" fillId="12" borderId="11" xfId="3" applyFont="1" applyFill="1" applyBorder="1" applyAlignment="1">
      <alignment horizontal="right"/>
    </xf>
    <xf numFmtId="0" fontId="3" fillId="12" borderId="7" xfId="2" applyFont="1" applyFill="1" applyBorder="1"/>
    <xf numFmtId="1" fontId="3" fillId="10" borderId="10" xfId="2" applyNumberFormat="1" applyFont="1" applyFill="1" applyBorder="1"/>
    <xf numFmtId="1" fontId="3" fillId="10" borderId="9" xfId="2" applyNumberFormat="1" applyFont="1" applyFill="1" applyBorder="1"/>
    <xf numFmtId="1" fontId="3" fillId="10" borderId="11" xfId="2" applyNumberFormat="1" applyFont="1" applyFill="1" applyBorder="1"/>
    <xf numFmtId="2" fontId="2" fillId="11" borderId="15" xfId="2" applyNumberFormat="1" applyFont="1" applyFill="1" applyBorder="1"/>
    <xf numFmtId="2" fontId="2" fillId="11" borderId="8" xfId="2" applyNumberFormat="1" applyFont="1" applyFill="1" applyBorder="1"/>
    <xf numFmtId="9" fontId="0" fillId="9" borderId="5" xfId="3" applyFont="1" applyFill="1" applyBorder="1"/>
    <xf numFmtId="9" fontId="0" fillId="9" borderId="15" xfId="3" applyFont="1" applyFill="1" applyBorder="1"/>
    <xf numFmtId="9" fontId="0" fillId="9" borderId="6" xfId="3" applyFont="1" applyFill="1" applyBorder="1"/>
    <xf numFmtId="9" fontId="0" fillId="9" borderId="7" xfId="3" applyFont="1" applyFill="1" applyBorder="1"/>
    <xf numFmtId="9" fontId="0" fillId="9" borderId="8" xfId="3" applyFont="1" applyFill="1" applyBorder="1"/>
    <xf numFmtId="0" fontId="2" fillId="0" borderId="12" xfId="2" applyFont="1" applyBorder="1" applyAlignment="1">
      <alignment vertical="top" wrapText="1"/>
    </xf>
    <xf numFmtId="0" fontId="2" fillId="0" borderId="13" xfId="2" applyFont="1" applyBorder="1" applyAlignment="1">
      <alignment vertical="top" wrapText="1"/>
    </xf>
    <xf numFmtId="0" fontId="2" fillId="0" borderId="1" xfId="2" applyFont="1" applyBorder="1" applyAlignment="1">
      <alignment vertical="top"/>
    </xf>
    <xf numFmtId="0" fontId="2" fillId="0" borderId="10" xfId="2" applyFont="1" applyBorder="1" applyAlignment="1">
      <alignment vertical="center" wrapText="1"/>
    </xf>
    <xf numFmtId="9" fontId="0" fillId="9" borderId="0" xfId="3" applyFont="1" applyFill="1"/>
    <xf numFmtId="0" fontId="2" fillId="0" borderId="14" xfId="2" applyFont="1" applyBorder="1" applyAlignment="1">
      <alignment vertical="center" wrapText="1"/>
    </xf>
    <xf numFmtId="0" fontId="2" fillId="0" borderId="0" xfId="0" applyFont="1"/>
    <xf numFmtId="0" fontId="9" fillId="0" borderId="1" xfId="0" applyFont="1" applyBorder="1" applyAlignment="1">
      <alignment horizontal="center" vertical="top"/>
    </xf>
    <xf numFmtId="0" fontId="1" fillId="0" borderId="0" xfId="4"/>
    <xf numFmtId="0" fontId="9" fillId="0" borderId="1" xfId="4" applyFont="1" applyBorder="1" applyAlignment="1">
      <alignment horizontal="center" vertical="top"/>
    </xf>
    <xf numFmtId="0" fontId="11" fillId="0" borderId="0" xfId="0" applyFont="1"/>
    <xf numFmtId="15" fontId="0" fillId="0" borderId="0" xfId="0" applyNumberFormat="1"/>
    <xf numFmtId="0" fontId="10" fillId="0" borderId="0" xfId="5" applyAlignment="1" applyProtection="1">
      <alignment vertical="top"/>
      <protection locked="0"/>
    </xf>
    <xf numFmtId="0" fontId="0" fillId="0" borderId="0" xfId="0" applyAlignment="1">
      <alignment horizontal="left" indent="1"/>
    </xf>
    <xf numFmtId="0" fontId="3" fillId="0" borderId="0" xfId="2" applyFont="1" applyAlignment="1">
      <alignment horizontal="center"/>
    </xf>
    <xf numFmtId="0" fontId="12" fillId="13" borderId="16" xfId="0" applyFont="1" applyFill="1" applyBorder="1" applyAlignment="1">
      <alignment wrapText="1"/>
    </xf>
    <xf numFmtId="0" fontId="12" fillId="13" borderId="16" xfId="0" applyFont="1" applyFill="1" applyBorder="1" applyAlignment="1">
      <alignment vertical="top" wrapText="1" shrinkToFit="1"/>
    </xf>
    <xf numFmtId="0" fontId="0" fillId="0" borderId="0" xfId="0"/>
    <xf numFmtId="0" fontId="0" fillId="0" borderId="0" xfId="0"/>
    <xf numFmtId="0" fontId="3" fillId="0" borderId="20" xfId="0" applyFont="1" applyBorder="1"/>
    <xf numFmtId="0" fontId="0" fillId="0" borderId="18" xfId="0" applyBorder="1"/>
    <xf numFmtId="0" fontId="3" fillId="0" borderId="20" xfId="0" applyFont="1" applyBorder="1" applyAlignment="1">
      <alignment horizontal="center"/>
    </xf>
    <xf numFmtId="0" fontId="2" fillId="0" borderId="22" xfId="0" applyFont="1" applyBorder="1" applyAlignment="1">
      <alignment vertical="center" wrapText="1"/>
    </xf>
    <xf numFmtId="0" fontId="0" fillId="0" borderId="17" xfId="0" applyBorder="1" applyAlignment="1">
      <alignment vertical="center" wrapText="1"/>
    </xf>
    <xf numFmtId="0" fontId="0" fillId="0" borderId="23" xfId="0" applyBorder="1" applyAlignment="1">
      <alignment vertical="center" wrapText="1"/>
    </xf>
    <xf numFmtId="0" fontId="0" fillId="0" borderId="24" xfId="0" applyBorder="1" applyAlignment="1">
      <alignment vertical="center" wrapText="1"/>
    </xf>
    <xf numFmtId="0" fontId="0" fillId="0" borderId="20" xfId="0" applyBorder="1" applyAlignment="1">
      <alignment vertical="center" wrapText="1"/>
    </xf>
    <xf numFmtId="0" fontId="0" fillId="0" borderId="19" xfId="0" applyBorder="1" applyAlignment="1">
      <alignment vertical="center" wrapText="1"/>
    </xf>
    <xf numFmtId="0" fontId="3" fillId="0" borderId="25" xfId="0" applyFont="1" applyBorder="1" applyAlignment="1">
      <alignment vertical="center" wrapText="1"/>
    </xf>
    <xf numFmtId="0" fontId="3" fillId="0" borderId="23" xfId="0" applyFont="1" applyBorder="1" applyAlignment="1">
      <alignment vertical="center" wrapText="1"/>
    </xf>
    <xf numFmtId="0" fontId="0" fillId="0" borderId="18" xfId="0" applyBorder="1" applyAlignment="1">
      <alignment vertical="center" wrapText="1"/>
    </xf>
    <xf numFmtId="0" fontId="13" fillId="0" borderId="17" xfId="0" applyFont="1" applyBorder="1" applyAlignment="1">
      <alignment vertical="center" wrapText="1"/>
    </xf>
    <xf numFmtId="0" fontId="13" fillId="0" borderId="23" xfId="0" applyFont="1" applyBorder="1" applyAlignment="1">
      <alignment vertical="center" wrapText="1"/>
    </xf>
    <xf numFmtId="0" fontId="13" fillId="0" borderId="24" xfId="0" applyFont="1" applyBorder="1" applyAlignment="1">
      <alignment vertical="center" wrapText="1"/>
    </xf>
    <xf numFmtId="0" fontId="0" fillId="0" borderId="22" xfId="0" applyBorder="1"/>
    <xf numFmtId="1" fontId="0" fillId="0" borderId="26" xfId="0" applyNumberFormat="1" applyBorder="1"/>
    <xf numFmtId="1" fontId="0" fillId="0" borderId="27" xfId="0" applyNumberFormat="1" applyBorder="1"/>
    <xf numFmtId="1" fontId="0" fillId="0" borderId="28" xfId="0" applyNumberFormat="1" applyBorder="1"/>
    <xf numFmtId="1" fontId="0" fillId="0" borderId="22" xfId="0" applyNumberFormat="1" applyBorder="1"/>
    <xf numFmtId="1" fontId="13" fillId="0" borderId="26" xfId="0" applyNumberFormat="1" applyFont="1" applyBorder="1"/>
    <xf numFmtId="1" fontId="13" fillId="0" borderId="27" xfId="0" applyNumberFormat="1" applyFont="1" applyBorder="1"/>
    <xf numFmtId="1" fontId="13" fillId="0" borderId="28" xfId="0" applyNumberFormat="1" applyFont="1" applyBorder="1"/>
    <xf numFmtId="0" fontId="0" fillId="0" borderId="29" xfId="0" applyBorder="1"/>
    <xf numFmtId="1" fontId="0" fillId="0" borderId="30" xfId="0" applyNumberFormat="1" applyBorder="1"/>
    <xf numFmtId="1" fontId="0" fillId="0" borderId="0" xfId="0" applyNumberFormat="1"/>
    <xf numFmtId="1" fontId="0" fillId="0" borderId="31" xfId="0" applyNumberFormat="1" applyBorder="1"/>
    <xf numFmtId="1" fontId="0" fillId="0" borderId="29" xfId="0" applyNumberFormat="1" applyBorder="1"/>
    <xf numFmtId="1" fontId="13" fillId="0" borderId="30" xfId="0" applyNumberFormat="1" applyFont="1" applyBorder="1"/>
    <xf numFmtId="1" fontId="13" fillId="0" borderId="0" xfId="0" applyNumberFormat="1" applyFont="1"/>
    <xf numFmtId="1" fontId="13" fillId="0" borderId="31" xfId="0" applyNumberFormat="1" applyFont="1" applyBorder="1"/>
    <xf numFmtId="0" fontId="3" fillId="0" borderId="29" xfId="0" applyFont="1" applyBorder="1" applyAlignment="1">
      <alignment horizontal="left" indent="1"/>
    </xf>
    <xf numFmtId="1" fontId="0" fillId="2" borderId="30" xfId="0" applyNumberFormat="1" applyFill="1" applyBorder="1"/>
    <xf numFmtId="1" fontId="0" fillId="2" borderId="0" xfId="0" applyNumberFormat="1" applyFill="1"/>
    <xf numFmtId="0" fontId="0" fillId="0" borderId="32" xfId="0" applyBorder="1" applyAlignment="1">
      <alignment horizontal="left" indent="1"/>
    </xf>
    <xf numFmtId="1" fontId="0" fillId="2" borderId="33" xfId="0" applyNumberFormat="1" applyFill="1" applyBorder="1"/>
    <xf numFmtId="1" fontId="0" fillId="2" borderId="34" xfId="0" applyNumberFormat="1" applyFill="1" applyBorder="1"/>
    <xf numFmtId="1" fontId="0" fillId="0" borderId="34" xfId="0" applyNumberFormat="1" applyBorder="1"/>
    <xf numFmtId="1" fontId="0" fillId="0" borderId="35" xfId="0" applyNumberFormat="1" applyBorder="1"/>
    <xf numFmtId="1" fontId="0" fillId="0" borderId="32" xfId="0" applyNumberFormat="1" applyBorder="1"/>
    <xf numFmtId="1" fontId="0" fillId="0" borderId="33" xfId="0" applyNumberFormat="1" applyBorder="1"/>
    <xf numFmtId="1" fontId="13" fillId="0" borderId="33" xfId="0" applyNumberFormat="1" applyFont="1" applyBorder="1"/>
    <xf numFmtId="1" fontId="13" fillId="0" borderId="34" xfId="0" applyNumberFormat="1" applyFont="1" applyBorder="1"/>
    <xf numFmtId="1" fontId="13" fillId="0" borderId="35" xfId="0" applyNumberFormat="1" applyFont="1" applyBorder="1"/>
    <xf numFmtId="1" fontId="13" fillId="2" borderId="26" xfId="0" applyNumberFormat="1" applyFont="1" applyFill="1" applyBorder="1"/>
    <xf numFmtId="1" fontId="13" fillId="2" borderId="27" xfId="0" applyNumberFormat="1" applyFont="1" applyFill="1" applyBorder="1"/>
    <xf numFmtId="0" fontId="3" fillId="0" borderId="29" xfId="0" applyFont="1" applyBorder="1" applyAlignment="1">
      <alignment horizontal="left"/>
    </xf>
    <xf numFmtId="0" fontId="3" fillId="0" borderId="32" xfId="0" applyFont="1" applyBorder="1" applyAlignment="1">
      <alignment horizontal="left"/>
    </xf>
    <xf numFmtId="0" fontId="0" fillId="0" borderId="29" xfId="0" applyBorder="1" applyAlignment="1">
      <alignment horizontal="left" indent="1"/>
    </xf>
    <xf numFmtId="1" fontId="0" fillId="2" borderId="29" xfId="0" applyNumberFormat="1" applyFill="1" applyBorder="1"/>
    <xf numFmtId="1" fontId="0" fillId="2" borderId="32" xfId="0" applyNumberFormat="1" applyFill="1" applyBorder="1"/>
    <xf numFmtId="0" fontId="0" fillId="0" borderId="22" xfId="0" applyBorder="1" applyAlignment="1">
      <alignment horizontal="left"/>
    </xf>
    <xf numFmtId="0" fontId="3" fillId="0" borderId="29" xfId="0" applyFont="1" applyBorder="1" applyAlignment="1">
      <alignment horizontal="left" vertical="center" wrapText="1" indent="1"/>
    </xf>
    <xf numFmtId="0" fontId="3" fillId="0" borderId="32" xfId="0" applyFont="1" applyBorder="1" applyAlignment="1">
      <alignment horizontal="left" vertical="center" wrapText="1" indent="1"/>
    </xf>
    <xf numFmtId="0" fontId="0" fillId="0" borderId="20" xfId="0" applyBorder="1"/>
    <xf numFmtId="1" fontId="0" fillId="0" borderId="36" xfId="0" applyNumberFormat="1" applyBorder="1"/>
    <xf numFmtId="1" fontId="0" fillId="0" borderId="18" xfId="0" applyNumberFormat="1" applyBorder="1"/>
    <xf numFmtId="1" fontId="0" fillId="0" borderId="21" xfId="0" applyNumberFormat="1" applyBorder="1"/>
    <xf numFmtId="1" fontId="0" fillId="0" borderId="20" xfId="0" applyNumberFormat="1" applyBorder="1"/>
    <xf numFmtId="1" fontId="13" fillId="0" borderId="36" xfId="0" applyNumberFormat="1" applyFont="1" applyBorder="1"/>
    <xf numFmtId="1" fontId="13" fillId="0" borderId="18" xfId="0" applyNumberFormat="1" applyFont="1" applyBorder="1"/>
    <xf numFmtId="1" fontId="13" fillId="0" borderId="21" xfId="0" applyNumberFormat="1" applyFont="1" applyBorder="1"/>
    <xf numFmtId="0" fontId="3" fillId="0" borderId="22" xfId="0" applyFont="1" applyBorder="1"/>
    <xf numFmtId="0" fontId="3" fillId="0" borderId="29" xfId="0" applyFont="1" applyBorder="1" applyAlignment="1">
      <alignment horizontal="left" indent="2"/>
    </xf>
    <xf numFmtId="0" fontId="0" fillId="0" borderId="29" xfId="0" applyBorder="1" applyAlignment="1">
      <alignment horizontal="left" indent="2"/>
    </xf>
    <xf numFmtId="0" fontId="3" fillId="0" borderId="29" xfId="0" applyFont="1" applyBorder="1" applyAlignment="1">
      <alignment horizontal="left" indent="3"/>
    </xf>
    <xf numFmtId="1" fontId="0" fillId="2" borderId="18" xfId="0" applyNumberFormat="1" applyFill="1" applyBorder="1"/>
    <xf numFmtId="1" fontId="13" fillId="2" borderId="36" xfId="0" applyNumberFormat="1" applyFont="1" applyFill="1" applyBorder="1"/>
    <xf numFmtId="1" fontId="13" fillId="2" borderId="18" xfId="0" applyNumberFormat="1" applyFont="1" applyFill="1" applyBorder="1"/>
    <xf numFmtId="0" fontId="3" fillId="0" borderId="32" xfId="0" applyFont="1" applyBorder="1" applyAlignment="1">
      <alignment horizontal="left" indent="2"/>
    </xf>
    <xf numFmtId="1" fontId="13" fillId="2" borderId="30" xfId="0" applyNumberFormat="1" applyFont="1" applyFill="1" applyBorder="1"/>
    <xf numFmtId="1" fontId="13" fillId="2" borderId="0" xfId="0" applyNumberFormat="1" applyFont="1" applyFill="1"/>
    <xf numFmtId="0" fontId="0" fillId="0" borderId="32" xfId="0" applyBorder="1"/>
    <xf numFmtId="1" fontId="0" fillId="0" borderId="37" xfId="0" applyNumberFormat="1" applyBorder="1"/>
    <xf numFmtId="1" fontId="13" fillId="2" borderId="33" xfId="0" applyNumberFormat="1" applyFont="1" applyFill="1" applyBorder="1"/>
    <xf numFmtId="1" fontId="13" fillId="2" borderId="34" xfId="0" applyNumberFormat="1" applyFont="1" applyFill="1" applyBorder="1"/>
    <xf numFmtId="0" fontId="3" fillId="0" borderId="38" xfId="0" applyFont="1" applyBorder="1"/>
    <xf numFmtId="0" fontId="0" fillId="0" borderId="39" xfId="0" applyBorder="1"/>
    <xf numFmtId="0" fontId="3" fillId="0" borderId="38" xfId="0" applyFont="1" applyBorder="1" applyAlignment="1">
      <alignment horizontal="center"/>
    </xf>
    <xf numFmtId="0" fontId="2" fillId="0" borderId="20" xfId="0" applyFont="1" applyBorder="1" applyAlignment="1">
      <alignment vertical="center" wrapText="1"/>
    </xf>
    <xf numFmtId="0" fontId="0" fillId="0" borderId="43" xfId="0" applyBorder="1" applyAlignment="1">
      <alignment vertical="center" wrapText="1"/>
    </xf>
    <xf numFmtId="0" fontId="0" fillId="0" borderId="44" xfId="0" applyBorder="1" applyAlignment="1">
      <alignment vertical="center" wrapText="1"/>
    </xf>
    <xf numFmtId="0" fontId="0" fillId="0" borderId="45" xfId="0" applyBorder="1" applyAlignment="1">
      <alignment vertical="center" wrapText="1"/>
    </xf>
    <xf numFmtId="0" fontId="0" fillId="0" borderId="28" xfId="0" applyBorder="1" applyAlignment="1">
      <alignment vertical="center" wrapText="1"/>
    </xf>
    <xf numFmtId="0" fontId="0" fillId="0" borderId="25" xfId="0" applyBorder="1" applyAlignment="1">
      <alignment vertical="center" wrapText="1"/>
    </xf>
    <xf numFmtId="0" fontId="3" fillId="0" borderId="36" xfId="0" applyFont="1" applyBorder="1" applyAlignment="1">
      <alignment vertical="center" wrapText="1"/>
    </xf>
    <xf numFmtId="0" fontId="3" fillId="0" borderId="44" xfId="0" applyFont="1" applyBorder="1" applyAlignment="1">
      <alignment vertical="center" wrapText="1"/>
    </xf>
    <xf numFmtId="0" fontId="0" fillId="0" borderId="22" xfId="0" applyBorder="1" applyAlignment="1">
      <alignment vertical="center" wrapText="1"/>
    </xf>
    <xf numFmtId="0" fontId="13" fillId="0" borderId="25" xfId="0" applyFont="1" applyBorder="1" applyAlignment="1">
      <alignment vertical="center" wrapText="1"/>
    </xf>
    <xf numFmtId="0" fontId="13" fillId="0" borderId="44" xfId="0" applyFont="1" applyBorder="1" applyAlignment="1">
      <alignment vertical="center" wrapText="1"/>
    </xf>
    <xf numFmtId="0" fontId="13" fillId="0" borderId="45" xfId="0" applyFont="1" applyBorder="1" applyAlignment="1">
      <alignment vertical="center" wrapText="1"/>
    </xf>
    <xf numFmtId="1" fontId="0" fillId="0" borderId="19" xfId="0" applyNumberFormat="1" applyBorder="1"/>
    <xf numFmtId="1" fontId="0" fillId="0" borderId="23" xfId="0" applyNumberFormat="1" applyBorder="1"/>
    <xf numFmtId="1" fontId="0" fillId="0" borderId="24" xfId="0" applyNumberFormat="1" applyBorder="1"/>
    <xf numFmtId="1" fontId="0" fillId="0" borderId="17" xfId="0" applyNumberFormat="1" applyBorder="1"/>
    <xf numFmtId="1" fontId="13" fillId="0" borderId="19" xfId="0" applyNumberFormat="1" applyFont="1" applyBorder="1"/>
    <xf numFmtId="1" fontId="13" fillId="0" borderId="23" xfId="0" applyNumberFormat="1" applyFont="1" applyBorder="1"/>
    <xf numFmtId="1" fontId="13" fillId="0" borderId="24" xfId="0" applyNumberFormat="1" applyFont="1" applyBorder="1"/>
    <xf numFmtId="1" fontId="0" fillId="0" borderId="43" xfId="0" applyNumberFormat="1" applyBorder="1"/>
    <xf numFmtId="1" fontId="0" fillId="0" borderId="44" xfId="0" applyNumberFormat="1" applyBorder="1"/>
    <xf numFmtId="1" fontId="0" fillId="0" borderId="45" xfId="0" applyNumberFormat="1" applyBorder="1"/>
    <xf numFmtId="1" fontId="0" fillId="0" borderId="25" xfId="0" applyNumberFormat="1" applyBorder="1"/>
    <xf numFmtId="1" fontId="13" fillId="0" borderId="43" xfId="0" applyNumberFormat="1" applyFont="1" applyBorder="1"/>
    <xf numFmtId="1" fontId="13" fillId="0" borderId="44" xfId="0" applyNumberFormat="1" applyFont="1" applyBorder="1"/>
    <xf numFmtId="1" fontId="13" fillId="0" borderId="45" xfId="0" applyNumberFormat="1" applyFont="1" applyBorder="1"/>
    <xf numFmtId="1" fontId="0" fillId="0" borderId="9" xfId="0" applyNumberFormat="1" applyBorder="1"/>
    <xf numFmtId="1" fontId="0" fillId="0" borderId="3" xfId="0" applyNumberFormat="1" applyBorder="1"/>
    <xf numFmtId="1" fontId="0" fillId="2" borderId="3" xfId="0" applyNumberFormat="1" applyFill="1" applyBorder="1"/>
    <xf numFmtId="1" fontId="0" fillId="0" borderId="46" xfId="0" applyNumberFormat="1" applyBorder="1"/>
    <xf numFmtId="1" fontId="0" fillId="0" borderId="47" xfId="0" applyNumberFormat="1" applyBorder="1"/>
    <xf numFmtId="1" fontId="13" fillId="0" borderId="9" xfId="0" applyNumberFormat="1" applyFont="1" applyBorder="1"/>
    <xf numFmtId="1" fontId="13" fillId="0" borderId="3" xfId="0" applyNumberFormat="1" applyFont="1" applyBorder="1"/>
    <xf numFmtId="1" fontId="13" fillId="0" borderId="46" xfId="0" applyNumberFormat="1" applyFont="1" applyBorder="1"/>
    <xf numFmtId="1" fontId="0" fillId="0" borderId="48" xfId="0" applyNumberFormat="1" applyBorder="1"/>
    <xf numFmtId="1" fontId="0" fillId="0" borderId="49" xfId="0" applyNumberFormat="1" applyBorder="1"/>
    <xf numFmtId="1" fontId="0" fillId="2" borderId="49" xfId="0" applyNumberFormat="1" applyFill="1" applyBorder="1"/>
    <xf numFmtId="1" fontId="0" fillId="0" borderId="50" xfId="0" applyNumberFormat="1" applyBorder="1"/>
    <xf numFmtId="1" fontId="0" fillId="0" borderId="51" xfId="0" applyNumberFormat="1" applyBorder="1"/>
    <xf numFmtId="1" fontId="13" fillId="0" borderId="48" xfId="0" applyNumberFormat="1" applyFont="1" applyBorder="1"/>
    <xf numFmtId="1" fontId="13" fillId="0" borderId="49" xfId="0" applyNumberFormat="1" applyFont="1" applyBorder="1"/>
    <xf numFmtId="1" fontId="13" fillId="0" borderId="50" xfId="0" applyNumberFormat="1" applyFont="1" applyBorder="1"/>
    <xf numFmtId="1" fontId="13" fillId="2" borderId="43" xfId="0" applyNumberFormat="1" applyFont="1" applyFill="1" applyBorder="1"/>
    <xf numFmtId="1" fontId="13" fillId="2" borderId="44" xfId="0" applyNumberFormat="1" applyFont="1" applyFill="1" applyBorder="1"/>
    <xf numFmtId="1" fontId="0" fillId="2" borderId="26" xfId="0" applyNumberFormat="1" applyFill="1" applyBorder="1"/>
    <xf numFmtId="1" fontId="0" fillId="2" borderId="44" xfId="0" applyNumberFormat="1" applyFill="1" applyBorder="1"/>
    <xf numFmtId="1" fontId="0" fillId="2" borderId="23" xfId="0" applyNumberFormat="1" applyFill="1" applyBorder="1"/>
    <xf numFmtId="1" fontId="13" fillId="2" borderId="19" xfId="0" applyNumberFormat="1" applyFont="1" applyFill="1" applyBorder="1"/>
    <xf numFmtId="1" fontId="13" fillId="2" borderId="23" xfId="0" applyNumberFormat="1" applyFont="1" applyFill="1" applyBorder="1"/>
    <xf numFmtId="1" fontId="13" fillId="0" borderId="3" xfId="0" applyNumberFormat="1" applyFont="1" applyBorder="1" applyAlignment="1">
      <alignment horizontal="right"/>
    </xf>
    <xf numFmtId="1" fontId="13" fillId="0" borderId="52" xfId="0" applyNumberFormat="1" applyFont="1" applyBorder="1"/>
    <xf numFmtId="1" fontId="13" fillId="2" borderId="9" xfId="0" applyNumberFormat="1" applyFont="1" applyFill="1" applyBorder="1"/>
    <xf numFmtId="1" fontId="13" fillId="2" borderId="3" xfId="0" applyNumberFormat="1" applyFont="1" applyFill="1" applyBorder="1"/>
    <xf numFmtId="1" fontId="0" fillId="0" borderId="53" xfId="0" applyNumberFormat="1" applyBorder="1"/>
    <xf numFmtId="1" fontId="0" fillId="0" borderId="6" xfId="0" applyNumberFormat="1" applyBorder="1"/>
    <xf numFmtId="1" fontId="0" fillId="0" borderId="54" xfId="0" applyNumberFormat="1" applyBorder="1"/>
    <xf numFmtId="1" fontId="13" fillId="2" borderId="48" xfId="0" applyNumberFormat="1" applyFont="1" applyFill="1" applyBorder="1"/>
    <xf numFmtId="1" fontId="13" fillId="2" borderId="49" xfId="0" applyNumberFormat="1" applyFont="1" applyFill="1" applyBorder="1"/>
    <xf numFmtId="0" fontId="0" fillId="0" borderId="0" xfId="0"/>
    <xf numFmtId="0" fontId="0" fillId="0" borderId="0" xfId="0"/>
    <xf numFmtId="0" fontId="0" fillId="0" borderId="8" xfId="0" applyBorder="1" applyAlignment="1">
      <alignment horizontal="center"/>
    </xf>
    <xf numFmtId="0" fontId="0" fillId="0" borderId="8" xfId="0" applyBorder="1"/>
    <xf numFmtId="0" fontId="3" fillId="0" borderId="17" xfId="0" applyFont="1" applyBorder="1" applyAlignment="1">
      <alignment horizontal="center"/>
    </xf>
    <xf numFmtId="0" fontId="0" fillId="0" borderId="18" xfId="0" applyBorder="1"/>
    <xf numFmtId="0" fontId="0" fillId="0" borderId="19" xfId="0" applyBorder="1"/>
    <xf numFmtId="0" fontId="3" fillId="0" borderId="19" xfId="0" applyFont="1" applyBorder="1" applyAlignment="1">
      <alignment horizontal="center"/>
    </xf>
    <xf numFmtId="0" fontId="3" fillId="0" borderId="20" xfId="0" applyFont="1" applyBorder="1" applyAlignment="1">
      <alignment horizontal="center" wrapText="1"/>
    </xf>
    <xf numFmtId="0" fontId="0" fillId="0" borderId="21" xfId="0" applyBorder="1"/>
    <xf numFmtId="0" fontId="3" fillId="0" borderId="18" xfId="0" applyFont="1" applyBorder="1" applyAlignment="1">
      <alignment horizontal="center"/>
    </xf>
    <xf numFmtId="0" fontId="13" fillId="0" borderId="21" xfId="0" applyFont="1" applyBorder="1" applyAlignment="1">
      <alignment horizontal="center"/>
    </xf>
    <xf numFmtId="0" fontId="3" fillId="0" borderId="38" xfId="0" applyFont="1" applyBorder="1" applyAlignment="1">
      <alignment horizontal="center"/>
    </xf>
    <xf numFmtId="0" fontId="0" fillId="0" borderId="39" xfId="0" applyBorder="1"/>
    <xf numFmtId="0" fontId="0" fillId="0" borderId="40" xfId="0" applyBorder="1"/>
    <xf numFmtId="0" fontId="3" fillId="0" borderId="41" xfId="0" applyFont="1" applyBorder="1" applyAlignment="1">
      <alignment horizontal="center"/>
    </xf>
    <xf numFmtId="0" fontId="0" fillId="0" borderId="42" xfId="0" applyBorder="1"/>
    <xf numFmtId="0" fontId="13" fillId="0" borderId="38" xfId="0" applyFont="1" applyBorder="1" applyAlignment="1">
      <alignment horizontal="center"/>
    </xf>
    <xf numFmtId="0" fontId="3" fillId="4" borderId="2" xfId="0" applyFont="1" applyFill="1" applyBorder="1" applyAlignment="1">
      <alignment horizontal="left" vertical="center"/>
    </xf>
    <xf numFmtId="0" fontId="3" fillId="0" borderId="3" xfId="0" applyFont="1" applyBorder="1"/>
    <xf numFmtId="0" fontId="3" fillId="4" borderId="16" xfId="0" applyFont="1" applyFill="1" applyBorder="1" applyAlignment="1">
      <alignment horizontal="left" vertical="center" wrapText="1"/>
    </xf>
    <xf numFmtId="0" fontId="0" fillId="0" borderId="4" xfId="0" applyBorder="1"/>
    <xf numFmtId="0" fontId="3" fillId="0" borderId="4" xfId="0" applyFont="1" applyBorder="1"/>
    <xf numFmtId="0" fontId="3" fillId="5" borderId="16" xfId="0" applyFont="1" applyFill="1" applyBorder="1" applyAlignment="1">
      <alignment horizontal="left" vertical="center"/>
    </xf>
    <xf numFmtId="0" fontId="0" fillId="4" borderId="16" xfId="0" applyFill="1" applyBorder="1" applyAlignment="1">
      <alignment horizontal="left" wrapText="1"/>
    </xf>
    <xf numFmtId="0" fontId="3" fillId="5" borderId="16" xfId="0" applyFont="1" applyFill="1" applyBorder="1" applyAlignment="1">
      <alignment horizontal="left" vertical="center" wrapText="1"/>
    </xf>
    <xf numFmtId="0" fontId="0" fillId="5" borderId="16" xfId="0" applyFill="1" applyBorder="1" applyAlignment="1">
      <alignment horizontal="left" vertical="center"/>
    </xf>
    <xf numFmtId="0" fontId="0" fillId="0" borderId="3" xfId="0" applyBorder="1"/>
    <xf numFmtId="0" fontId="3" fillId="4" borderId="16" xfId="0" applyFont="1" applyFill="1" applyBorder="1" applyAlignment="1">
      <alignment horizontal="left" vertical="center"/>
    </xf>
    <xf numFmtId="0" fontId="3" fillId="4" borderId="2" xfId="0" applyFont="1" applyFill="1" applyBorder="1" applyAlignment="1">
      <alignment horizontal="left" vertical="center" wrapText="1"/>
    </xf>
    <xf numFmtId="0" fontId="0" fillId="5" borderId="16" xfId="0" applyFill="1" applyBorder="1" applyAlignment="1">
      <alignment horizontal="left" vertical="center" wrapText="1"/>
    </xf>
    <xf numFmtId="0" fontId="8" fillId="0" borderId="0" xfId="0" applyFont="1" applyAlignment="1">
      <alignment horizontal="center"/>
    </xf>
    <xf numFmtId="0" fontId="0" fillId="0" borderId="0" xfId="0"/>
    <xf numFmtId="0" fontId="7" fillId="0" borderId="0" xfId="0" applyFont="1" applyAlignment="1">
      <alignment horizontal="center"/>
    </xf>
    <xf numFmtId="0" fontId="3" fillId="0" borderId="0" xfId="2" applyFont="1" applyAlignment="1">
      <alignment horizontal="center"/>
    </xf>
    <xf numFmtId="0" fontId="3" fillId="0" borderId="0" xfId="2" applyFont="1" applyAlignment="1">
      <alignment vertical="center"/>
    </xf>
    <xf numFmtId="0" fontId="2" fillId="3" borderId="1" xfId="2" applyFont="1" applyFill="1" applyBorder="1" applyAlignment="1">
      <alignment horizontal="center" vertical="center" wrapText="1"/>
    </xf>
    <xf numFmtId="0" fontId="3" fillId="0" borderId="7" xfId="2" applyFont="1" applyBorder="1" applyAlignment="1">
      <alignment horizontal="center" vertical="center" wrapText="1"/>
    </xf>
  </cellXfs>
  <cellStyles count="6">
    <cellStyle name="Lien hypertexte" xfId="5" builtinId="8"/>
    <cellStyle name="Normal" xfId="0" builtinId="0"/>
    <cellStyle name="Normal 2" xfId="2" xr:uid="{00000000-0005-0000-0000-000002000000}"/>
    <cellStyle name="Normal 3" xfId="4" xr:uid="{00000000-0005-0000-0000-000004000000}"/>
    <cellStyle name="Pourcentage" xfId="1" builtinId="5"/>
    <cellStyle name="Pourcentage 2" xfId="3" xr:uid="{00000000-0005-0000-0000-000003000000}"/>
  </cellStyles>
  <dxfs count="45">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alignment horizontal="general" vertical="bottom" wrapText="1"/>
    </dxf>
    <dxf>
      <alignment horizontal="general" vertical="center"/>
    </dxf>
    <dxf>
      <alignment horizontal="general" vertical="center"/>
    </dxf>
    <dxf>
      <alignment horizontal="general" vertical="center"/>
    </dxf>
    <dxf>
      <alignment horizontal="general" vertical="center"/>
    </dxf>
    <dxf>
      <alignment horizontal="general" vertical="center"/>
    </dxf>
    <dxf>
      <alignment horizontal="general" vertical="center"/>
    </dxf>
    <dxf>
      <alignment horizontal="center" vertical="center"/>
    </dxf>
    <dxf>
      <alignment horizontal="general" vertical="bottom" wrapText="1"/>
    </dxf>
    <dxf>
      <alignment horizontal="center" vertical="center"/>
    </dxf>
    <dxf>
      <alignment horizontal="general" vertical="bottom" wrapText="1"/>
    </dxf>
    <dxf>
      <alignment horizontal="general" vertical="center"/>
    </dxf>
    <dxf>
      <alignment horizontal="general" vertical="center"/>
    </dxf>
    <dxf>
      <alignment horizontal="general" vertical="center"/>
    </dxf>
    <dxf>
      <alignment horizontal="general" vertical="center"/>
    </dxf>
    <dxf>
      <alignment horizontal="general" vertical="center"/>
    </dxf>
    <dxf>
      <alignment horizontal="general" vertical="center"/>
    </dxf>
    <dxf>
      <alignment horizontal="center" vertical="center"/>
    </dxf>
    <dxf>
      <alignment horizontal="center" vertical="center"/>
    </dxf>
    <dxf>
      <alignment horizontal="center" vertical="center"/>
    </dxf>
    <dxf>
      <alignment horizontal="general" vertical="bottom" wrapText="1"/>
    </dxf>
    <dxf>
      <alignment horizontal="general" vertical="center"/>
    </dxf>
    <dxf>
      <alignment horizontal="general" vertical="center"/>
    </dxf>
    <dxf>
      <alignment horizontal="general" vertical="center"/>
    </dxf>
    <dxf>
      <alignment horizontal="general" vertical="center"/>
    </dxf>
    <dxf>
      <alignment horizontal="general" vertical="center"/>
    </dxf>
    <dxf>
      <alignment horizontal="general" vertical="center"/>
    </dxf>
    <dxf>
      <alignment horizontal="center" vertical="center"/>
    </dxf>
    <dxf>
      <alignment horizontal="center" vertical="center"/>
    </dxf>
    <dxf>
      <numFmt numFmtId="2" formatCode="0.00"/>
    </dxf>
    <dxf>
      <alignment horizontal="center" vertical="cent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4</xdr:col>
      <xdr:colOff>12700</xdr:colOff>
      <xdr:row>1</xdr:row>
      <xdr:rowOff>6350</xdr:rowOff>
    </xdr:from>
    <xdr:to>
      <xdr:col>5</xdr:col>
      <xdr:colOff>550862</xdr:colOff>
      <xdr:row>62</xdr:row>
      <xdr:rowOff>87312</xdr:rowOff>
    </xdr:to>
    <xdr:pic>
      <xdr:nvPicPr>
        <xdr:cNvPr id="2" name="Image 1" descr="screenshot_02.jpg">
          <a:extLst>
            <a:ext uri="{FF2B5EF4-FFF2-40B4-BE49-F238E27FC236}">
              <a16:creationId xmlns:a16="http://schemas.microsoft.com/office/drawing/2014/main" id="{00000000-0008-0000-1500-000002000000}"/>
            </a:ext>
          </a:extLst>
        </xdr:cNvPr>
        <xdr:cNvPicPr>
          <a:picLocks noChangeAspect="1"/>
        </xdr:cNvPicPr>
      </xdr:nvPicPr>
      <xdr:blipFill>
        <a:blip xmlns:r="http://schemas.openxmlformats.org/officeDocument/2006/relationships" r:embed="rId1"/>
        <a:stretch>
          <a:fillRect/>
        </a:stretch>
      </xdr:blipFill>
      <xdr:spPr>
        <a:xfrm>
          <a:off x="7308850" y="425450"/>
          <a:ext cx="3167062" cy="10206037"/>
        </a:xfrm>
        <a:prstGeom prst="rect">
          <a:avLst/>
        </a:prstGeom>
        <a:ln>
          <a:prstDash val="soli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1419225</xdr:colOff>
      <xdr:row>4</xdr:row>
      <xdr:rowOff>14287</xdr:rowOff>
    </xdr:from>
    <xdr:to>
      <xdr:col>7</xdr:col>
      <xdr:colOff>1325562</xdr:colOff>
      <xdr:row>68</xdr:row>
      <xdr:rowOff>14287</xdr:rowOff>
    </xdr:to>
    <xdr:pic>
      <xdr:nvPicPr>
        <xdr:cNvPr id="3" name="Image 2" descr="screenshot_01.jpg">
          <a:extLst>
            <a:ext uri="{FF2B5EF4-FFF2-40B4-BE49-F238E27FC236}">
              <a16:creationId xmlns:a16="http://schemas.microsoft.com/office/drawing/2014/main" id="{00000000-0008-0000-1600-000003000000}"/>
            </a:ext>
          </a:extLst>
        </xdr:cNvPr>
        <xdr:cNvPicPr>
          <a:picLocks noChangeAspect="1"/>
        </xdr:cNvPicPr>
      </xdr:nvPicPr>
      <xdr:blipFill>
        <a:blip xmlns:r="http://schemas.openxmlformats.org/officeDocument/2006/relationships" r:embed="rId1"/>
        <a:stretch>
          <a:fillRect/>
        </a:stretch>
      </xdr:blipFill>
      <xdr:spPr>
        <a:xfrm>
          <a:off x="10877550" y="1176337"/>
          <a:ext cx="3144837" cy="10363200"/>
        </a:xfrm>
        <a:prstGeom prst="rect">
          <a:avLst/>
        </a:prstGeom>
        <a:ln>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FMFilieres/dev_terriflux/su-model-sankey/sankeytools/server/exemples/GE_bois.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Conversion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Q"/>
      <sheetName val="Pistes d'amélioration"/>
      <sheetName val="Paramètres"/>
      <sheetName val="Produits"/>
      <sheetName val="Secteurs"/>
      <sheetName val="Flux pouvant exister"/>
      <sheetName val="Données"/>
      <sheetName val="Min Max"/>
      <sheetName val="Contraintes"/>
      <sheetName val="Conversions"/>
    </sheetNames>
    <sheetDataSet>
      <sheetData sheetId="0"/>
      <sheetData sheetId="1"/>
      <sheetData sheetId="2"/>
      <sheetData sheetId="3"/>
      <sheetData sheetId="4"/>
      <sheetData sheetId="5"/>
      <sheetData sheetId="6"/>
      <sheetData sheetId="7"/>
      <sheetData sheetId="8"/>
      <sheetData sheetId="9">
        <row r="3">
          <cell r="B3" t="str">
            <v>Bois hors forêt</v>
          </cell>
          <cell r="D3" t="str">
            <v>&gt; saturation</v>
          </cell>
          <cell r="E3" t="str">
            <v>&gt; saturation</v>
          </cell>
          <cell r="H3">
            <v>0.5</v>
          </cell>
          <cell r="I3">
            <v>0.5</v>
          </cell>
          <cell r="J3">
            <v>0.47941199999999995</v>
          </cell>
          <cell r="N3">
            <v>0.70500000000000007</v>
          </cell>
          <cell r="O3">
            <v>1</v>
          </cell>
          <cell r="P3" t="str">
            <v>1000 m3</v>
          </cell>
          <cell r="Q3">
            <v>1</v>
          </cell>
          <cell r="R3">
            <v>1</v>
          </cell>
        </row>
        <row r="4">
          <cell r="B4" t="str">
            <v>Bois sur pied F</v>
          </cell>
          <cell r="D4" t="str">
            <v>&gt; saturation</v>
          </cell>
          <cell r="E4" t="str">
            <v>&gt; saturation</v>
          </cell>
          <cell r="H4">
            <v>1</v>
          </cell>
          <cell r="J4">
            <v>0.57488039999999996</v>
          </cell>
          <cell r="N4">
            <v>0.63</v>
          </cell>
          <cell r="O4">
            <v>1</v>
          </cell>
          <cell r="P4" t="str">
            <v>1000 m3</v>
          </cell>
          <cell r="Q4">
            <v>1</v>
          </cell>
          <cell r="R4">
            <v>1</v>
          </cell>
        </row>
        <row r="5">
          <cell r="B5" t="str">
            <v>Bois sur pied R</v>
          </cell>
          <cell r="D5" t="str">
            <v>&gt; saturation</v>
          </cell>
          <cell r="E5" t="str">
            <v>&gt; saturation</v>
          </cell>
          <cell r="I5">
            <v>1</v>
          </cell>
          <cell r="J5">
            <v>0.3839436</v>
          </cell>
          <cell r="N5">
            <v>0.78</v>
          </cell>
          <cell r="O5">
            <v>1</v>
          </cell>
          <cell r="P5" t="str">
            <v>1000 m3</v>
          </cell>
          <cell r="Q5">
            <v>1</v>
          </cell>
          <cell r="R5">
            <v>1</v>
          </cell>
        </row>
        <row r="6">
          <cell r="B6" t="str">
            <v>Bois rond</v>
          </cell>
          <cell r="D6" t="str">
            <v>&gt; saturation</v>
          </cell>
          <cell r="E6" t="str">
            <v>&gt; saturation</v>
          </cell>
          <cell r="H6">
            <v>0.2</v>
          </cell>
          <cell r="I6">
            <v>0.8</v>
          </cell>
          <cell r="J6">
            <v>0.42213096</v>
          </cell>
          <cell r="O6">
            <v>1</v>
          </cell>
          <cell r="P6" t="str">
            <v>1000 m3</v>
          </cell>
          <cell r="Q6">
            <v>1</v>
          </cell>
          <cell r="R6">
            <v>1</v>
          </cell>
        </row>
        <row r="7">
          <cell r="B7" t="str">
            <v>Bois d'œuvre F</v>
          </cell>
          <cell r="D7" t="str">
            <v>&gt; saturation</v>
          </cell>
          <cell r="E7" t="str">
            <v>&gt; saturation</v>
          </cell>
          <cell r="H7">
            <v>1</v>
          </cell>
          <cell r="J7">
            <v>0.57488039999999996</v>
          </cell>
          <cell r="O7">
            <v>1</v>
          </cell>
          <cell r="P7" t="str">
            <v>1000 m3</v>
          </cell>
          <cell r="Q7">
            <v>1</v>
          </cell>
          <cell r="R7">
            <v>1</v>
          </cell>
        </row>
        <row r="8">
          <cell r="B8" t="str">
            <v>Bois d'œuvre R</v>
          </cell>
          <cell r="D8" t="str">
            <v>&gt; saturation</v>
          </cell>
          <cell r="E8" t="str">
            <v>&gt; saturation</v>
          </cell>
          <cell r="I8">
            <v>1</v>
          </cell>
          <cell r="J8">
            <v>0.3839436</v>
          </cell>
          <cell r="O8">
            <v>1</v>
          </cell>
          <cell r="P8" t="str">
            <v>1000 m3</v>
          </cell>
          <cell r="Q8">
            <v>1</v>
          </cell>
          <cell r="R8">
            <v>1</v>
          </cell>
        </row>
        <row r="9">
          <cell r="B9" t="str">
            <v>Bois d'industrie</v>
          </cell>
          <cell r="C9" t="str">
            <v>utilisé par la trituration</v>
          </cell>
          <cell r="D9">
            <v>0.42899999999999999</v>
          </cell>
          <cell r="E9">
            <v>0.3</v>
          </cell>
          <cell r="H9">
            <v>0.2</v>
          </cell>
          <cell r="I9">
            <v>0.8</v>
          </cell>
          <cell r="J9">
            <v>0.42213096</v>
          </cell>
          <cell r="K9">
            <v>0.60304422857142859</v>
          </cell>
          <cell r="L9">
            <v>3.29</v>
          </cell>
          <cell r="M9">
            <v>1.984015512</v>
          </cell>
          <cell r="O9">
            <v>1</v>
          </cell>
          <cell r="P9" t="str">
            <v>1000 tonnes</v>
          </cell>
          <cell r="Q9">
            <v>1.658253163899658</v>
          </cell>
          <cell r="R9">
            <v>0.60304422857142859</v>
          </cell>
        </row>
        <row r="10">
          <cell r="B10" t="str">
            <v>Bois d'industrie F</v>
          </cell>
          <cell r="D10" t="str">
            <v>&gt; saturation</v>
          </cell>
          <cell r="E10" t="str">
            <v>&gt; saturation</v>
          </cell>
          <cell r="H10">
            <v>1</v>
          </cell>
          <cell r="J10">
            <v>0.57488039999999996</v>
          </cell>
          <cell r="O10">
            <v>1</v>
          </cell>
          <cell r="P10" t="str">
            <v>1000 m3</v>
          </cell>
          <cell r="Q10">
            <v>1</v>
          </cell>
          <cell r="R10">
            <v>1</v>
          </cell>
        </row>
        <row r="11">
          <cell r="B11" t="str">
            <v>Bois d'industrie R</v>
          </cell>
          <cell r="D11" t="str">
            <v>&gt; saturation</v>
          </cell>
          <cell r="E11" t="str">
            <v>&gt; saturation</v>
          </cell>
          <cell r="I11">
            <v>1</v>
          </cell>
          <cell r="J11">
            <v>0.3839436</v>
          </cell>
          <cell r="O11">
            <v>1</v>
          </cell>
          <cell r="P11" t="str">
            <v>1000 m3</v>
          </cell>
          <cell r="Q11">
            <v>1</v>
          </cell>
          <cell r="R11">
            <v>1</v>
          </cell>
        </row>
        <row r="12">
          <cell r="B12" t="str">
            <v>Bois bûche officiel</v>
          </cell>
          <cell r="D12" t="str">
            <v>&gt; saturation</v>
          </cell>
          <cell r="E12" t="str">
            <v>&gt; saturation</v>
          </cell>
          <cell r="H12">
            <v>1</v>
          </cell>
          <cell r="J12">
            <v>0.57488039999999996</v>
          </cell>
          <cell r="O12">
            <v>1</v>
          </cell>
          <cell r="P12" t="str">
            <v>1000 m3</v>
          </cell>
          <cell r="Q12">
            <v>1</v>
          </cell>
          <cell r="R12">
            <v>1</v>
          </cell>
        </row>
        <row r="13">
          <cell r="B13" t="str">
            <v>Bois bûche ménages</v>
          </cell>
          <cell r="D13">
            <v>0.3</v>
          </cell>
          <cell r="E13">
            <v>0.23</v>
          </cell>
          <cell r="H13">
            <v>0.2</v>
          </cell>
          <cell r="I13">
            <v>0.8</v>
          </cell>
          <cell r="J13">
            <v>0.42213096</v>
          </cell>
          <cell r="K13">
            <v>0.54822202597402592</v>
          </cell>
          <cell r="L13">
            <v>3.6890000000000001</v>
          </cell>
          <cell r="M13">
            <v>2.0223910538181817</v>
          </cell>
          <cell r="O13">
            <v>1</v>
          </cell>
          <cell r="P13" t="str">
            <v>1000 tonnes</v>
          </cell>
          <cell r="Q13">
            <v>1.8240784802896242</v>
          </cell>
          <cell r="R13">
            <v>0.54822202597402592</v>
          </cell>
        </row>
        <row r="14">
          <cell r="B14" t="str">
            <v>Plaquettes</v>
          </cell>
          <cell r="C14" t="str">
            <v>utilisées par les ménages</v>
          </cell>
          <cell r="D14">
            <v>0.55000000000000004</v>
          </cell>
          <cell r="E14">
            <v>0.35</v>
          </cell>
          <cell r="H14">
            <v>0.5</v>
          </cell>
          <cell r="I14">
            <v>0.5</v>
          </cell>
          <cell r="J14">
            <v>0.47941199999999995</v>
          </cell>
          <cell r="K14">
            <v>0.737556923076923</v>
          </cell>
          <cell r="L14">
            <v>3.0049999999999999</v>
          </cell>
          <cell r="M14">
            <v>2.2163585538461534</v>
          </cell>
          <cell r="P14" t="str">
            <v>1000 tonnes</v>
          </cell>
          <cell r="Q14">
            <v>1.3558275554220589</v>
          </cell>
          <cell r="R14">
            <v>0.737556923076923</v>
          </cell>
        </row>
        <row r="15">
          <cell r="B15" t="str">
            <v>Plaquettes forestières</v>
          </cell>
          <cell r="D15">
            <v>0.66700000000000004</v>
          </cell>
          <cell r="E15">
            <v>0.4</v>
          </cell>
          <cell r="H15">
            <v>0.2</v>
          </cell>
          <cell r="I15">
            <v>0.8</v>
          </cell>
          <cell r="J15">
            <v>0.42213096</v>
          </cell>
          <cell r="K15">
            <v>0.70355160000000005</v>
          </cell>
          <cell r="L15">
            <v>2.72</v>
          </cell>
          <cell r="M15">
            <v>1.9136603520000002</v>
          </cell>
          <cell r="P15" t="str">
            <v>1000 tonnes</v>
          </cell>
          <cell r="Q15">
            <v>1.4213598547711355</v>
          </cell>
          <cell r="R15">
            <v>0.70355160000000005</v>
          </cell>
        </row>
        <row r="16">
          <cell r="B16" t="str">
            <v>Traverses</v>
          </cell>
          <cell r="D16">
            <v>0.3</v>
          </cell>
          <cell r="E16">
            <v>0.23</v>
          </cell>
          <cell r="H16">
            <v>1</v>
          </cell>
          <cell r="J16">
            <v>0.57488039999999996</v>
          </cell>
          <cell r="K16">
            <v>0.74659792207792197</v>
          </cell>
          <cell r="L16">
            <v>3.6890000000000001</v>
          </cell>
          <cell r="M16">
            <v>2.7541997345454541</v>
          </cell>
          <cell r="O16">
            <v>1</v>
          </cell>
          <cell r="P16" t="str">
            <v>1000 m3</v>
          </cell>
          <cell r="Q16">
            <v>1</v>
          </cell>
          <cell r="R16">
            <v>1</v>
          </cell>
        </row>
        <row r="17">
          <cell r="B17" t="str">
            <v>Merrains</v>
          </cell>
          <cell r="D17">
            <v>0.3</v>
          </cell>
          <cell r="E17">
            <v>0.23</v>
          </cell>
          <cell r="H17">
            <v>1</v>
          </cell>
          <cell r="J17">
            <v>0.57488039999999996</v>
          </cell>
          <cell r="K17">
            <v>0.74659792207792197</v>
          </cell>
          <cell r="L17">
            <v>3.6890000000000001</v>
          </cell>
          <cell r="M17">
            <v>2.7541997345454541</v>
          </cell>
          <cell r="O17">
            <v>1</v>
          </cell>
          <cell r="P17" t="str">
            <v>1000 m3</v>
          </cell>
          <cell r="Q17">
            <v>1</v>
          </cell>
          <cell r="R17">
            <v>1</v>
          </cell>
        </row>
        <row r="18">
          <cell r="B18" t="str">
            <v>Sciages F</v>
          </cell>
          <cell r="D18">
            <v>0.3</v>
          </cell>
          <cell r="E18">
            <v>0.23</v>
          </cell>
          <cell r="H18">
            <v>1</v>
          </cell>
          <cell r="J18">
            <v>0.57488039999999996</v>
          </cell>
          <cell r="K18">
            <v>0.74659792207792197</v>
          </cell>
          <cell r="L18">
            <v>3.6890000000000001</v>
          </cell>
          <cell r="M18">
            <v>2.7541997345454541</v>
          </cell>
          <cell r="O18">
            <v>1</v>
          </cell>
          <cell r="P18" t="str">
            <v>1000 m3</v>
          </cell>
          <cell r="Q18">
            <v>1</v>
          </cell>
          <cell r="R18">
            <v>1</v>
          </cell>
        </row>
        <row r="19">
          <cell r="B19" t="str">
            <v>Sciages R</v>
          </cell>
          <cell r="D19" t="str">
            <v>&gt; saturation</v>
          </cell>
          <cell r="E19" t="str">
            <v>&gt; saturation</v>
          </cell>
          <cell r="I19">
            <v>1</v>
          </cell>
          <cell r="J19">
            <v>0.3839436</v>
          </cell>
          <cell r="O19">
            <v>1</v>
          </cell>
          <cell r="P19" t="str">
            <v>1000 m3</v>
          </cell>
          <cell r="Q19">
            <v>1</v>
          </cell>
          <cell r="R19">
            <v>1</v>
          </cell>
        </row>
        <row r="20">
          <cell r="B20" t="str">
            <v>Sciages et autres</v>
          </cell>
          <cell r="D20" t="str">
            <v>&gt; saturation</v>
          </cell>
          <cell r="E20" t="str">
            <v>&gt; saturation</v>
          </cell>
          <cell r="H20">
            <v>0.2</v>
          </cell>
          <cell r="I20">
            <v>0.8</v>
          </cell>
          <cell r="J20">
            <v>0.42213096</v>
          </cell>
          <cell r="O20">
            <v>1</v>
          </cell>
          <cell r="P20" t="str">
            <v>1000 m3</v>
          </cell>
          <cell r="Q20">
            <v>1</v>
          </cell>
          <cell r="R20">
            <v>1</v>
          </cell>
        </row>
        <row r="21">
          <cell r="B21" t="str">
            <v>Connexes</v>
          </cell>
          <cell r="D21">
            <v>0.42899999999999999</v>
          </cell>
          <cell r="E21">
            <v>0.3</v>
          </cell>
          <cell r="H21">
            <v>0.2</v>
          </cell>
          <cell r="I21">
            <v>0.8</v>
          </cell>
          <cell r="J21">
            <v>0.42213096</v>
          </cell>
          <cell r="K21">
            <v>0.60304422857142859</v>
          </cell>
          <cell r="L21">
            <v>3.29</v>
          </cell>
          <cell r="M21">
            <v>1.984015512</v>
          </cell>
          <cell r="P21" t="str">
            <v>1000 tonnes</v>
          </cell>
          <cell r="Q21">
            <v>1.658253163899658</v>
          </cell>
          <cell r="R21">
            <v>0.60304422857142859</v>
          </cell>
        </row>
        <row r="22">
          <cell r="B22" t="str">
            <v>Plaquettes de scierie</v>
          </cell>
          <cell r="D22">
            <v>0.42899999999999999</v>
          </cell>
          <cell r="E22">
            <v>0.3</v>
          </cell>
          <cell r="H22">
            <v>0.2</v>
          </cell>
          <cell r="I22">
            <v>0.8</v>
          </cell>
          <cell r="J22">
            <v>0.42213096</v>
          </cell>
          <cell r="K22">
            <v>0.60304422857142859</v>
          </cell>
          <cell r="L22">
            <v>3.29</v>
          </cell>
          <cell r="M22">
            <v>1.984015512</v>
          </cell>
          <cell r="P22" t="str">
            <v>1000 tonnes</v>
          </cell>
          <cell r="Q22">
            <v>1.658253163899658</v>
          </cell>
          <cell r="R22">
            <v>0.60304422857142859</v>
          </cell>
        </row>
        <row r="23">
          <cell r="B23" t="str">
            <v>Granulés</v>
          </cell>
          <cell r="D23">
            <v>7.0000000000000007E-2</v>
          </cell>
          <cell r="E23">
            <v>6.5420561000000002E-2</v>
          </cell>
          <cell r="H23">
            <v>0.2</v>
          </cell>
          <cell r="I23">
            <v>0.8</v>
          </cell>
          <cell r="J23">
            <v>0.42213096</v>
          </cell>
          <cell r="K23">
            <v>0.45168012732195367</v>
          </cell>
          <cell r="L23">
            <v>4.6271028022999996</v>
          </cell>
          <cell r="M23">
            <v>2.0899703828746325</v>
          </cell>
          <cell r="P23" t="str">
            <v>1000 tonnes</v>
          </cell>
          <cell r="Q23">
            <v>2.213956159481882</v>
          </cell>
          <cell r="R23">
            <v>0.45168012732195367</v>
          </cell>
        </row>
        <row r="24">
          <cell r="B24" t="str">
            <v>Combustibles chaudières collectives</v>
          </cell>
          <cell r="D24">
            <v>0.55000000000000004</v>
          </cell>
          <cell r="E24">
            <v>0.35</v>
          </cell>
          <cell r="H24">
            <v>0.2</v>
          </cell>
          <cell r="I24">
            <v>0.8</v>
          </cell>
          <cell r="J24">
            <v>0.42213096</v>
          </cell>
          <cell r="K24">
            <v>0.64943224615384609</v>
          </cell>
          <cell r="L24">
            <v>3.0049999999999999</v>
          </cell>
          <cell r="M24">
            <v>1.9515438996923073</v>
          </cell>
          <cell r="P24" t="str">
            <v>1000 tonnes</v>
          </cell>
          <cell r="Q24">
            <v>1.539806509335397</v>
          </cell>
          <cell r="R24">
            <v>0.64943224615384609</v>
          </cell>
        </row>
        <row r="25">
          <cell r="B25" t="str">
            <v>Connexes plaquettes déchets</v>
          </cell>
          <cell r="D25">
            <v>0.55000000000000004</v>
          </cell>
          <cell r="E25">
            <v>0.35</v>
          </cell>
          <cell r="H25">
            <v>0.2</v>
          </cell>
          <cell r="I25">
            <v>0.8</v>
          </cell>
          <cell r="J25">
            <v>0.42213096</v>
          </cell>
          <cell r="K25">
            <v>0.64943224615384609</v>
          </cell>
          <cell r="L25">
            <v>3.0049999999999999</v>
          </cell>
          <cell r="M25">
            <v>1.9515438996923073</v>
          </cell>
          <cell r="P25" t="str">
            <v>1000 tonnes</v>
          </cell>
          <cell r="Q25">
            <v>1.539806509335397</v>
          </cell>
          <cell r="R25">
            <v>0.64943224615384609</v>
          </cell>
        </row>
        <row r="26">
          <cell r="B26" t="str">
            <v>Connexes hors écorces et déchets</v>
          </cell>
          <cell r="C26" t="str">
            <v>utilisés par la trituration</v>
          </cell>
          <cell r="D26">
            <v>0.42899999999999999</v>
          </cell>
          <cell r="E26">
            <v>0.3</v>
          </cell>
          <cell r="H26">
            <v>0.2</v>
          </cell>
          <cell r="I26">
            <v>0.8</v>
          </cell>
          <cell r="J26">
            <v>0.42213096</v>
          </cell>
          <cell r="K26">
            <v>0.60304422857142859</v>
          </cell>
          <cell r="L26">
            <v>3.29</v>
          </cell>
          <cell r="M26">
            <v>1.984015512</v>
          </cell>
          <cell r="P26" t="str">
            <v>1000 tonnes</v>
          </cell>
          <cell r="Q26">
            <v>1.658253163899658</v>
          </cell>
          <cell r="R26">
            <v>0.60304422857142859</v>
          </cell>
        </row>
        <row r="27">
          <cell r="B27" t="str">
            <v>Palettes et emballages</v>
          </cell>
          <cell r="D27">
            <v>0.25</v>
          </cell>
          <cell r="E27">
            <v>0.2</v>
          </cell>
          <cell r="H27">
            <v>0.2</v>
          </cell>
          <cell r="I27">
            <v>0.8</v>
          </cell>
          <cell r="J27">
            <v>0.42213096</v>
          </cell>
          <cell r="K27">
            <v>0.52766369999999996</v>
          </cell>
          <cell r="L27">
            <v>3.86</v>
          </cell>
          <cell r="M27">
            <v>2.0367818819999997</v>
          </cell>
          <cell r="O27">
            <v>0.97793666666666668</v>
          </cell>
          <cell r="P27" t="str">
            <v>1000 tonnes</v>
          </cell>
          <cell r="Q27">
            <v>1.8951464730281808</v>
          </cell>
          <cell r="R27">
            <v>0.52766369999999996</v>
          </cell>
        </row>
        <row r="28">
          <cell r="B28" t="str">
            <v>Placages</v>
          </cell>
          <cell r="D28">
            <v>7.0000000000000007E-2</v>
          </cell>
          <cell r="E28">
            <v>6.5420561000000002E-2</v>
          </cell>
          <cell r="H28">
            <v>0.2</v>
          </cell>
          <cell r="I28">
            <v>0.8</v>
          </cell>
          <cell r="J28">
            <v>0.42213096</v>
          </cell>
          <cell r="K28">
            <v>0.45168012732195367</v>
          </cell>
          <cell r="L28">
            <v>4.6271028022999996</v>
          </cell>
          <cell r="M28">
            <v>2.0899703828746325</v>
          </cell>
          <cell r="O28">
            <v>0.89850866666666673</v>
          </cell>
          <cell r="P28" t="str">
            <v>1000 m3</v>
          </cell>
          <cell r="Q28">
            <v>1.1129553192957515</v>
          </cell>
          <cell r="R28">
            <v>0.89850866666666673</v>
          </cell>
        </row>
        <row r="29">
          <cell r="B29" t="str">
            <v>Contreplaqués</v>
          </cell>
          <cell r="D29">
            <v>7.0000000000000007E-2</v>
          </cell>
          <cell r="E29">
            <v>6.5420561000000002E-2</v>
          </cell>
          <cell r="F29">
            <v>7.6999999999999999E-2</v>
          </cell>
          <cell r="H29">
            <v>0.2</v>
          </cell>
          <cell r="I29">
            <v>0.8</v>
          </cell>
          <cell r="J29">
            <v>0.42213096</v>
          </cell>
          <cell r="K29">
            <v>0.4893609180086172</v>
          </cell>
          <cell r="L29">
            <v>4.6271028022999996</v>
          </cell>
          <cell r="M29">
            <v>2.2643232750537732</v>
          </cell>
          <cell r="O29">
            <v>0.97346551101480672</v>
          </cell>
          <cell r="P29" t="str">
            <v>1000 m3</v>
          </cell>
          <cell r="Q29">
            <v>1.0272577597099788</v>
          </cell>
          <cell r="R29">
            <v>0.97346551101480672</v>
          </cell>
        </row>
        <row r="30">
          <cell r="B30" t="str">
            <v>Panneaux</v>
          </cell>
          <cell r="D30">
            <v>7.0000000000000007E-2</v>
          </cell>
          <cell r="E30">
            <v>6.5420561000000002E-2</v>
          </cell>
          <cell r="F30">
            <v>3.9E-2</v>
          </cell>
          <cell r="G30">
            <v>0.71350000000000002</v>
          </cell>
          <cell r="H30">
            <v>0.2</v>
          </cell>
          <cell r="I30">
            <v>0.8</v>
          </cell>
          <cell r="J30">
            <v>0.42213096</v>
          </cell>
          <cell r="K30">
            <v>0.47042004749807731</v>
          </cell>
          <cell r="L30">
            <v>4.6271028022999996</v>
          </cell>
          <cell r="M30">
            <v>2.1766819200364527</v>
          </cell>
          <cell r="O30">
            <v>0.6720490358833614</v>
          </cell>
          <cell r="P30" t="str">
            <v>1000 m3</v>
          </cell>
          <cell r="Q30">
            <v>1.5235339311474572</v>
          </cell>
          <cell r="R30">
            <v>0.65636870932493441</v>
          </cell>
        </row>
        <row r="31">
          <cell r="B31" t="str">
            <v>Panneau de particules</v>
          </cell>
          <cell r="D31">
            <v>7.0000000000000007E-2</v>
          </cell>
          <cell r="E31">
            <v>6.5420561000000002E-2</v>
          </cell>
          <cell r="F31">
            <v>0.06</v>
          </cell>
          <cell r="G31">
            <v>0.65</v>
          </cell>
          <cell r="H31">
            <v>0.2</v>
          </cell>
          <cell r="I31">
            <v>0.8</v>
          </cell>
          <cell r="J31">
            <v>0.42213096</v>
          </cell>
          <cell r="K31">
            <v>0.48051077374675927</v>
          </cell>
          <cell r="L31">
            <v>4.6271028022999996</v>
          </cell>
          <cell r="M31">
            <v>2.2233727477389711</v>
          </cell>
          <cell r="O31">
            <v>0.73924734422578342</v>
          </cell>
          <cell r="P31" t="str">
            <v>1000 m3</v>
          </cell>
          <cell r="Q31">
            <v>1.3527272134434298</v>
          </cell>
          <cell r="R31">
            <v>0.73924734422578342</v>
          </cell>
        </row>
        <row r="32">
          <cell r="B32" t="str">
            <v>Panneau OSB</v>
          </cell>
          <cell r="D32">
            <v>7.0000000000000007E-2</v>
          </cell>
          <cell r="E32">
            <v>6.5420561000000002E-2</v>
          </cell>
          <cell r="G32">
            <v>0.85</v>
          </cell>
          <cell r="H32">
            <v>0.2</v>
          </cell>
          <cell r="I32">
            <v>0.8</v>
          </cell>
          <cell r="J32">
            <v>0.42213096</v>
          </cell>
          <cell r="K32">
            <v>0.45168012732195367</v>
          </cell>
          <cell r="L32">
            <v>4.6271028022999996</v>
          </cell>
          <cell r="M32">
            <v>2.0899703828746325</v>
          </cell>
          <cell r="O32">
            <v>0.53138838508465136</v>
          </cell>
          <cell r="P32" t="str">
            <v>1000 m3</v>
          </cell>
          <cell r="Q32">
            <v>1.8818627355595996</v>
          </cell>
          <cell r="R32">
            <v>0.53138838508465136</v>
          </cell>
        </row>
        <row r="33">
          <cell r="B33" t="str">
            <v>Panneau de fibres durs</v>
          </cell>
          <cell r="D33">
            <v>7.0000000000000007E-2</v>
          </cell>
          <cell r="E33">
            <v>6.5420561000000002E-2</v>
          </cell>
          <cell r="G33">
            <v>1</v>
          </cell>
          <cell r="H33">
            <v>0.2</v>
          </cell>
          <cell r="I33">
            <v>0.8</v>
          </cell>
          <cell r="J33">
            <v>0.42213096</v>
          </cell>
          <cell r="K33">
            <v>0.45168012732195367</v>
          </cell>
          <cell r="L33">
            <v>4.6271028022999996</v>
          </cell>
          <cell r="M33">
            <v>2.0899703828746325</v>
          </cell>
          <cell r="O33">
            <v>0.45168012732195367</v>
          </cell>
          <cell r="P33" t="str">
            <v>1000 m3</v>
          </cell>
          <cell r="Q33">
            <v>2.213956159481882</v>
          </cell>
          <cell r="R33">
            <v>0.45168012732195367</v>
          </cell>
        </row>
        <row r="34">
          <cell r="B34" t="str">
            <v>Panneau MDF</v>
          </cell>
          <cell r="D34">
            <v>7.0000000000000007E-2</v>
          </cell>
          <cell r="E34">
            <v>6.5420561000000002E-2</v>
          </cell>
          <cell r="G34">
            <v>0.78</v>
          </cell>
          <cell r="H34">
            <v>0.2</v>
          </cell>
          <cell r="I34">
            <v>0.8</v>
          </cell>
          <cell r="J34">
            <v>0.42213096</v>
          </cell>
          <cell r="K34">
            <v>0.45168012732195367</v>
          </cell>
          <cell r="L34">
            <v>4.6271028022999996</v>
          </cell>
          <cell r="M34">
            <v>2.0899703828746325</v>
          </cell>
          <cell r="O34">
            <v>0.57907708631019694</v>
          </cell>
          <cell r="P34" t="str">
            <v>1000 m3</v>
          </cell>
          <cell r="Q34">
            <v>1.7268858043958681</v>
          </cell>
          <cell r="R34">
            <v>0.57907708631019694</v>
          </cell>
        </row>
        <row r="35">
          <cell r="B35" t="str">
            <v>Panneaux placages contreplaqués</v>
          </cell>
          <cell r="D35">
            <v>7.0000000000000007E-2</v>
          </cell>
          <cell r="E35">
            <v>6.5420561000000002E-2</v>
          </cell>
          <cell r="F35">
            <v>3.9E-2</v>
          </cell>
          <cell r="G35">
            <v>0.71350000000000002</v>
          </cell>
          <cell r="H35">
            <v>0.2</v>
          </cell>
          <cell r="I35">
            <v>0.8</v>
          </cell>
          <cell r="J35">
            <v>0.42213096</v>
          </cell>
          <cell r="K35">
            <v>0.47042004749807731</v>
          </cell>
          <cell r="L35">
            <v>4.6271028022999996</v>
          </cell>
          <cell r="M35">
            <v>2.1766819200364527</v>
          </cell>
          <cell r="O35">
            <v>0.6720490358833614</v>
          </cell>
          <cell r="P35" t="str">
            <v>1000 tonnes</v>
          </cell>
          <cell r="Q35">
            <v>1.5235339311474572</v>
          </cell>
          <cell r="R35">
            <v>0.65636870932493441</v>
          </cell>
        </row>
        <row r="36">
          <cell r="B36" t="str">
            <v>Pâte à papier</v>
          </cell>
          <cell r="D36">
            <v>0.111</v>
          </cell>
          <cell r="E36">
            <v>0.1</v>
          </cell>
          <cell r="H36">
            <v>0.2</v>
          </cell>
          <cell r="I36">
            <v>0.8</v>
          </cell>
          <cell r="J36">
            <v>0.42213096</v>
          </cell>
          <cell r="K36">
            <v>0.46903439999999996</v>
          </cell>
          <cell r="L36">
            <v>4.43</v>
          </cell>
          <cell r="M36">
            <v>2.0778223919999999</v>
          </cell>
          <cell r="P36" t="str">
            <v>1000 tonnes</v>
          </cell>
          <cell r="Q36">
            <v>2.1320397821567032</v>
          </cell>
          <cell r="R36">
            <v>0.46903440000000002</v>
          </cell>
        </row>
        <row r="37">
          <cell r="B37" t="str">
            <v>Pâte à papier chimique</v>
          </cell>
          <cell r="D37">
            <v>0.111</v>
          </cell>
          <cell r="E37">
            <v>0.1</v>
          </cell>
          <cell r="H37">
            <v>0.2</v>
          </cell>
          <cell r="I37">
            <v>0.8</v>
          </cell>
          <cell r="J37">
            <v>0.42213096</v>
          </cell>
          <cell r="K37">
            <v>0.46903439999999996</v>
          </cell>
          <cell r="L37">
            <v>4.43</v>
          </cell>
          <cell r="M37">
            <v>2.0778223919999999</v>
          </cell>
          <cell r="P37" t="str">
            <v>1000 tonnes</v>
          </cell>
          <cell r="Q37">
            <v>2.1320397821567032</v>
          </cell>
          <cell r="R37">
            <v>0.46903440000000002</v>
          </cell>
        </row>
        <row r="38">
          <cell r="B38" t="str">
            <v>Pâte à papier mécanique</v>
          </cell>
          <cell r="D38">
            <v>0.111</v>
          </cell>
          <cell r="E38">
            <v>0.1</v>
          </cell>
          <cell r="H38">
            <v>0.2</v>
          </cell>
          <cell r="I38">
            <v>0.8</v>
          </cell>
          <cell r="J38">
            <v>0.42213096</v>
          </cell>
          <cell r="K38">
            <v>0.46903439999999996</v>
          </cell>
          <cell r="L38">
            <v>4.43</v>
          </cell>
          <cell r="M38">
            <v>2.0778223919999999</v>
          </cell>
          <cell r="P38" t="str">
            <v>1000 tonnes</v>
          </cell>
          <cell r="Q38">
            <v>2.1320397821567032</v>
          </cell>
          <cell r="R38">
            <v>0.46903440000000002</v>
          </cell>
        </row>
        <row r="39">
          <cell r="B39" t="str">
            <v>Résidus de pâte à papier</v>
          </cell>
          <cell r="D39">
            <v>0.111</v>
          </cell>
          <cell r="E39">
            <v>0.1</v>
          </cell>
          <cell r="H39">
            <v>0.2</v>
          </cell>
          <cell r="I39">
            <v>0.8</v>
          </cell>
          <cell r="J39">
            <v>0.42213096</v>
          </cell>
          <cell r="K39">
            <v>0.46903439999999996</v>
          </cell>
          <cell r="L39">
            <v>4.43</v>
          </cell>
          <cell r="M39">
            <v>2.0778223919999999</v>
          </cell>
          <cell r="P39" t="str">
            <v>1000 tonnes</v>
          </cell>
          <cell r="Q39">
            <v>2.1320397821567032</v>
          </cell>
          <cell r="R39">
            <v>0.46903440000000002</v>
          </cell>
        </row>
        <row r="40">
          <cell r="B40" t="str">
            <v>Papiers cartons</v>
          </cell>
          <cell r="D40">
            <v>7.0000000000000007E-2</v>
          </cell>
          <cell r="E40">
            <v>6.5420561000000002E-2</v>
          </cell>
          <cell r="F40">
            <v>0.1</v>
          </cell>
          <cell r="H40">
            <v>0.2</v>
          </cell>
          <cell r="I40">
            <v>0.8</v>
          </cell>
          <cell r="J40">
            <v>0.42213096</v>
          </cell>
          <cell r="K40">
            <v>0.50186680813550411</v>
          </cell>
          <cell r="L40">
            <v>4.6271028022999996</v>
          </cell>
          <cell r="M40">
            <v>2.3221893143051471</v>
          </cell>
          <cell r="P40" t="str">
            <v>1000 tonnes</v>
          </cell>
          <cell r="Q40">
            <v>1.9925605435336937</v>
          </cell>
          <cell r="R40">
            <v>0.50186680813550411</v>
          </cell>
        </row>
        <row r="41">
          <cell r="B41" t="str">
            <v>Papier à recycler</v>
          </cell>
          <cell r="D41">
            <v>7.0000000000000007E-2</v>
          </cell>
          <cell r="E41">
            <v>6.5420561000000002E-2</v>
          </cell>
          <cell r="F41">
            <v>0.1</v>
          </cell>
          <cell r="H41">
            <v>0.2</v>
          </cell>
          <cell r="I41">
            <v>0.8</v>
          </cell>
          <cell r="J41">
            <v>0.42213096</v>
          </cell>
          <cell r="K41">
            <v>0.50186680813550411</v>
          </cell>
          <cell r="L41">
            <v>4.6271028022999996</v>
          </cell>
          <cell r="M41">
            <v>2.3221893143051471</v>
          </cell>
          <cell r="P41" t="str">
            <v>1000 tonnes</v>
          </cell>
          <cell r="Q41">
            <v>1.9925605435336937</v>
          </cell>
          <cell r="R41">
            <v>0.50186680813550411</v>
          </cell>
        </row>
        <row r="42">
          <cell r="B42" t="str">
            <v>Déchets bois</v>
          </cell>
          <cell r="D42">
            <v>0.25</v>
          </cell>
          <cell r="E42">
            <v>0.2</v>
          </cell>
          <cell r="H42">
            <v>0.2</v>
          </cell>
          <cell r="I42">
            <v>0.8</v>
          </cell>
          <cell r="J42">
            <v>0.42213096</v>
          </cell>
          <cell r="K42">
            <v>0.52766369999999996</v>
          </cell>
          <cell r="L42">
            <v>3.86</v>
          </cell>
          <cell r="M42">
            <v>2.0367818819999997</v>
          </cell>
          <cell r="O42">
            <v>0.97793666666666668</v>
          </cell>
          <cell r="P42" t="str">
            <v>1000 tonnes</v>
          </cell>
          <cell r="Q42">
            <v>1.8951464730281808</v>
          </cell>
          <cell r="R42">
            <v>0.52766369999999996</v>
          </cell>
        </row>
        <row r="43">
          <cell r="B43" t="str">
            <v>Bois rond</v>
          </cell>
          <cell r="C43" t="str">
            <v>données sitram (fret)</v>
          </cell>
          <cell r="D43">
            <v>0.66700000000000004</v>
          </cell>
          <cell r="E43">
            <v>0.4</v>
          </cell>
          <cell r="H43">
            <v>0.2</v>
          </cell>
          <cell r="I43">
            <v>0.8</v>
          </cell>
          <cell r="J43">
            <v>0.42213096</v>
          </cell>
          <cell r="K43">
            <v>0.70355160000000005</v>
          </cell>
          <cell r="L43">
            <v>2.72</v>
          </cell>
          <cell r="M43">
            <v>1.9136603520000002</v>
          </cell>
          <cell r="O43">
            <v>1</v>
          </cell>
          <cell r="P43" t="str">
            <v>1000 tonnes</v>
          </cell>
          <cell r="Q43">
            <v>1.4213598547711355</v>
          </cell>
          <cell r="R43">
            <v>0.70355160000000005</v>
          </cell>
        </row>
        <row r="44">
          <cell r="B44" t="str">
            <v>Sciages et autres</v>
          </cell>
          <cell r="C44" t="str">
            <v>données sitram (fret)</v>
          </cell>
          <cell r="D44">
            <v>0.17647058823529413</v>
          </cell>
          <cell r="E44">
            <v>0.15</v>
          </cell>
          <cell r="H44">
            <v>0.2</v>
          </cell>
          <cell r="I44">
            <v>0.8</v>
          </cell>
          <cell r="J44">
            <v>0.42213096</v>
          </cell>
          <cell r="K44">
            <v>0.49662465882352941</v>
          </cell>
          <cell r="L44">
            <v>4.1449999999999996</v>
          </cell>
          <cell r="M44">
            <v>2.0585092108235292</v>
          </cell>
          <cell r="O44">
            <v>0.94549058823529408</v>
          </cell>
          <cell r="P44" t="str">
            <v>1000 tonnes</v>
          </cell>
          <cell r="Q44">
            <v>2.0135931275924421</v>
          </cell>
          <cell r="R44">
            <v>0.49662465882352935</v>
          </cell>
        </row>
        <row r="45">
          <cell r="B45" t="str">
            <v>Palettes et emballages</v>
          </cell>
          <cell r="C45" t="str">
            <v>données sitram (fret)</v>
          </cell>
          <cell r="D45">
            <v>0.25</v>
          </cell>
          <cell r="E45">
            <v>0.2</v>
          </cell>
          <cell r="H45">
            <v>0.2</v>
          </cell>
          <cell r="I45">
            <v>0.8</v>
          </cell>
          <cell r="J45">
            <v>0.42213096</v>
          </cell>
          <cell r="K45">
            <v>0.52766369999999996</v>
          </cell>
          <cell r="L45">
            <v>3.86</v>
          </cell>
          <cell r="M45">
            <v>2.0367818819999997</v>
          </cell>
          <cell r="O45">
            <v>0.97793666666666668</v>
          </cell>
          <cell r="P45" t="str">
            <v>1000 tonnes</v>
          </cell>
          <cell r="Q45">
            <v>1.8951464730281808</v>
          </cell>
          <cell r="R45">
            <v>0.52766369999999996</v>
          </cell>
        </row>
        <row r="46">
          <cell r="B46" t="str">
            <v>Connexes plaquettes déchets</v>
          </cell>
          <cell r="C46" t="str">
            <v>données sitram (fret)</v>
          </cell>
          <cell r="D46">
            <v>0.55000000000000004</v>
          </cell>
          <cell r="E46">
            <v>0.35</v>
          </cell>
          <cell r="H46">
            <v>0.2</v>
          </cell>
          <cell r="I46">
            <v>0.8</v>
          </cell>
          <cell r="J46">
            <v>0.42213096</v>
          </cell>
          <cell r="K46">
            <v>0.64943224615384609</v>
          </cell>
          <cell r="L46">
            <v>3.0049999999999999</v>
          </cell>
          <cell r="M46">
            <v>1.9515438996923073</v>
          </cell>
          <cell r="P46" t="str">
            <v>1000 tonnes</v>
          </cell>
          <cell r="Q46">
            <v>1.539806509335397</v>
          </cell>
          <cell r="R46">
            <v>0.64943224615384609</v>
          </cell>
        </row>
        <row r="47">
          <cell r="B47" t="str">
            <v>Panneaux placages contreplaqués</v>
          </cell>
          <cell r="C47" t="str">
            <v>données sitram (fret)</v>
          </cell>
          <cell r="D47">
            <v>7.0000000000000007E-2</v>
          </cell>
          <cell r="E47">
            <v>6.5420561000000002E-2</v>
          </cell>
          <cell r="F47">
            <v>3.9E-2</v>
          </cell>
          <cell r="G47">
            <v>0.71350000000000002</v>
          </cell>
          <cell r="H47">
            <v>0.2</v>
          </cell>
          <cell r="I47">
            <v>0.8</v>
          </cell>
          <cell r="J47">
            <v>0.42213096</v>
          </cell>
          <cell r="K47">
            <v>0.47042004749807731</v>
          </cell>
          <cell r="L47">
            <v>4.6271028022999996</v>
          </cell>
          <cell r="M47">
            <v>2.1766819200364527</v>
          </cell>
          <cell r="O47">
            <v>0.6720490358833614</v>
          </cell>
          <cell r="P47" t="str">
            <v>1000 tonnes</v>
          </cell>
          <cell r="Q47">
            <v>1.5235339311474572</v>
          </cell>
          <cell r="R47">
            <v>0.65636870932493441</v>
          </cell>
        </row>
        <row r="48">
          <cell r="B48" t="str">
            <v>Pâte à papier</v>
          </cell>
          <cell r="C48" t="str">
            <v>données sitram (fret)</v>
          </cell>
          <cell r="D48">
            <v>0.111</v>
          </cell>
          <cell r="E48">
            <v>0.1</v>
          </cell>
          <cell r="H48">
            <v>0.2</v>
          </cell>
          <cell r="I48">
            <v>0.8</v>
          </cell>
          <cell r="J48">
            <v>0.42213096</v>
          </cell>
          <cell r="K48">
            <v>0.46903439999999996</v>
          </cell>
          <cell r="L48">
            <v>4.43</v>
          </cell>
          <cell r="M48">
            <v>2.0778223919999999</v>
          </cell>
          <cell r="P48" t="str">
            <v>1000 tonnes</v>
          </cell>
          <cell r="Q48">
            <v>2.1320397821567032</v>
          </cell>
          <cell r="R48">
            <v>0.46903440000000002</v>
          </cell>
        </row>
        <row r="49">
          <cell r="B49" t="str">
            <v>Papiers cartons</v>
          </cell>
          <cell r="C49" t="str">
            <v>données sitram (fret)</v>
          </cell>
          <cell r="D49">
            <v>7.0000000000000007E-2</v>
          </cell>
          <cell r="E49">
            <v>6.5420561000000002E-2</v>
          </cell>
          <cell r="F49">
            <v>0.1</v>
          </cell>
          <cell r="H49">
            <v>0.2</v>
          </cell>
          <cell r="I49">
            <v>0.8</v>
          </cell>
          <cell r="J49">
            <v>0.42213096</v>
          </cell>
          <cell r="K49">
            <v>0.50186680813550411</v>
          </cell>
          <cell r="L49">
            <v>4.6271028022999996</v>
          </cell>
          <cell r="M49">
            <v>2.3221893143051471</v>
          </cell>
          <cell r="P49" t="str">
            <v>1000 tonnes</v>
          </cell>
          <cell r="Q49">
            <v>1.9925605435336937</v>
          </cell>
          <cell r="R49">
            <v>0.50186680813550411</v>
          </cell>
        </row>
        <row r="50">
          <cell r="B50" t="str">
            <v>Papier à recycler</v>
          </cell>
          <cell r="C50" t="str">
            <v>données sitram (fret)</v>
          </cell>
          <cell r="D50">
            <v>7.0000000000000007E-2</v>
          </cell>
          <cell r="E50">
            <v>6.5420561000000002E-2</v>
          </cell>
          <cell r="F50">
            <v>0.1</v>
          </cell>
          <cell r="H50">
            <v>0.2</v>
          </cell>
          <cell r="I50">
            <v>0.8</v>
          </cell>
          <cell r="J50">
            <v>0.42213096</v>
          </cell>
          <cell r="K50">
            <v>0.50186680813550411</v>
          </cell>
          <cell r="L50">
            <v>4.6271028022999996</v>
          </cell>
          <cell r="M50">
            <v>2.3221893143051471</v>
          </cell>
          <cell r="P50" t="str">
            <v>1000 tonnes</v>
          </cell>
          <cell r="Q50">
            <v>1.9925605435336937</v>
          </cell>
          <cell r="R50">
            <v>0.50186680813550411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versions"/>
    </sheetNames>
    <sheetDataSet>
      <sheetData sheetId="0"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au1" displayName="Tableau1" ref="A4:G16" totalsRowShown="0" headerRowDxfId="44">
  <autoFilter ref="A4:G16" xr:uid="{00000000-0009-0000-0100-000001000000}"/>
  <tableColumns count="7">
    <tableColumn id="1" xr3:uid="{00000000-0010-0000-0000-000001000000}" name="Période"/>
    <tableColumn id="2" xr3:uid="{00000000-0010-0000-0000-000002000000}" name="Origine"/>
    <tableColumn id="3" xr3:uid="{00000000-0010-0000-0000-000003000000}" name="Destination"/>
    <tableColumn id="4" xr3:uid="{00000000-0010-0000-0000-000004000000}" name="Incertitude" dataCellStyle="Pourcentage"/>
    <tableColumn id="5" xr3:uid="{00000000-0010-0000-0000-000005000000}" name="Quantité" dataDxfId="43"/>
    <tableColumn id="6" xr3:uid="{00000000-0010-0000-0000-000006000000}" name="Unité d'origine"/>
    <tableColumn id="7" xr3:uid="{00000000-0010-0000-0000-000007000000}" name="Commentaire"/>
  </tableColumns>
  <tableStyleInfo name="TableStyleMedium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au16" displayName="Tableau16" ref="A4:G25" totalsRowShown="0" headerRowDxfId="42">
  <autoFilter ref="A4:G25" xr:uid="{00000000-0009-0000-0100-000002000000}"/>
  <tableColumns count="7">
    <tableColumn id="1" xr3:uid="{00000000-0010-0000-0100-000001000000}" name="Période"/>
    <tableColumn id="2" xr3:uid="{00000000-0010-0000-0100-000002000000}" name="Origine"/>
    <tableColumn id="3" xr3:uid="{00000000-0010-0000-0100-000003000000}" name="Destination"/>
    <tableColumn id="4" xr3:uid="{00000000-0010-0000-0100-000004000000}" name="Incertitude" dataCellStyle="Pourcentage"/>
    <tableColumn id="5" xr3:uid="{00000000-0010-0000-0100-000005000000}" name="Quantité"/>
    <tableColumn id="6" xr3:uid="{00000000-0010-0000-0100-000006000000}" name="Unité d'origine"/>
    <tableColumn id="7" xr3:uid="{00000000-0010-0000-0100-000007000000}" name="Commentaire"/>
  </tableColumns>
  <tableStyleInfo name="TableStyleMedium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au3" displayName="Tableau3" ref="A4:G39" totalsRowShown="0" headerRowDxfId="41">
  <autoFilter ref="A4:G39" xr:uid="{00000000-0009-0000-0100-000003000000}"/>
  <tableColumns count="7">
    <tableColumn id="1" xr3:uid="{00000000-0010-0000-0200-000001000000}" name="Période" dataDxfId="40"/>
    <tableColumn id="2" xr3:uid="{00000000-0010-0000-0200-000002000000}" name="Origine" dataDxfId="39"/>
    <tableColumn id="3" xr3:uid="{00000000-0010-0000-0200-000003000000}" name="Destination" dataDxfId="38"/>
    <tableColumn id="4" xr3:uid="{00000000-0010-0000-0200-000004000000}" name="Incertitude" dataDxfId="37" dataCellStyle="Pourcentage"/>
    <tableColumn id="5" xr3:uid="{00000000-0010-0000-0200-000005000000}" name="Quantité" dataDxfId="36"/>
    <tableColumn id="6" xr3:uid="{00000000-0010-0000-0200-000006000000}" name="Unité d'origine" dataDxfId="35"/>
    <tableColumn id="7" xr3:uid="{00000000-0010-0000-0200-000007000000}" name="Commentaire" dataDxfId="34"/>
  </tableColumns>
  <tableStyleInfo name="TableStyleMedium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au4" displayName="Tableau4" ref="A4:G40" totalsRowShown="0" headerRowDxfId="33">
  <autoFilter ref="A4:G40" xr:uid="{00000000-0009-0000-0100-000004000000}"/>
  <tableColumns count="7">
    <tableColumn id="1" xr3:uid="{00000000-0010-0000-0300-000001000000}" name="Période"/>
    <tableColumn id="2" xr3:uid="{00000000-0010-0000-0300-000002000000}" name="Origine"/>
    <tableColumn id="3" xr3:uid="{00000000-0010-0000-0300-000003000000}" name="Destination"/>
    <tableColumn id="4" xr3:uid="{00000000-0010-0000-0300-000004000000}" name="Incertitude" dataCellStyle="Pourcentage"/>
    <tableColumn id="5" xr3:uid="{00000000-0010-0000-0300-000005000000}" name="Quantité"/>
    <tableColumn id="6" xr3:uid="{00000000-0010-0000-0300-000006000000}" name="Unité d'origine"/>
    <tableColumn id="7" xr3:uid="{00000000-0010-0000-0300-000007000000}" name="Commentaire"/>
  </tableColumns>
  <tableStyleInfo name="TableStyleMedium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au6" displayName="Tableau6" ref="A4:G33" totalsRowShown="0" headerRowDxfId="32">
  <autoFilter ref="A4:G33" xr:uid="{00000000-0009-0000-0100-000005000000}"/>
  <tableColumns count="7">
    <tableColumn id="1" xr3:uid="{00000000-0010-0000-0400-000001000000}" name="Période"/>
    <tableColumn id="2" xr3:uid="{00000000-0010-0000-0400-000002000000}" name="Origine"/>
    <tableColumn id="3" xr3:uid="{00000000-0010-0000-0400-000003000000}" name="Destination"/>
    <tableColumn id="4" xr3:uid="{00000000-0010-0000-0400-000004000000}" name="Incertitude" dataCellStyle="Pourcentage"/>
    <tableColumn id="5" xr3:uid="{00000000-0010-0000-0400-000005000000}" name="Quantité"/>
    <tableColumn id="6" xr3:uid="{00000000-0010-0000-0400-000006000000}" name="Unité d'origine"/>
    <tableColumn id="7" xr3:uid="{00000000-0010-0000-0400-000007000000}" name="Commentaire"/>
  </tableColumns>
  <tableStyleInfo name="TableStyleMedium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Tableau7" displayName="Tableau7" ref="A4:G35" totalsRowShown="0" headerRowDxfId="31">
  <autoFilter ref="A4:G35" xr:uid="{00000000-0009-0000-0100-000006000000}"/>
  <tableColumns count="7">
    <tableColumn id="1" xr3:uid="{00000000-0010-0000-0500-000001000000}" name="Période" dataDxfId="30"/>
    <tableColumn id="2" xr3:uid="{00000000-0010-0000-0500-000002000000}" name="Origine" dataDxfId="29"/>
    <tableColumn id="3" xr3:uid="{00000000-0010-0000-0500-000003000000}" name="Destination" dataDxfId="28"/>
    <tableColumn id="4" xr3:uid="{00000000-0010-0000-0500-000004000000}" name="Incertitude" dataDxfId="27" dataCellStyle="Pourcentage"/>
    <tableColumn id="5" xr3:uid="{00000000-0010-0000-0500-000005000000}" name="Quantité" dataDxfId="26"/>
    <tableColumn id="6" xr3:uid="{00000000-0010-0000-0500-000006000000}" name="Unité d'origine" dataDxfId="25"/>
    <tableColumn id="7" xr3:uid="{00000000-0010-0000-0500-000007000000}" name="Commentaire" dataDxfId="24"/>
  </tableColumns>
  <tableStyleInfo name="TableStyleMedium9"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Tableau810" displayName="Tableau810" ref="A1:G18" totalsRowShown="0" headerRowDxfId="23">
  <autoFilter ref="A1:G18" xr:uid="{00000000-0009-0000-0100-000007000000}"/>
  <tableColumns count="7">
    <tableColumn id="1" xr3:uid="{00000000-0010-0000-0600-000001000000}" name="Période"/>
    <tableColumn id="2" xr3:uid="{00000000-0010-0000-0600-000002000000}" name="Origine"/>
    <tableColumn id="3" xr3:uid="{00000000-0010-0000-0600-000003000000}" name="Destination"/>
    <tableColumn id="4" xr3:uid="{00000000-0010-0000-0600-000004000000}" name="Incertitude" dataCellStyle="Pourcentage"/>
    <tableColumn id="5" xr3:uid="{00000000-0010-0000-0600-000005000000}" name="Quantité"/>
    <tableColumn id="6" xr3:uid="{00000000-0010-0000-0600-000006000000}" name="Unité d'origine"/>
    <tableColumn id="7" xr3:uid="{00000000-0010-0000-0600-000007000000}" name="Commentaire" dataDxfId="22"/>
  </tableColumns>
  <tableStyleInfo name="TableStyleMedium9"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Tableau73" displayName="Tableau73" ref="A1:G33" totalsRowShown="0" headerRowDxfId="21">
  <autoFilter ref="A1:G33" xr:uid="{00000000-0009-0000-0100-000008000000}"/>
  <tableColumns count="7">
    <tableColumn id="1" xr3:uid="{00000000-0010-0000-0700-000001000000}" name="Période" dataDxfId="20"/>
    <tableColumn id="2" xr3:uid="{00000000-0010-0000-0700-000002000000}" name="Origine" dataDxfId="19"/>
    <tableColumn id="3" xr3:uid="{00000000-0010-0000-0700-000003000000}" name="Destination" dataDxfId="18"/>
    <tableColumn id="4" xr3:uid="{00000000-0010-0000-0700-000004000000}" name="Incertitude" dataDxfId="17" dataCellStyle="Pourcentage"/>
    <tableColumn id="5" xr3:uid="{00000000-0010-0000-0700-000005000000}" name="Quantité" dataDxfId="16"/>
    <tableColumn id="6" xr3:uid="{00000000-0010-0000-0700-000006000000}" name="Unité d'origine" dataDxfId="15"/>
    <tableColumn id="7" xr3:uid="{00000000-0010-0000-0700-000007000000}" name="Commentaire" dataDxfId="14"/>
  </tableColumns>
  <tableStyleInfo name="TableStyleMedium9" showFirstColumn="0" showLastColumn="0" showRowStripes="1" showColumnStripes="0"/>
</table>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t.guiraudie@poleexcellencebois.fr" TargetMode="External"/></Relationships>
</file>

<file path=xl/worksheets/_rels/sheet1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1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14.xml.rels><?xml version="1.0" encoding="UTF-8" standalone="yes"?>
<Relationships xmlns="http://schemas.openxmlformats.org/package/2006/relationships"><Relationship Id="rId1" Type="http://schemas.openxmlformats.org/officeDocument/2006/relationships/table" Target="../tables/table3.xml"/></Relationships>
</file>

<file path=xl/worksheets/_rels/sheet15.xml.rels><?xml version="1.0" encoding="UTF-8" standalone="yes"?>
<Relationships xmlns="http://schemas.openxmlformats.org/package/2006/relationships"><Relationship Id="rId1" Type="http://schemas.openxmlformats.org/officeDocument/2006/relationships/table" Target="../tables/table4.xml"/></Relationships>
</file>

<file path=xl/worksheets/_rels/sheet1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17.xml.rels><?xml version="1.0" encoding="UTF-8" standalone="yes"?>
<Relationships xmlns="http://schemas.openxmlformats.org/package/2006/relationships"><Relationship Id="rId1" Type="http://schemas.openxmlformats.org/officeDocument/2006/relationships/table" Target="../tables/table6.xml"/></Relationships>
</file>

<file path=xl/worksheets/_rels/sheet18.xml.rels><?xml version="1.0" encoding="UTF-8" standalone="yes"?>
<Relationships xmlns="http://schemas.openxmlformats.org/package/2006/relationships"><Relationship Id="rId1" Type="http://schemas.openxmlformats.org/officeDocument/2006/relationships/table" Target="../tables/table7.xml"/></Relationships>
</file>

<file path=xl/worksheets/_rels/sheet19.xml.rels><?xml version="1.0" encoding="UTF-8" standalone="yes"?>
<Relationships xmlns="http://schemas.openxmlformats.org/package/2006/relationships"><Relationship Id="rId1" Type="http://schemas.openxmlformats.org/officeDocument/2006/relationships/table" Target="../tables/table8.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46"/>
  <sheetViews>
    <sheetView workbookViewId="0">
      <selection activeCell="D7" sqref="D7"/>
    </sheetView>
  </sheetViews>
  <sheetFormatPr baseColWidth="10" defaultColWidth="10.87890625" defaultRowHeight="12.4" x14ac:dyDescent="0.3"/>
  <cols>
    <col min="1" max="1" width="10.87890625" style="34" customWidth="1"/>
    <col min="2" max="16384" width="10.87890625" style="34"/>
  </cols>
  <sheetData>
    <row r="1" spans="1:2" ht="24.95" customHeight="1" x14ac:dyDescent="0.35">
      <c r="A1" s="79" t="s">
        <v>345</v>
      </c>
    </row>
    <row r="2" spans="1:2" x14ac:dyDescent="0.3">
      <c r="A2" s="35" t="s">
        <v>346</v>
      </c>
    </row>
    <row r="3" spans="1:2" ht="18" customHeight="1" x14ac:dyDescent="0.3">
      <c r="A3" s="35"/>
    </row>
    <row r="4" spans="1:2" ht="15" customHeight="1" x14ac:dyDescent="0.35">
      <c r="A4" s="79" t="s">
        <v>347</v>
      </c>
    </row>
    <row r="5" spans="1:2" x14ac:dyDescent="0.3">
      <c r="A5" t="s">
        <v>348</v>
      </c>
    </row>
    <row r="7" spans="1:2" ht="15" customHeight="1" x14ac:dyDescent="0.35">
      <c r="A7" s="79" t="s">
        <v>349</v>
      </c>
    </row>
    <row r="8" spans="1:2" x14ac:dyDescent="0.3">
      <c r="A8" s="80">
        <v>43190</v>
      </c>
    </row>
    <row r="10" spans="1:2" ht="15" customHeight="1" x14ac:dyDescent="0.35">
      <c r="A10" s="79" t="s">
        <v>350</v>
      </c>
    </row>
    <row r="11" spans="1:2" x14ac:dyDescent="0.3">
      <c r="A11" s="81" t="s">
        <v>351</v>
      </c>
    </row>
    <row r="14" spans="1:2" ht="15" customHeight="1" x14ac:dyDescent="0.35">
      <c r="A14" s="79" t="s">
        <v>352</v>
      </c>
    </row>
    <row r="15" spans="1:2" x14ac:dyDescent="0.3">
      <c r="A15" t="s">
        <v>353</v>
      </c>
    </row>
    <row r="16" spans="1:2" x14ac:dyDescent="0.3">
      <c r="B16" t="s">
        <v>354</v>
      </c>
    </row>
    <row r="17" spans="1:2" x14ac:dyDescent="0.3">
      <c r="B17" t="s">
        <v>355</v>
      </c>
    </row>
    <row r="18" spans="1:2" x14ac:dyDescent="0.3">
      <c r="B18" t="s">
        <v>356</v>
      </c>
    </row>
    <row r="19" spans="1:2" x14ac:dyDescent="0.3">
      <c r="B19" t="s">
        <v>357</v>
      </c>
    </row>
    <row r="20" spans="1:2" x14ac:dyDescent="0.3">
      <c r="A20" t="s">
        <v>358</v>
      </c>
    </row>
    <row r="21" spans="1:2" x14ac:dyDescent="0.3">
      <c r="B21" t="s">
        <v>359</v>
      </c>
    </row>
    <row r="22" spans="1:2" x14ac:dyDescent="0.3">
      <c r="B22" t="s">
        <v>360</v>
      </c>
    </row>
    <row r="23" spans="1:2" x14ac:dyDescent="0.3">
      <c r="B23" t="s">
        <v>361</v>
      </c>
    </row>
    <row r="24" spans="1:2" x14ac:dyDescent="0.3">
      <c r="B24" t="s">
        <v>362</v>
      </c>
    </row>
    <row r="25" spans="1:2" x14ac:dyDescent="0.3">
      <c r="A25" t="s">
        <v>363</v>
      </c>
    </row>
    <row r="26" spans="1:2" x14ac:dyDescent="0.3">
      <c r="B26" t="s">
        <v>364</v>
      </c>
    </row>
    <row r="27" spans="1:2" x14ac:dyDescent="0.3">
      <c r="B27" t="s">
        <v>365</v>
      </c>
    </row>
    <row r="29" spans="1:2" ht="15" customHeight="1" x14ac:dyDescent="0.35">
      <c r="A29" s="79" t="s">
        <v>366</v>
      </c>
    </row>
    <row r="30" spans="1:2" x14ac:dyDescent="0.3">
      <c r="A30" t="s">
        <v>367</v>
      </c>
    </row>
    <row r="31" spans="1:2" x14ac:dyDescent="0.3">
      <c r="B31" t="s">
        <v>368</v>
      </c>
    </row>
    <row r="32" spans="1:2" x14ac:dyDescent="0.3">
      <c r="B32" t="s">
        <v>369</v>
      </c>
    </row>
    <row r="33" spans="1:2" x14ac:dyDescent="0.3">
      <c r="B33" t="s">
        <v>370</v>
      </c>
    </row>
    <row r="34" spans="1:2" x14ac:dyDescent="0.3">
      <c r="B34" t="s">
        <v>371</v>
      </c>
    </row>
    <row r="35" spans="1:2" x14ac:dyDescent="0.3">
      <c r="A35" t="s">
        <v>372</v>
      </c>
    </row>
    <row r="36" spans="1:2" x14ac:dyDescent="0.3">
      <c r="B36" t="s">
        <v>373</v>
      </c>
    </row>
    <row r="37" spans="1:2" x14ac:dyDescent="0.3">
      <c r="B37" t="s">
        <v>374</v>
      </c>
    </row>
    <row r="39" spans="1:2" ht="15" customHeight="1" x14ac:dyDescent="0.35">
      <c r="A39" s="79" t="s">
        <v>375</v>
      </c>
    </row>
    <row r="40" spans="1:2" x14ac:dyDescent="0.3">
      <c r="A40" t="s">
        <v>376</v>
      </c>
    </row>
    <row r="41" spans="1:2" x14ac:dyDescent="0.3">
      <c r="B41" s="82" t="s">
        <v>377</v>
      </c>
    </row>
    <row r="42" spans="1:2" x14ac:dyDescent="0.3">
      <c r="B42" s="82" t="s">
        <v>378</v>
      </c>
    </row>
    <row r="43" spans="1:2" x14ac:dyDescent="0.3">
      <c r="B43" s="82" t="s">
        <v>379</v>
      </c>
    </row>
    <row r="44" spans="1:2" x14ac:dyDescent="0.3">
      <c r="B44" s="82" t="s">
        <v>380</v>
      </c>
    </row>
    <row r="45" spans="1:2" x14ac:dyDescent="0.3">
      <c r="B45" s="82" t="s">
        <v>381</v>
      </c>
    </row>
    <row r="46" spans="1:2" x14ac:dyDescent="0.3">
      <c r="B46" s="82" t="s">
        <v>382</v>
      </c>
    </row>
  </sheetData>
  <hyperlinks>
    <hyperlink ref="A11" r:id="rId1" xr:uid="{00000000-0004-0000-0900-000000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BBB59"/>
  </sheetPr>
  <dimension ref="A1:I5"/>
  <sheetViews>
    <sheetView workbookViewId="0"/>
  </sheetViews>
  <sheetFormatPr baseColWidth="10" defaultColWidth="8.9375" defaultRowHeight="12.4" x14ac:dyDescent="0.3"/>
  <cols>
    <col min="1" max="9" width="20" style="34" customWidth="1"/>
  </cols>
  <sheetData>
    <row r="1" spans="1:9" ht="24.75" x14ac:dyDescent="0.3">
      <c r="A1" s="85" t="s">
        <v>216</v>
      </c>
      <c r="B1" s="85" t="s">
        <v>217</v>
      </c>
      <c r="C1" s="85" t="s">
        <v>331</v>
      </c>
      <c r="D1" s="85" t="s">
        <v>332</v>
      </c>
      <c r="E1" s="85" t="s">
        <v>333</v>
      </c>
      <c r="F1" s="85" t="s">
        <v>334</v>
      </c>
      <c r="G1" s="85" t="s">
        <v>220</v>
      </c>
      <c r="H1" s="85" t="s">
        <v>221</v>
      </c>
      <c r="I1" s="85" t="s">
        <v>222</v>
      </c>
    </row>
    <row r="2" spans="1:9" x14ac:dyDescent="0.3">
      <c r="A2" t="s">
        <v>37</v>
      </c>
      <c r="B2" t="s">
        <v>170</v>
      </c>
      <c r="C2"/>
      <c r="D2">
        <v>30</v>
      </c>
      <c r="E2"/>
      <c r="F2">
        <v>30</v>
      </c>
      <c r="G2" t="s">
        <v>225</v>
      </c>
      <c r="H2">
        <v>1</v>
      </c>
      <c r="I2" t="s">
        <v>335</v>
      </c>
    </row>
    <row r="3" spans="1:9" x14ac:dyDescent="0.3">
      <c r="A3" t="s">
        <v>182</v>
      </c>
      <c r="B3" t="s">
        <v>112</v>
      </c>
      <c r="C3"/>
      <c r="D3">
        <v>0</v>
      </c>
      <c r="E3"/>
      <c r="F3">
        <v>0</v>
      </c>
      <c r="G3" t="s">
        <v>225</v>
      </c>
      <c r="H3">
        <v>1.027257759709979</v>
      </c>
      <c r="I3" t="s">
        <v>336</v>
      </c>
    </row>
    <row r="4" spans="1:9" x14ac:dyDescent="0.3">
      <c r="A4" t="s">
        <v>184</v>
      </c>
      <c r="B4" t="s">
        <v>110</v>
      </c>
      <c r="C4"/>
      <c r="D4">
        <v>0</v>
      </c>
      <c r="E4"/>
      <c r="F4">
        <v>0</v>
      </c>
      <c r="G4" t="s">
        <v>225</v>
      </c>
      <c r="H4">
        <v>1.112955319295752</v>
      </c>
      <c r="I4" t="s">
        <v>337</v>
      </c>
    </row>
    <row r="5" spans="1:9" x14ac:dyDescent="0.3">
      <c r="A5" t="s">
        <v>110</v>
      </c>
      <c r="B5" t="s">
        <v>182</v>
      </c>
      <c r="C5"/>
      <c r="D5">
        <v>0</v>
      </c>
      <c r="E5"/>
      <c r="F5">
        <v>0</v>
      </c>
      <c r="G5" t="s">
        <v>225</v>
      </c>
      <c r="H5"/>
      <c r="I5"/>
    </row>
  </sheetData>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BBB59"/>
  </sheetPr>
  <dimension ref="A1:G66"/>
  <sheetViews>
    <sheetView workbookViewId="0">
      <selection activeCell="G27" sqref="G27:G29"/>
    </sheetView>
  </sheetViews>
  <sheetFormatPr baseColWidth="10" defaultColWidth="8.9375" defaultRowHeight="12.4" x14ac:dyDescent="0.3"/>
  <cols>
    <col min="1" max="6" width="20" style="34" customWidth="1"/>
    <col min="7" max="7" width="105.1171875" style="34" customWidth="1"/>
  </cols>
  <sheetData>
    <row r="1" spans="1:7" ht="37.15" x14ac:dyDescent="0.3">
      <c r="A1" s="85" t="s">
        <v>338</v>
      </c>
      <c r="B1" s="85" t="s">
        <v>216</v>
      </c>
      <c r="C1" s="85" t="s">
        <v>217</v>
      </c>
      <c r="D1" s="85" t="s">
        <v>339</v>
      </c>
      <c r="E1" s="85" t="s">
        <v>340</v>
      </c>
      <c r="F1" s="85" t="s">
        <v>341</v>
      </c>
      <c r="G1" s="1" t="s">
        <v>548</v>
      </c>
    </row>
    <row r="2" spans="1:7" x14ac:dyDescent="0.3">
      <c r="A2">
        <v>1</v>
      </c>
      <c r="B2" t="s">
        <v>176</v>
      </c>
      <c r="C2" t="s">
        <v>65</v>
      </c>
      <c r="D2"/>
      <c r="E2">
        <v>1</v>
      </c>
      <c r="F2">
        <v>1</v>
      </c>
      <c r="G2" s="245" t="s">
        <v>549</v>
      </c>
    </row>
    <row r="3" spans="1:7" x14ac:dyDescent="0.3">
      <c r="A3">
        <v>1</v>
      </c>
      <c r="B3" t="s">
        <v>52</v>
      </c>
      <c r="C3" t="s">
        <v>176</v>
      </c>
      <c r="D3"/>
      <c r="E3">
        <v>-0.5</v>
      </c>
      <c r="F3">
        <v>-0.4</v>
      </c>
      <c r="G3" s="246"/>
    </row>
    <row r="4" spans="1:7" x14ac:dyDescent="0.3">
      <c r="A4">
        <v>2</v>
      </c>
      <c r="B4" t="s">
        <v>178</v>
      </c>
      <c r="C4" t="s">
        <v>71</v>
      </c>
      <c r="D4">
        <v>1</v>
      </c>
      <c r="E4"/>
      <c r="F4"/>
      <c r="G4" s="245" t="s">
        <v>550</v>
      </c>
    </row>
    <row r="5" spans="1:7" x14ac:dyDescent="0.3">
      <c r="A5">
        <v>2</v>
      </c>
      <c r="B5" t="s">
        <v>54</v>
      </c>
      <c r="C5" t="s">
        <v>178</v>
      </c>
      <c r="D5">
        <v>-0.55000000000000004</v>
      </c>
      <c r="E5"/>
      <c r="F5"/>
      <c r="G5" s="247"/>
    </row>
    <row r="6" spans="1:7" x14ac:dyDescent="0.3">
      <c r="A6">
        <v>4</v>
      </c>
      <c r="B6" t="s">
        <v>176</v>
      </c>
      <c r="C6" t="s">
        <v>145</v>
      </c>
      <c r="D6">
        <v>-0.67</v>
      </c>
      <c r="E6"/>
      <c r="F6"/>
      <c r="G6" s="248" t="s">
        <v>551</v>
      </c>
    </row>
    <row r="7" spans="1:7" x14ac:dyDescent="0.3">
      <c r="A7">
        <v>4</v>
      </c>
      <c r="B7" t="s">
        <v>176</v>
      </c>
      <c r="C7" t="s">
        <v>98</v>
      </c>
      <c r="D7">
        <v>1</v>
      </c>
      <c r="E7"/>
      <c r="F7"/>
      <c r="G7" s="247"/>
    </row>
    <row r="8" spans="1:7" x14ac:dyDescent="0.3">
      <c r="A8">
        <v>5</v>
      </c>
      <c r="B8" t="s">
        <v>178</v>
      </c>
      <c r="C8" t="s">
        <v>150</v>
      </c>
      <c r="D8">
        <v>-0.67</v>
      </c>
      <c r="E8"/>
      <c r="F8"/>
      <c r="G8" s="248" t="s">
        <v>552</v>
      </c>
    </row>
    <row r="9" spans="1:7" x14ac:dyDescent="0.3">
      <c r="A9">
        <v>5</v>
      </c>
      <c r="B9" t="s">
        <v>178</v>
      </c>
      <c r="C9" t="s">
        <v>100</v>
      </c>
      <c r="D9">
        <v>1</v>
      </c>
      <c r="E9"/>
      <c r="F9"/>
      <c r="G9" s="246"/>
    </row>
    <row r="10" spans="1:7" x14ac:dyDescent="0.3">
      <c r="A10">
        <v>8</v>
      </c>
      <c r="B10" t="s">
        <v>176</v>
      </c>
      <c r="C10" t="s">
        <v>84</v>
      </c>
      <c r="D10">
        <v>-1</v>
      </c>
      <c r="E10"/>
      <c r="F10"/>
      <c r="G10" s="245" t="s">
        <v>553</v>
      </c>
    </row>
    <row r="11" spans="1:7" x14ac:dyDescent="0.3">
      <c r="A11">
        <v>8</v>
      </c>
      <c r="B11" t="s">
        <v>52</v>
      </c>
      <c r="C11" t="s">
        <v>176</v>
      </c>
      <c r="D11">
        <v>0.1202</v>
      </c>
      <c r="E11"/>
      <c r="F11"/>
      <c r="G11" s="246"/>
    </row>
    <row r="12" spans="1:7" x14ac:dyDescent="0.3">
      <c r="A12">
        <v>9</v>
      </c>
      <c r="B12" t="s">
        <v>178</v>
      </c>
      <c r="C12" t="s">
        <v>86</v>
      </c>
      <c r="D12">
        <v>-1</v>
      </c>
      <c r="E12"/>
      <c r="F12"/>
      <c r="G12" s="243" t="s">
        <v>554</v>
      </c>
    </row>
    <row r="13" spans="1:7" x14ac:dyDescent="0.3">
      <c r="A13">
        <v>9</v>
      </c>
      <c r="B13" t="s">
        <v>54</v>
      </c>
      <c r="C13" t="s">
        <v>178</v>
      </c>
      <c r="D13">
        <v>0.1</v>
      </c>
      <c r="E13"/>
      <c r="F13"/>
      <c r="G13" s="244"/>
    </row>
    <row r="14" spans="1:7" x14ac:dyDescent="0.3">
      <c r="A14">
        <v>12</v>
      </c>
      <c r="B14" t="s">
        <v>186</v>
      </c>
      <c r="C14" t="s">
        <v>84</v>
      </c>
      <c r="D14">
        <v>-1</v>
      </c>
      <c r="E14"/>
      <c r="F14"/>
      <c r="G14" s="245" t="s">
        <v>555</v>
      </c>
    </row>
    <row r="15" spans="1:7" x14ac:dyDescent="0.3">
      <c r="A15">
        <v>12</v>
      </c>
      <c r="B15" t="s">
        <v>58</v>
      </c>
      <c r="C15" t="s">
        <v>186</v>
      </c>
      <c r="D15">
        <v>0.1202</v>
      </c>
      <c r="E15"/>
      <c r="F15"/>
      <c r="G15" s="246"/>
    </row>
    <row r="16" spans="1:7" x14ac:dyDescent="0.3">
      <c r="A16">
        <v>13</v>
      </c>
      <c r="B16" t="s">
        <v>186</v>
      </c>
      <c r="C16" t="s">
        <v>86</v>
      </c>
      <c r="D16">
        <v>-1</v>
      </c>
      <c r="E16"/>
      <c r="F16"/>
      <c r="G16" s="245" t="s">
        <v>556</v>
      </c>
    </row>
    <row r="17" spans="1:7" x14ac:dyDescent="0.3">
      <c r="A17">
        <v>13</v>
      </c>
      <c r="B17" t="s">
        <v>60</v>
      </c>
      <c r="C17" t="s">
        <v>186</v>
      </c>
      <c r="D17">
        <v>0.1</v>
      </c>
      <c r="E17"/>
      <c r="F17"/>
      <c r="G17" s="247"/>
    </row>
    <row r="18" spans="1:7" x14ac:dyDescent="0.3">
      <c r="A18">
        <v>20</v>
      </c>
      <c r="B18" t="s">
        <v>186</v>
      </c>
      <c r="C18" t="s">
        <v>122</v>
      </c>
      <c r="D18"/>
      <c r="E18">
        <v>-5.5E-2</v>
      </c>
      <c r="F18">
        <v>-4.4999999999999998E-2</v>
      </c>
      <c r="G18" s="248" t="s">
        <v>557</v>
      </c>
    </row>
    <row r="19" spans="1:7" x14ac:dyDescent="0.3">
      <c r="A19">
        <v>20</v>
      </c>
      <c r="B19" t="s">
        <v>186</v>
      </c>
      <c r="C19" t="s">
        <v>126</v>
      </c>
      <c r="D19"/>
      <c r="E19">
        <v>1</v>
      </c>
      <c r="F19">
        <v>1</v>
      </c>
      <c r="G19" s="246"/>
    </row>
    <row r="20" spans="1:7" x14ac:dyDescent="0.3">
      <c r="A20">
        <v>21</v>
      </c>
      <c r="B20" t="s">
        <v>186</v>
      </c>
      <c r="C20" t="s">
        <v>124</v>
      </c>
      <c r="D20"/>
      <c r="E20">
        <v>-1.05</v>
      </c>
      <c r="F20">
        <v>-0.95</v>
      </c>
      <c r="G20" s="248" t="s">
        <v>558</v>
      </c>
    </row>
    <row r="21" spans="1:7" x14ac:dyDescent="0.3">
      <c r="A21">
        <v>21</v>
      </c>
      <c r="B21" t="s">
        <v>186</v>
      </c>
      <c r="C21" t="s">
        <v>126</v>
      </c>
      <c r="D21"/>
      <c r="E21">
        <v>1</v>
      </c>
      <c r="F21">
        <v>1</v>
      </c>
      <c r="G21" s="246"/>
    </row>
    <row r="22" spans="1:7" x14ac:dyDescent="0.3">
      <c r="A22">
        <v>22</v>
      </c>
      <c r="B22" t="s">
        <v>200</v>
      </c>
      <c r="C22" t="s">
        <v>130</v>
      </c>
      <c r="D22">
        <v>-1</v>
      </c>
      <c r="E22"/>
      <c r="F22"/>
      <c r="G22" s="250" t="s">
        <v>559</v>
      </c>
    </row>
    <row r="23" spans="1:7" x14ac:dyDescent="0.3">
      <c r="A23">
        <v>22</v>
      </c>
      <c r="B23" t="s">
        <v>128</v>
      </c>
      <c r="C23" t="s">
        <v>200</v>
      </c>
      <c r="D23">
        <v>0.77068445721662149</v>
      </c>
      <c r="E23"/>
      <c r="F23"/>
      <c r="G23" s="246"/>
    </row>
    <row r="24" spans="1:7" x14ac:dyDescent="0.3">
      <c r="A24">
        <v>23</v>
      </c>
      <c r="B24" t="s">
        <v>165</v>
      </c>
      <c r="C24" t="s">
        <v>52</v>
      </c>
      <c r="D24"/>
      <c r="E24"/>
      <c r="F24">
        <v>-1</v>
      </c>
      <c r="G24" s="251" t="s">
        <v>560</v>
      </c>
    </row>
    <row r="25" spans="1:7" x14ac:dyDescent="0.3">
      <c r="A25">
        <v>23</v>
      </c>
      <c r="B25" t="s">
        <v>165</v>
      </c>
      <c r="C25" t="s">
        <v>58</v>
      </c>
      <c r="D25"/>
      <c r="E25"/>
      <c r="F25">
        <v>-1</v>
      </c>
      <c r="G25" s="252"/>
    </row>
    <row r="26" spans="1:7" x14ac:dyDescent="0.3">
      <c r="A26">
        <v>23</v>
      </c>
      <c r="B26" t="s">
        <v>43</v>
      </c>
      <c r="C26" t="s">
        <v>165</v>
      </c>
      <c r="D26"/>
      <c r="E26"/>
      <c r="F26">
        <v>1</v>
      </c>
      <c r="G26" s="246"/>
    </row>
    <row r="27" spans="1:7" x14ac:dyDescent="0.3">
      <c r="A27">
        <v>24</v>
      </c>
      <c r="B27" t="s">
        <v>165</v>
      </c>
      <c r="C27" t="s">
        <v>54</v>
      </c>
      <c r="D27"/>
      <c r="E27"/>
      <c r="F27">
        <v>-1</v>
      </c>
      <c r="G27" s="251" t="s">
        <v>561</v>
      </c>
    </row>
    <row r="28" spans="1:7" x14ac:dyDescent="0.3">
      <c r="A28">
        <v>24</v>
      </c>
      <c r="B28" t="s">
        <v>165</v>
      </c>
      <c r="C28" t="s">
        <v>60</v>
      </c>
      <c r="D28"/>
      <c r="E28"/>
      <c r="F28">
        <v>-1</v>
      </c>
      <c r="G28" s="252"/>
    </row>
    <row r="29" spans="1:7" x14ac:dyDescent="0.3">
      <c r="A29">
        <v>24</v>
      </c>
      <c r="B29" t="s">
        <v>46</v>
      </c>
      <c r="C29" t="s">
        <v>165</v>
      </c>
      <c r="D29"/>
      <c r="E29"/>
      <c r="F29">
        <v>1</v>
      </c>
      <c r="G29" s="246"/>
    </row>
    <row r="30" spans="1:7" x14ac:dyDescent="0.3">
      <c r="A30">
        <v>25</v>
      </c>
      <c r="B30" t="s">
        <v>188</v>
      </c>
      <c r="C30" t="s">
        <v>128</v>
      </c>
      <c r="D30"/>
      <c r="E30">
        <v>-0.7</v>
      </c>
      <c r="F30">
        <v>-0.55000000000000004</v>
      </c>
      <c r="G30" s="245" t="s">
        <v>562</v>
      </c>
    </row>
    <row r="31" spans="1:7" x14ac:dyDescent="0.3">
      <c r="A31">
        <v>25</v>
      </c>
      <c r="B31" t="s">
        <v>130</v>
      </c>
      <c r="C31" t="s">
        <v>188</v>
      </c>
      <c r="D31"/>
      <c r="E31">
        <v>1</v>
      </c>
      <c r="F31">
        <v>1</v>
      </c>
      <c r="G31" s="246"/>
    </row>
    <row r="32" spans="1:7" x14ac:dyDescent="0.3">
      <c r="A32">
        <v>27</v>
      </c>
      <c r="B32" t="s">
        <v>41</v>
      </c>
      <c r="C32" t="s">
        <v>172</v>
      </c>
      <c r="D32">
        <v>1</v>
      </c>
      <c r="E32"/>
      <c r="F32"/>
      <c r="G32" s="253" t="s">
        <v>563</v>
      </c>
    </row>
    <row r="33" spans="1:7" x14ac:dyDescent="0.3">
      <c r="A33">
        <v>27</v>
      </c>
      <c r="B33" t="s">
        <v>165</v>
      </c>
      <c r="C33" t="s">
        <v>50</v>
      </c>
      <c r="D33">
        <v>-0.08</v>
      </c>
      <c r="E33"/>
      <c r="F33"/>
      <c r="G33" s="252"/>
    </row>
    <row r="34" spans="1:7" x14ac:dyDescent="0.3">
      <c r="A34">
        <v>27</v>
      </c>
      <c r="B34" t="s">
        <v>165</v>
      </c>
      <c r="C34" t="s">
        <v>56</v>
      </c>
      <c r="D34">
        <v>-0.15</v>
      </c>
      <c r="E34"/>
      <c r="F34"/>
      <c r="G34" s="252"/>
    </row>
    <row r="35" spans="1:7" x14ac:dyDescent="0.3">
      <c r="A35">
        <v>27</v>
      </c>
      <c r="B35" t="s">
        <v>165</v>
      </c>
      <c r="C35" t="s">
        <v>62</v>
      </c>
      <c r="D35">
        <v>-0.15</v>
      </c>
      <c r="E35"/>
      <c r="F35"/>
      <c r="G35" s="252"/>
    </row>
    <row r="36" spans="1:7" x14ac:dyDescent="0.3">
      <c r="A36">
        <v>27</v>
      </c>
      <c r="B36" t="s">
        <v>41</v>
      </c>
      <c r="C36" t="s">
        <v>170</v>
      </c>
      <c r="D36">
        <v>-0.15</v>
      </c>
      <c r="E36"/>
      <c r="F36"/>
      <c r="G36" s="246"/>
    </row>
    <row r="37" spans="1:7" x14ac:dyDescent="0.3">
      <c r="A37">
        <v>28</v>
      </c>
      <c r="B37" t="s">
        <v>43</v>
      </c>
      <c r="C37" t="s">
        <v>172</v>
      </c>
      <c r="D37"/>
      <c r="E37"/>
      <c r="F37">
        <v>1</v>
      </c>
      <c r="G37" s="254" t="s">
        <v>564</v>
      </c>
    </row>
    <row r="38" spans="1:7" x14ac:dyDescent="0.3">
      <c r="A38">
        <v>28</v>
      </c>
      <c r="B38" t="s">
        <v>165</v>
      </c>
      <c r="C38" t="s">
        <v>52</v>
      </c>
      <c r="D38"/>
      <c r="E38"/>
      <c r="F38">
        <v>-0.08</v>
      </c>
      <c r="G38" s="252"/>
    </row>
    <row r="39" spans="1:7" x14ac:dyDescent="0.3">
      <c r="A39">
        <v>28</v>
      </c>
      <c r="B39" t="s">
        <v>165</v>
      </c>
      <c r="C39" t="s">
        <v>58</v>
      </c>
      <c r="D39"/>
      <c r="E39"/>
      <c r="F39">
        <v>-0.15</v>
      </c>
      <c r="G39" s="252"/>
    </row>
    <row r="40" spans="1:7" x14ac:dyDescent="0.3">
      <c r="A40">
        <v>28</v>
      </c>
      <c r="B40" t="s">
        <v>43</v>
      </c>
      <c r="C40" t="s">
        <v>170</v>
      </c>
      <c r="D40"/>
      <c r="E40"/>
      <c r="F40">
        <v>-0.15</v>
      </c>
      <c r="G40" s="252"/>
    </row>
    <row r="41" spans="1:7" x14ac:dyDescent="0.3">
      <c r="A41">
        <v>29</v>
      </c>
      <c r="B41" t="s">
        <v>46</v>
      </c>
      <c r="C41" t="s">
        <v>172</v>
      </c>
      <c r="D41"/>
      <c r="E41"/>
      <c r="F41">
        <v>1</v>
      </c>
      <c r="G41" s="245" t="s">
        <v>565</v>
      </c>
    </row>
    <row r="42" spans="1:7" x14ac:dyDescent="0.3">
      <c r="A42">
        <v>29</v>
      </c>
      <c r="B42" t="s">
        <v>165</v>
      </c>
      <c r="C42" t="s">
        <v>54</v>
      </c>
      <c r="D42"/>
      <c r="E42"/>
      <c r="F42">
        <v>-0.08</v>
      </c>
      <c r="G42" s="252"/>
    </row>
    <row r="43" spans="1:7" x14ac:dyDescent="0.3">
      <c r="A43">
        <v>29</v>
      </c>
      <c r="B43" t="s">
        <v>165</v>
      </c>
      <c r="C43" t="s">
        <v>60</v>
      </c>
      <c r="D43"/>
      <c r="E43"/>
      <c r="F43">
        <v>-0.15</v>
      </c>
      <c r="G43" s="252"/>
    </row>
    <row r="44" spans="1:7" x14ac:dyDescent="0.3">
      <c r="A44">
        <v>29</v>
      </c>
      <c r="B44" t="s">
        <v>46</v>
      </c>
      <c r="C44" t="s">
        <v>170</v>
      </c>
      <c r="D44"/>
      <c r="E44"/>
      <c r="F44">
        <v>-0.15</v>
      </c>
      <c r="G44" s="246"/>
    </row>
    <row r="45" spans="1:7" x14ac:dyDescent="0.3">
      <c r="A45">
        <v>31</v>
      </c>
      <c r="B45" t="s">
        <v>37</v>
      </c>
      <c r="C45" t="s">
        <v>170</v>
      </c>
      <c r="D45">
        <v>1</v>
      </c>
      <c r="E45"/>
      <c r="F45"/>
      <c r="G45" s="249" t="s">
        <v>566</v>
      </c>
    </row>
    <row r="46" spans="1:7" x14ac:dyDescent="0.3">
      <c r="A46">
        <v>31</v>
      </c>
      <c r="B46" t="s">
        <v>170</v>
      </c>
      <c r="C46" t="s">
        <v>142</v>
      </c>
      <c r="D46">
        <v>-1</v>
      </c>
      <c r="E46"/>
      <c r="F46"/>
      <c r="G46" s="246"/>
    </row>
    <row r="47" spans="1:7" x14ac:dyDescent="0.3">
      <c r="A47">
        <v>32</v>
      </c>
      <c r="B47" t="s">
        <v>165</v>
      </c>
      <c r="C47" t="s">
        <v>62</v>
      </c>
      <c r="D47"/>
      <c r="E47"/>
      <c r="F47">
        <v>-0.8</v>
      </c>
      <c r="G47" s="255" t="s">
        <v>567</v>
      </c>
    </row>
    <row r="48" spans="1:7" x14ac:dyDescent="0.3">
      <c r="A48">
        <v>32</v>
      </c>
      <c r="B48" t="s">
        <v>62</v>
      </c>
      <c r="C48" t="s">
        <v>194</v>
      </c>
      <c r="D48"/>
      <c r="E48"/>
      <c r="F48">
        <v>1</v>
      </c>
      <c r="G48" s="246"/>
    </row>
    <row r="49" spans="1:7" x14ac:dyDescent="0.3">
      <c r="A49">
        <v>33</v>
      </c>
      <c r="B49" t="s">
        <v>184</v>
      </c>
      <c r="C49" t="s">
        <v>84</v>
      </c>
      <c r="D49">
        <v>-1</v>
      </c>
      <c r="E49"/>
      <c r="F49"/>
      <c r="G49" s="253" t="s">
        <v>568</v>
      </c>
    </row>
    <row r="50" spans="1:7" x14ac:dyDescent="0.3">
      <c r="A50">
        <v>34</v>
      </c>
      <c r="B50" t="s">
        <v>52</v>
      </c>
      <c r="C50" t="s">
        <v>184</v>
      </c>
      <c r="D50">
        <v>0.1202</v>
      </c>
      <c r="E50"/>
      <c r="F50"/>
      <c r="G50" s="246"/>
    </row>
    <row r="51" spans="1:7" x14ac:dyDescent="0.3">
      <c r="A51">
        <v>35</v>
      </c>
      <c r="B51" t="s">
        <v>184</v>
      </c>
      <c r="C51" t="s">
        <v>84</v>
      </c>
      <c r="D51">
        <v>-1</v>
      </c>
      <c r="E51"/>
      <c r="F51"/>
      <c r="G51" s="253" t="s">
        <v>552</v>
      </c>
    </row>
    <row r="52" spans="1:7" x14ac:dyDescent="0.3">
      <c r="A52">
        <v>35</v>
      </c>
      <c r="B52" t="s">
        <v>54</v>
      </c>
      <c r="C52" t="s">
        <v>184</v>
      </c>
      <c r="D52">
        <v>0.15</v>
      </c>
      <c r="E52"/>
      <c r="F52"/>
      <c r="G52" s="246"/>
    </row>
    <row r="53" spans="1:7" x14ac:dyDescent="0.3">
      <c r="A53">
        <v>36</v>
      </c>
      <c r="B53" t="s">
        <v>184</v>
      </c>
      <c r="C53" t="s">
        <v>84</v>
      </c>
      <c r="D53">
        <v>-1</v>
      </c>
      <c r="E53"/>
      <c r="F53"/>
      <c r="G53" s="253" t="s">
        <v>568</v>
      </c>
    </row>
    <row r="54" spans="1:7" x14ac:dyDescent="0.3">
      <c r="A54">
        <v>36</v>
      </c>
      <c r="B54" t="s">
        <v>52</v>
      </c>
      <c r="C54" t="s">
        <v>184</v>
      </c>
      <c r="D54">
        <v>0.1202</v>
      </c>
      <c r="E54"/>
      <c r="F54"/>
      <c r="G54" s="246"/>
    </row>
    <row r="55" spans="1:7" x14ac:dyDescent="0.3">
      <c r="A55">
        <v>37</v>
      </c>
      <c r="B55" t="s">
        <v>184</v>
      </c>
      <c r="C55" t="s">
        <v>84</v>
      </c>
      <c r="D55">
        <v>-1</v>
      </c>
      <c r="E55"/>
      <c r="F55"/>
      <c r="G55" s="253" t="s">
        <v>552</v>
      </c>
    </row>
    <row r="56" spans="1:7" x14ac:dyDescent="0.3">
      <c r="A56">
        <v>37</v>
      </c>
      <c r="B56" t="s">
        <v>54</v>
      </c>
      <c r="C56" t="s">
        <v>184</v>
      </c>
      <c r="D56">
        <v>0.15</v>
      </c>
      <c r="E56"/>
      <c r="F56"/>
      <c r="G56" s="246"/>
    </row>
    <row r="57" spans="1:7" x14ac:dyDescent="0.3">
      <c r="A57">
        <v>38</v>
      </c>
      <c r="B57" t="s">
        <v>182</v>
      </c>
      <c r="C57" t="s">
        <v>84</v>
      </c>
      <c r="D57">
        <v>-1</v>
      </c>
      <c r="E57"/>
      <c r="F57"/>
      <c r="G57" s="245" t="s">
        <v>569</v>
      </c>
    </row>
    <row r="58" spans="1:7" x14ac:dyDescent="0.3">
      <c r="A58">
        <v>38</v>
      </c>
      <c r="B58" t="s">
        <v>52</v>
      </c>
      <c r="C58" t="s">
        <v>182</v>
      </c>
      <c r="D58">
        <v>0.1202</v>
      </c>
      <c r="E58"/>
      <c r="F58"/>
      <c r="G58" s="246"/>
    </row>
    <row r="59" spans="1:7" x14ac:dyDescent="0.3">
      <c r="A59">
        <v>39</v>
      </c>
      <c r="B59" t="s">
        <v>182</v>
      </c>
      <c r="C59" t="s">
        <v>86</v>
      </c>
      <c r="D59">
        <v>-1</v>
      </c>
      <c r="E59"/>
      <c r="F59"/>
      <c r="G59" s="245" t="s">
        <v>570</v>
      </c>
    </row>
    <row r="60" spans="1:7" x14ac:dyDescent="0.3">
      <c r="A60">
        <v>39</v>
      </c>
      <c r="B60" t="s">
        <v>54</v>
      </c>
      <c r="C60" t="s">
        <v>182</v>
      </c>
      <c r="D60">
        <v>0.15</v>
      </c>
      <c r="E60"/>
      <c r="F60"/>
      <c r="G60" s="246"/>
    </row>
    <row r="61" spans="1:7" x14ac:dyDescent="0.3">
      <c r="A61" t="s">
        <v>342</v>
      </c>
      <c r="B61" t="s">
        <v>343</v>
      </c>
      <c r="C61" t="s">
        <v>212</v>
      </c>
      <c r="D61">
        <v>1</v>
      </c>
      <c r="E61"/>
      <c r="F61"/>
    </row>
    <row r="62" spans="1:7" x14ac:dyDescent="0.3">
      <c r="A62" t="s">
        <v>342</v>
      </c>
      <c r="B62" t="s">
        <v>343</v>
      </c>
      <c r="C62" t="s">
        <v>205</v>
      </c>
      <c r="D62">
        <v>1</v>
      </c>
      <c r="E62"/>
      <c r="F62"/>
    </row>
    <row r="63" spans="1:7" x14ac:dyDescent="0.3">
      <c r="A63" t="s">
        <v>342</v>
      </c>
      <c r="B63" t="s">
        <v>205</v>
      </c>
      <c r="C63" t="s">
        <v>343</v>
      </c>
      <c r="D63">
        <v>-1</v>
      </c>
      <c r="E63"/>
      <c r="F63"/>
    </row>
    <row r="64" spans="1:7" x14ac:dyDescent="0.3">
      <c r="A64" t="s">
        <v>344</v>
      </c>
      <c r="B64" t="s">
        <v>214</v>
      </c>
      <c r="C64" t="s">
        <v>343</v>
      </c>
      <c r="D64">
        <v>1</v>
      </c>
      <c r="E64"/>
      <c r="F64"/>
    </row>
    <row r="65" spans="1:6" x14ac:dyDescent="0.3">
      <c r="A65" t="s">
        <v>344</v>
      </c>
      <c r="B65" t="s">
        <v>205</v>
      </c>
      <c r="C65" t="s">
        <v>343</v>
      </c>
      <c r="D65">
        <v>1</v>
      </c>
      <c r="E65"/>
      <c r="F65"/>
    </row>
    <row r="66" spans="1:6" x14ac:dyDescent="0.3">
      <c r="A66" t="s">
        <v>344</v>
      </c>
      <c r="B66" t="s">
        <v>343</v>
      </c>
      <c r="C66" t="s">
        <v>205</v>
      </c>
      <c r="D66">
        <v>-1</v>
      </c>
      <c r="E66"/>
      <c r="F66"/>
    </row>
  </sheetData>
  <mergeCells count="25">
    <mergeCell ref="G59:G60"/>
    <mergeCell ref="G47:G48"/>
    <mergeCell ref="G49:G50"/>
    <mergeCell ref="G51:G52"/>
    <mergeCell ref="G53:G54"/>
    <mergeCell ref="G55:G56"/>
    <mergeCell ref="G57:G58"/>
    <mergeCell ref="G45:G46"/>
    <mergeCell ref="G14:G15"/>
    <mergeCell ref="G16:G17"/>
    <mergeCell ref="G18:G19"/>
    <mergeCell ref="G20:G21"/>
    <mergeCell ref="G22:G23"/>
    <mergeCell ref="G24:G26"/>
    <mergeCell ref="G27:G29"/>
    <mergeCell ref="G30:G31"/>
    <mergeCell ref="G32:G36"/>
    <mergeCell ref="G37:G40"/>
    <mergeCell ref="G41:G44"/>
    <mergeCell ref="G12:G13"/>
    <mergeCell ref="G2:G3"/>
    <mergeCell ref="G4:G5"/>
    <mergeCell ref="G6:G7"/>
    <mergeCell ref="G8:G9"/>
    <mergeCell ref="G10:G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0" tint="-0.249977111117893"/>
  </sheetPr>
  <dimension ref="A2:G21"/>
  <sheetViews>
    <sheetView workbookViewId="0">
      <selection activeCell="D28" sqref="D28"/>
    </sheetView>
  </sheetViews>
  <sheetFormatPr baseColWidth="10" defaultColWidth="11" defaultRowHeight="12.4" x14ac:dyDescent="0.3"/>
  <cols>
    <col min="1" max="1" width="18.64453125" style="34" customWidth="1"/>
    <col min="2" max="3" width="28.3515625" style="34" bestFit="1" customWidth="1"/>
    <col min="4" max="4" width="12.87890625" style="34" customWidth="1"/>
    <col min="5" max="5" width="10.64453125" style="34" customWidth="1"/>
    <col min="6" max="6" width="18.64453125" style="34" customWidth="1"/>
    <col min="7" max="7" width="35.46875" style="34" customWidth="1"/>
    <col min="8" max="8" width="11" style="34" customWidth="1"/>
    <col min="9" max="16384" width="11" style="34"/>
  </cols>
  <sheetData>
    <row r="2" spans="1:7" ht="19.5" customHeight="1" x14ac:dyDescent="0.5">
      <c r="A2" s="256" t="s">
        <v>411</v>
      </c>
      <c r="B2" s="257"/>
      <c r="C2" s="257"/>
      <c r="D2" s="257"/>
      <c r="E2" s="257"/>
      <c r="F2" s="257"/>
      <c r="G2" s="257"/>
    </row>
    <row r="4" spans="1:7" ht="23.25" customHeight="1" x14ac:dyDescent="0.3">
      <c r="A4" s="33" t="s">
        <v>412</v>
      </c>
      <c r="B4" s="33" t="s">
        <v>216</v>
      </c>
      <c r="C4" s="33" t="s">
        <v>217</v>
      </c>
      <c r="D4" s="33" t="s">
        <v>218</v>
      </c>
      <c r="E4" s="33" t="s">
        <v>413</v>
      </c>
      <c r="F4" s="33" t="s">
        <v>414</v>
      </c>
      <c r="G4" s="33" t="s">
        <v>415</v>
      </c>
    </row>
    <row r="5" spans="1:7" x14ac:dyDescent="0.3">
      <c r="A5" t="s">
        <v>416</v>
      </c>
      <c r="B5" t="s">
        <v>159</v>
      </c>
      <c r="C5" t="s">
        <v>417</v>
      </c>
      <c r="D5" s="44">
        <v>2.3877341900106619</v>
      </c>
      <c r="E5" s="36">
        <v>72.216999999999999</v>
      </c>
      <c r="F5" t="s">
        <v>228</v>
      </c>
    </row>
    <row r="6" spans="1:7" x14ac:dyDescent="0.3">
      <c r="A6" t="s">
        <v>416</v>
      </c>
      <c r="B6" t="s">
        <v>159</v>
      </c>
      <c r="C6" t="s">
        <v>418</v>
      </c>
      <c r="D6" s="44">
        <v>0.1629289800802495</v>
      </c>
      <c r="E6" s="36">
        <v>56912.754000000001</v>
      </c>
      <c r="F6" t="s">
        <v>228</v>
      </c>
    </row>
    <row r="7" spans="1:7" x14ac:dyDescent="0.3">
      <c r="A7" t="s">
        <v>416</v>
      </c>
      <c r="B7" t="s">
        <v>159</v>
      </c>
      <c r="C7" t="s">
        <v>46</v>
      </c>
      <c r="D7" s="44">
        <v>0.1674512939157648</v>
      </c>
      <c r="E7" s="36">
        <v>72619.3</v>
      </c>
      <c r="F7" t="s">
        <v>228</v>
      </c>
    </row>
    <row r="8" spans="1:7" x14ac:dyDescent="0.3">
      <c r="A8" t="s">
        <v>419</v>
      </c>
      <c r="B8" t="s">
        <v>156</v>
      </c>
      <c r="C8" t="s">
        <v>417</v>
      </c>
      <c r="D8" s="44">
        <v>2.661791224203566</v>
      </c>
      <c r="E8" s="36">
        <v>4.9909999999999997</v>
      </c>
      <c r="F8" t="s">
        <v>228</v>
      </c>
    </row>
    <row r="9" spans="1:7" x14ac:dyDescent="0.3">
      <c r="A9" t="s">
        <v>419</v>
      </c>
      <c r="B9" t="s">
        <v>156</v>
      </c>
      <c r="C9" t="s">
        <v>418</v>
      </c>
      <c r="D9" s="44">
        <v>0.14113337566937331</v>
      </c>
      <c r="E9" s="36">
        <v>1411.422</v>
      </c>
      <c r="F9" t="s">
        <v>228</v>
      </c>
    </row>
    <row r="10" spans="1:7" x14ac:dyDescent="0.3">
      <c r="A10" t="s">
        <v>419</v>
      </c>
      <c r="B10" t="s">
        <v>156</v>
      </c>
      <c r="C10" t="s">
        <v>46</v>
      </c>
      <c r="D10" s="44">
        <v>0.14868183537920091</v>
      </c>
      <c r="E10" s="36">
        <v>1610.627</v>
      </c>
      <c r="F10" t="s">
        <v>228</v>
      </c>
    </row>
    <row r="11" spans="1:7" x14ac:dyDescent="0.3">
      <c r="A11" t="s">
        <v>419</v>
      </c>
      <c r="B11" t="s">
        <v>417</v>
      </c>
      <c r="C11" t="s">
        <v>167</v>
      </c>
      <c r="D11" s="44">
        <v>4.2989579228240427</v>
      </c>
      <c r="E11" s="36">
        <v>34.008000000000003</v>
      </c>
      <c r="F11" t="s">
        <v>228</v>
      </c>
    </row>
    <row r="12" spans="1:7" x14ac:dyDescent="0.3">
      <c r="A12" t="s">
        <v>419</v>
      </c>
      <c r="B12" t="s">
        <v>418</v>
      </c>
      <c r="C12" t="s">
        <v>167</v>
      </c>
      <c r="D12" s="44">
        <v>0.68661641742818158</v>
      </c>
      <c r="E12" s="36">
        <v>369.81200000000001</v>
      </c>
      <c r="F12" t="s">
        <v>228</v>
      </c>
    </row>
    <row r="13" spans="1:7" x14ac:dyDescent="0.3">
      <c r="A13" t="s">
        <v>419</v>
      </c>
      <c r="B13" t="s">
        <v>46</v>
      </c>
      <c r="C13" t="s">
        <v>167</v>
      </c>
      <c r="D13" s="44">
        <v>0.65181218315832712</v>
      </c>
      <c r="E13" s="36">
        <v>1048.8489999999999</v>
      </c>
      <c r="F13" t="s">
        <v>228</v>
      </c>
    </row>
    <row r="14" spans="1:7" x14ac:dyDescent="0.3">
      <c r="A14" t="s">
        <v>419</v>
      </c>
      <c r="B14" t="s">
        <v>417</v>
      </c>
      <c r="C14" t="s">
        <v>163</v>
      </c>
      <c r="D14" s="44">
        <v>0.01</v>
      </c>
      <c r="E14" s="36">
        <v>2.768869114776896</v>
      </c>
      <c r="F14" t="s">
        <v>228</v>
      </c>
    </row>
    <row r="15" spans="1:7" x14ac:dyDescent="0.3">
      <c r="A15" t="s">
        <v>419</v>
      </c>
      <c r="B15" t="s">
        <v>418</v>
      </c>
      <c r="C15" t="s">
        <v>163</v>
      </c>
      <c r="D15" s="44">
        <v>0.23668408683820741</v>
      </c>
      <c r="E15" s="36">
        <v>263.84135684314208</v>
      </c>
      <c r="F15" t="s">
        <v>228</v>
      </c>
    </row>
    <row r="16" spans="1:7" x14ac:dyDescent="0.3">
      <c r="A16" t="s">
        <v>419</v>
      </c>
      <c r="B16" t="s">
        <v>46</v>
      </c>
      <c r="C16" t="s">
        <v>163</v>
      </c>
      <c r="D16" s="44">
        <v>0.55879273584607236</v>
      </c>
      <c r="E16" s="36">
        <v>395.2699407137635</v>
      </c>
      <c r="F16" t="s">
        <v>228</v>
      </c>
    </row>
    <row r="21" spans="1:1" x14ac:dyDescent="0.3">
      <c r="A21" t="s">
        <v>420</v>
      </c>
    </row>
  </sheetData>
  <mergeCells count="1">
    <mergeCell ref="A2:G2"/>
  </mergeCells>
  <pageMargins left="0.7" right="0.7" top="0.75" bottom="0.75" header="0.3" footer="0.3"/>
  <tableParts count="1">
    <tablePart r:id="rId1"/>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tint="-0.249977111117893"/>
  </sheetPr>
  <dimension ref="A1:G26"/>
  <sheetViews>
    <sheetView workbookViewId="0">
      <selection activeCell="A17" sqref="A17"/>
    </sheetView>
  </sheetViews>
  <sheetFormatPr baseColWidth="10" defaultRowHeight="12.4" x14ac:dyDescent="0.3"/>
  <cols>
    <col min="1" max="1" width="18.64453125" style="34" customWidth="1"/>
    <col min="2" max="3" width="23.64453125" style="34" customWidth="1"/>
    <col min="4" max="4" width="11.1171875" style="34" customWidth="1"/>
    <col min="5" max="5" width="10.1171875" style="34" customWidth="1"/>
    <col min="6" max="6" width="18.64453125" style="34" customWidth="1"/>
    <col min="7" max="7" width="58.1171875" style="34" customWidth="1"/>
  </cols>
  <sheetData>
    <row r="1" spans="1:7" ht="13.5" customHeight="1" x14ac:dyDescent="0.3"/>
    <row r="2" spans="1:7" ht="19.5" customHeight="1" x14ac:dyDescent="0.5">
      <c r="A2" s="256" t="s">
        <v>421</v>
      </c>
      <c r="B2" s="257"/>
      <c r="C2" s="257"/>
      <c r="D2" s="257"/>
      <c r="E2" s="257"/>
      <c r="F2" s="257"/>
      <c r="G2" s="257"/>
    </row>
    <row r="4" spans="1:7" x14ac:dyDescent="0.3">
      <c r="A4" s="33" t="s">
        <v>412</v>
      </c>
      <c r="B4" s="33" t="s">
        <v>216</v>
      </c>
      <c r="C4" s="33" t="s">
        <v>217</v>
      </c>
      <c r="D4" s="33" t="s">
        <v>218</v>
      </c>
      <c r="E4" s="33" t="s">
        <v>413</v>
      </c>
      <c r="F4" s="33" t="s">
        <v>414</v>
      </c>
      <c r="G4" s="33" t="s">
        <v>415</v>
      </c>
    </row>
    <row r="5" spans="1:7" x14ac:dyDescent="0.3">
      <c r="A5">
        <v>2019</v>
      </c>
      <c r="B5" t="s">
        <v>165</v>
      </c>
      <c r="C5" t="s">
        <v>62</v>
      </c>
      <c r="D5" s="44">
        <v>0.2</v>
      </c>
      <c r="E5">
        <v>13.108000000000001</v>
      </c>
      <c r="F5" s="35" t="s">
        <v>238</v>
      </c>
    </row>
    <row r="6" spans="1:7" x14ac:dyDescent="0.3">
      <c r="A6">
        <v>2019</v>
      </c>
      <c r="B6" t="s">
        <v>165</v>
      </c>
      <c r="C6" t="s">
        <v>56</v>
      </c>
      <c r="D6" s="44">
        <v>0.15</v>
      </c>
      <c r="E6">
        <f>5.892+5.316</f>
        <v>11.208</v>
      </c>
      <c r="F6" s="35" t="s">
        <v>238</v>
      </c>
    </row>
    <row r="7" spans="1:7" x14ac:dyDescent="0.3">
      <c r="A7">
        <v>2019</v>
      </c>
      <c r="B7" t="s">
        <v>165</v>
      </c>
      <c r="C7" t="s">
        <v>52</v>
      </c>
      <c r="D7" s="44">
        <v>0.15</v>
      </c>
      <c r="E7">
        <v>10.294</v>
      </c>
      <c r="F7" s="35" t="s">
        <v>238</v>
      </c>
    </row>
    <row r="8" spans="1:7" x14ac:dyDescent="0.3">
      <c r="A8">
        <v>2019</v>
      </c>
      <c r="B8" t="s">
        <v>165</v>
      </c>
      <c r="C8" t="s">
        <v>54</v>
      </c>
      <c r="D8" s="44">
        <v>0.15</v>
      </c>
      <c r="E8">
        <v>362.267</v>
      </c>
      <c r="F8" s="35" t="s">
        <v>238</v>
      </c>
    </row>
    <row r="9" spans="1:7" x14ac:dyDescent="0.3">
      <c r="A9">
        <v>2019</v>
      </c>
      <c r="B9" t="s">
        <v>205</v>
      </c>
      <c r="C9" t="s">
        <v>52</v>
      </c>
      <c r="D9" s="44">
        <v>0.2</v>
      </c>
      <c r="E9">
        <v>1.806</v>
      </c>
      <c r="F9" s="35" t="s">
        <v>238</v>
      </c>
      <c r="G9" t="s">
        <v>422</v>
      </c>
    </row>
    <row r="10" spans="1:7" x14ac:dyDescent="0.3">
      <c r="A10">
        <v>2019</v>
      </c>
      <c r="B10" t="s">
        <v>205</v>
      </c>
      <c r="C10" t="s">
        <v>54</v>
      </c>
      <c r="D10" s="44">
        <v>0.2</v>
      </c>
      <c r="E10">
        <v>38.421999999999997</v>
      </c>
      <c r="F10" s="35" t="s">
        <v>238</v>
      </c>
      <c r="G10" t="s">
        <v>423</v>
      </c>
    </row>
    <row r="11" spans="1:7" x14ac:dyDescent="0.3">
      <c r="A11">
        <v>2019</v>
      </c>
      <c r="B11" t="s">
        <v>62</v>
      </c>
      <c r="C11" t="s">
        <v>205</v>
      </c>
      <c r="D11" s="44">
        <v>0.3</v>
      </c>
      <c r="E11">
        <v>6.2850000000000001</v>
      </c>
      <c r="F11" s="35" t="s">
        <v>238</v>
      </c>
    </row>
    <row r="12" spans="1:7" x14ac:dyDescent="0.3">
      <c r="A12">
        <v>2019</v>
      </c>
      <c r="B12" t="s">
        <v>102</v>
      </c>
      <c r="C12" t="s">
        <v>205</v>
      </c>
      <c r="D12" s="44">
        <v>0.3</v>
      </c>
      <c r="E12">
        <v>13.691000000000001</v>
      </c>
      <c r="F12" s="35" t="s">
        <v>238</v>
      </c>
    </row>
    <row r="13" spans="1:7" x14ac:dyDescent="0.3">
      <c r="A13">
        <v>2019</v>
      </c>
      <c r="B13" t="s">
        <v>54</v>
      </c>
      <c r="C13" t="s">
        <v>205</v>
      </c>
      <c r="D13" s="44">
        <v>0.3</v>
      </c>
      <c r="E13">
        <v>89.733999999999995</v>
      </c>
      <c r="F13" s="35" t="s">
        <v>238</v>
      </c>
    </row>
    <row r="14" spans="1:7" x14ac:dyDescent="0.3">
      <c r="A14">
        <v>2019</v>
      </c>
      <c r="B14" t="s">
        <v>52</v>
      </c>
      <c r="C14" t="s">
        <v>205</v>
      </c>
      <c r="D14" s="44">
        <v>0.3</v>
      </c>
      <c r="E14">
        <v>4.3019999999999996</v>
      </c>
      <c r="F14" s="35" t="s">
        <v>238</v>
      </c>
    </row>
    <row r="15" spans="1:7" x14ac:dyDescent="0.3">
      <c r="A15">
        <v>2018</v>
      </c>
      <c r="B15" t="s">
        <v>60</v>
      </c>
      <c r="C15" t="s">
        <v>205</v>
      </c>
      <c r="D15" s="44">
        <v>0.3</v>
      </c>
      <c r="E15">
        <v>3</v>
      </c>
      <c r="F15" s="35" t="s">
        <v>238</v>
      </c>
    </row>
    <row r="16" spans="1:7" x14ac:dyDescent="0.3">
      <c r="A16">
        <v>2018</v>
      </c>
      <c r="B16" t="s">
        <v>58</v>
      </c>
      <c r="C16" t="s">
        <v>205</v>
      </c>
      <c r="D16" s="44">
        <v>0.3</v>
      </c>
      <c r="E16">
        <v>1.458</v>
      </c>
      <c r="F16" s="35" t="s">
        <v>238</v>
      </c>
    </row>
    <row r="17" spans="1:7" x14ac:dyDescent="0.3">
      <c r="A17">
        <v>2019</v>
      </c>
      <c r="B17" t="s">
        <v>176</v>
      </c>
      <c r="C17" t="s">
        <v>69</v>
      </c>
      <c r="D17" s="44">
        <v>0.3</v>
      </c>
      <c r="E17">
        <v>2</v>
      </c>
      <c r="F17" t="s">
        <v>225</v>
      </c>
      <c r="G17" t="s">
        <v>424</v>
      </c>
    </row>
    <row r="18" spans="1:7" x14ac:dyDescent="0.3">
      <c r="A18">
        <v>2019</v>
      </c>
      <c r="B18" t="s">
        <v>176</v>
      </c>
      <c r="C18" t="s">
        <v>75</v>
      </c>
      <c r="D18" s="44">
        <v>0</v>
      </c>
      <c r="E18">
        <v>0</v>
      </c>
      <c r="F18" t="s">
        <v>225</v>
      </c>
    </row>
    <row r="19" spans="1:7" x14ac:dyDescent="0.3">
      <c r="A19">
        <v>2019</v>
      </c>
      <c r="B19" t="s">
        <v>176</v>
      </c>
      <c r="C19" t="s">
        <v>73</v>
      </c>
      <c r="D19" s="44">
        <v>0</v>
      </c>
      <c r="E19">
        <v>0</v>
      </c>
      <c r="F19" t="s">
        <v>225</v>
      </c>
    </row>
    <row r="20" spans="1:7" x14ac:dyDescent="0.3">
      <c r="A20">
        <v>2019</v>
      </c>
      <c r="B20" t="s">
        <v>178</v>
      </c>
      <c r="C20" t="s">
        <v>71</v>
      </c>
      <c r="D20" s="44">
        <v>0.1</v>
      </c>
      <c r="E20">
        <v>234.23</v>
      </c>
      <c r="F20" t="s">
        <v>225</v>
      </c>
    </row>
    <row r="21" spans="1:7" x14ac:dyDescent="0.3">
      <c r="D21" s="44"/>
    </row>
    <row r="22" spans="1:7" x14ac:dyDescent="0.3">
      <c r="D22" s="44"/>
    </row>
    <row r="23" spans="1:7" x14ac:dyDescent="0.3">
      <c r="D23" s="44"/>
    </row>
    <row r="24" spans="1:7" x14ac:dyDescent="0.3">
      <c r="D24" s="44"/>
    </row>
    <row r="25" spans="1:7" x14ac:dyDescent="0.3">
      <c r="D25" s="44"/>
    </row>
    <row r="26" spans="1:7" x14ac:dyDescent="0.3">
      <c r="A26" s="35" t="s">
        <v>425</v>
      </c>
    </row>
  </sheetData>
  <mergeCells count="1">
    <mergeCell ref="A2:G2"/>
  </mergeCells>
  <pageMargins left="0.7" right="0.7" top="0.75" bottom="0.75" header="0.3" footer="0.3"/>
  <tableParts count="1">
    <tablePart r:id="rId1"/>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0" tint="-0.249977111117893"/>
  </sheetPr>
  <dimension ref="A2:G39"/>
  <sheetViews>
    <sheetView workbookViewId="0">
      <selection activeCell="I18" sqref="I18"/>
    </sheetView>
  </sheetViews>
  <sheetFormatPr baseColWidth="10" defaultColWidth="11" defaultRowHeight="12.4" x14ac:dyDescent="0.3"/>
  <cols>
    <col min="1" max="1" width="14.3515625" style="34" customWidth="1"/>
    <col min="2" max="2" width="23.64453125" style="34" customWidth="1"/>
    <col min="3" max="3" width="28.1171875" style="34" customWidth="1"/>
    <col min="4" max="4" width="12.87890625" style="34" customWidth="1"/>
    <col min="5" max="5" width="10.64453125" style="34" customWidth="1"/>
    <col min="6" max="6" width="18.64453125" style="34" customWidth="1"/>
    <col min="7" max="7" width="50.234375" style="34" customWidth="1"/>
    <col min="8" max="8" width="11" style="34" customWidth="1"/>
    <col min="9" max="16384" width="11" style="34"/>
  </cols>
  <sheetData>
    <row r="2" spans="1:7" ht="18" customHeight="1" x14ac:dyDescent="0.45">
      <c r="A2" s="258" t="s">
        <v>426</v>
      </c>
      <c r="B2" s="257"/>
      <c r="C2" s="257"/>
      <c r="D2" s="257"/>
      <c r="E2" s="257"/>
      <c r="F2" s="257"/>
      <c r="G2" s="257"/>
    </row>
    <row r="4" spans="1:7" ht="23.25" customHeight="1" x14ac:dyDescent="0.3">
      <c r="A4" s="33" t="s">
        <v>412</v>
      </c>
      <c r="B4" s="33" t="s">
        <v>216</v>
      </c>
      <c r="C4" s="33" t="s">
        <v>217</v>
      </c>
      <c r="D4" s="33" t="s">
        <v>218</v>
      </c>
      <c r="E4" s="33" t="s">
        <v>413</v>
      </c>
      <c r="F4" s="33" t="s">
        <v>414</v>
      </c>
      <c r="G4" s="33" t="s">
        <v>415</v>
      </c>
    </row>
    <row r="5" spans="1:7" ht="25.5" customHeight="1" x14ac:dyDescent="0.3">
      <c r="A5" s="42">
        <v>2019</v>
      </c>
      <c r="B5" s="43" t="s">
        <v>165</v>
      </c>
      <c r="C5" s="43" t="s">
        <v>102</v>
      </c>
      <c r="D5" s="45">
        <v>0.3</v>
      </c>
      <c r="E5" s="43">
        <v>57.061999999999998</v>
      </c>
      <c r="F5" s="43" t="s">
        <v>242</v>
      </c>
      <c r="G5" s="40" t="s">
        <v>427</v>
      </c>
    </row>
    <row r="6" spans="1:7" ht="38.25" customHeight="1" x14ac:dyDescent="0.3">
      <c r="A6" s="42">
        <v>2019</v>
      </c>
      <c r="B6" s="43" t="s">
        <v>103</v>
      </c>
      <c r="C6" s="43" t="s">
        <v>196</v>
      </c>
      <c r="D6" s="45">
        <v>0.5</v>
      </c>
      <c r="E6" s="42">
        <v>15</v>
      </c>
      <c r="F6" s="43" t="s">
        <v>242</v>
      </c>
      <c r="G6" s="40" t="s">
        <v>428</v>
      </c>
    </row>
    <row r="7" spans="1:7" x14ac:dyDescent="0.3">
      <c r="A7" s="42"/>
      <c r="B7" s="42"/>
      <c r="C7" s="42"/>
      <c r="D7" s="45"/>
      <c r="E7" s="42"/>
      <c r="F7" s="42"/>
      <c r="G7" s="41"/>
    </row>
    <row r="8" spans="1:7" x14ac:dyDescent="0.3">
      <c r="A8" s="42"/>
      <c r="B8" s="42"/>
      <c r="C8" s="42"/>
      <c r="D8" s="45"/>
      <c r="E8" s="42"/>
      <c r="F8" s="42"/>
      <c r="G8" s="41"/>
    </row>
    <row r="9" spans="1:7" x14ac:dyDescent="0.3">
      <c r="A9" s="42"/>
      <c r="B9" s="42"/>
      <c r="C9" s="42"/>
      <c r="D9" s="45"/>
      <c r="E9" s="42"/>
      <c r="F9" s="42"/>
      <c r="G9" s="41"/>
    </row>
    <row r="10" spans="1:7" x14ac:dyDescent="0.3">
      <c r="A10" s="42"/>
      <c r="B10" s="42"/>
      <c r="C10" s="42"/>
      <c r="D10" s="45"/>
      <c r="E10" s="42"/>
      <c r="F10" s="42"/>
      <c r="G10" s="41"/>
    </row>
    <row r="11" spans="1:7" x14ac:dyDescent="0.3">
      <c r="A11" s="42"/>
      <c r="B11" s="42"/>
      <c r="C11" s="42"/>
      <c r="D11" s="45"/>
      <c r="E11" s="42"/>
      <c r="F11" s="42"/>
      <c r="G11" s="41"/>
    </row>
    <row r="12" spans="1:7" x14ac:dyDescent="0.3">
      <c r="A12" s="42"/>
      <c r="B12" s="42"/>
      <c r="C12" s="42"/>
      <c r="D12" s="45"/>
      <c r="E12" s="42"/>
      <c r="F12" s="42"/>
      <c r="G12" s="41"/>
    </row>
    <row r="13" spans="1:7" x14ac:dyDescent="0.3">
      <c r="A13" s="42"/>
      <c r="B13" s="42"/>
      <c r="C13" s="42"/>
      <c r="D13" s="45"/>
      <c r="E13" s="42"/>
      <c r="F13" s="42"/>
      <c r="G13" s="41"/>
    </row>
    <row r="14" spans="1:7" x14ac:dyDescent="0.3">
      <c r="A14" s="42"/>
      <c r="B14" s="42"/>
      <c r="C14" s="42"/>
      <c r="D14" s="45"/>
      <c r="E14" s="42"/>
      <c r="F14" s="42"/>
      <c r="G14" s="41"/>
    </row>
    <row r="15" spans="1:7" x14ac:dyDescent="0.3">
      <c r="A15" s="42"/>
      <c r="B15" s="42"/>
      <c r="C15" s="42"/>
      <c r="D15" s="45"/>
      <c r="E15" s="42"/>
      <c r="F15" s="42"/>
      <c r="G15" s="41"/>
    </row>
    <row r="16" spans="1:7" x14ac:dyDescent="0.3">
      <c r="A16" s="42"/>
      <c r="B16" s="42"/>
      <c r="C16" s="42"/>
      <c r="D16" s="45"/>
      <c r="E16" s="42"/>
      <c r="F16" s="42"/>
      <c r="G16" s="41"/>
    </row>
    <row r="17" spans="1:7" x14ac:dyDescent="0.3">
      <c r="A17" s="42"/>
      <c r="B17" s="42"/>
      <c r="C17" s="42"/>
      <c r="D17" s="45"/>
      <c r="E17" s="42"/>
      <c r="F17" s="42"/>
      <c r="G17" s="41"/>
    </row>
    <row r="18" spans="1:7" x14ac:dyDescent="0.3">
      <c r="A18" s="42"/>
      <c r="B18" s="42"/>
      <c r="C18" s="42"/>
      <c r="D18" s="45"/>
      <c r="E18" s="42"/>
      <c r="F18" s="42"/>
      <c r="G18" s="41"/>
    </row>
    <row r="19" spans="1:7" x14ac:dyDescent="0.3">
      <c r="A19" s="42"/>
      <c r="B19" s="42"/>
      <c r="C19" s="42"/>
      <c r="D19" s="45"/>
      <c r="E19" s="42"/>
      <c r="F19" s="42"/>
      <c r="G19" s="41"/>
    </row>
    <row r="20" spans="1:7" x14ac:dyDescent="0.3">
      <c r="A20" s="42"/>
      <c r="B20" s="42"/>
      <c r="C20" s="42"/>
      <c r="D20" s="45"/>
      <c r="E20" s="42"/>
      <c r="F20" s="42"/>
      <c r="G20" s="41"/>
    </row>
    <row r="21" spans="1:7" x14ac:dyDescent="0.3">
      <c r="A21" s="42"/>
      <c r="B21" s="42"/>
      <c r="C21" s="42"/>
      <c r="D21" s="45"/>
      <c r="E21" s="42"/>
      <c r="F21" s="42"/>
      <c r="G21" s="41"/>
    </row>
    <row r="22" spans="1:7" x14ac:dyDescent="0.3">
      <c r="A22" s="42"/>
      <c r="B22" s="42"/>
      <c r="C22" s="42"/>
      <c r="D22" s="45"/>
      <c r="E22" s="42"/>
      <c r="F22" s="42"/>
      <c r="G22" s="41"/>
    </row>
    <row r="23" spans="1:7" x14ac:dyDescent="0.3">
      <c r="A23" s="42"/>
      <c r="B23" s="42"/>
      <c r="C23" s="42"/>
      <c r="D23" s="45"/>
      <c r="E23" s="42"/>
      <c r="F23" s="42"/>
      <c r="G23" s="41"/>
    </row>
    <row r="24" spans="1:7" x14ac:dyDescent="0.3">
      <c r="A24" s="42"/>
      <c r="B24" s="42"/>
      <c r="C24" s="42"/>
      <c r="D24" s="45"/>
      <c r="E24" s="42"/>
      <c r="F24" s="42"/>
      <c r="G24" s="41"/>
    </row>
    <row r="25" spans="1:7" x14ac:dyDescent="0.3">
      <c r="A25" s="42"/>
      <c r="B25" s="42"/>
      <c r="C25" s="42"/>
      <c r="D25" s="45"/>
      <c r="E25" s="42"/>
      <c r="F25" s="42"/>
      <c r="G25" s="41"/>
    </row>
    <row r="26" spans="1:7" x14ac:dyDescent="0.3">
      <c r="A26" s="42"/>
      <c r="B26" s="42"/>
      <c r="C26" s="42"/>
      <c r="D26" s="45"/>
      <c r="E26" s="42"/>
      <c r="F26" s="42"/>
      <c r="G26" s="41"/>
    </row>
    <row r="27" spans="1:7" x14ac:dyDescent="0.3">
      <c r="A27" s="42"/>
      <c r="B27" s="42"/>
      <c r="C27" s="42"/>
      <c r="D27" s="45"/>
      <c r="E27" s="42"/>
      <c r="F27" s="42"/>
      <c r="G27" s="41"/>
    </row>
    <row r="28" spans="1:7" x14ac:dyDescent="0.3">
      <c r="A28" s="42"/>
      <c r="B28" s="42"/>
      <c r="C28" s="42"/>
      <c r="D28" s="45"/>
      <c r="E28" s="42"/>
      <c r="F28" s="42"/>
      <c r="G28" s="41"/>
    </row>
    <row r="29" spans="1:7" x14ac:dyDescent="0.3">
      <c r="A29" s="42"/>
      <c r="B29" s="42"/>
      <c r="C29" s="42"/>
      <c r="D29" s="45"/>
      <c r="E29" s="42"/>
      <c r="F29" s="42"/>
      <c r="G29" s="41"/>
    </row>
    <row r="30" spans="1:7" x14ac:dyDescent="0.3">
      <c r="A30" s="42"/>
      <c r="B30" s="42"/>
      <c r="C30" s="42"/>
      <c r="D30" s="45"/>
      <c r="E30" s="42"/>
      <c r="F30" s="42"/>
      <c r="G30" s="41"/>
    </row>
    <row r="31" spans="1:7" x14ac:dyDescent="0.3">
      <c r="A31" s="42"/>
      <c r="B31" s="42"/>
      <c r="C31" s="42"/>
      <c r="D31" s="45"/>
      <c r="E31" s="42"/>
      <c r="F31" s="42"/>
      <c r="G31" s="41"/>
    </row>
    <row r="32" spans="1:7" x14ac:dyDescent="0.3">
      <c r="A32" s="42"/>
      <c r="B32" s="42"/>
      <c r="C32" s="42"/>
      <c r="D32" s="45"/>
      <c r="E32" s="42"/>
      <c r="F32" s="42"/>
      <c r="G32" s="41"/>
    </row>
    <row r="33" spans="1:7" x14ac:dyDescent="0.3">
      <c r="A33" s="42"/>
      <c r="B33" s="42"/>
      <c r="C33" s="42"/>
      <c r="D33" s="45"/>
      <c r="E33" s="42"/>
      <c r="F33" s="42"/>
      <c r="G33" s="41"/>
    </row>
    <row r="34" spans="1:7" x14ac:dyDescent="0.3">
      <c r="A34" s="42"/>
      <c r="B34" s="42"/>
      <c r="C34" s="42"/>
      <c r="D34" s="45"/>
      <c r="E34" s="42"/>
      <c r="F34" s="42"/>
      <c r="G34" s="41"/>
    </row>
    <row r="35" spans="1:7" x14ac:dyDescent="0.3">
      <c r="A35" s="42"/>
      <c r="B35" s="42"/>
      <c r="C35" s="42"/>
      <c r="D35" s="45"/>
      <c r="E35" s="42"/>
      <c r="F35" s="42"/>
      <c r="G35" s="41"/>
    </row>
    <row r="36" spans="1:7" x14ac:dyDescent="0.3">
      <c r="A36" s="42"/>
      <c r="B36" s="42"/>
      <c r="C36" s="42"/>
      <c r="D36" s="45"/>
      <c r="E36" s="42"/>
      <c r="F36" s="42"/>
      <c r="G36" s="41"/>
    </row>
    <row r="37" spans="1:7" x14ac:dyDescent="0.3">
      <c r="A37" s="42"/>
      <c r="B37" s="42"/>
      <c r="C37" s="42"/>
      <c r="D37" s="45"/>
      <c r="E37" s="42"/>
      <c r="F37" s="42"/>
      <c r="G37" s="41"/>
    </row>
    <row r="38" spans="1:7" x14ac:dyDescent="0.3">
      <c r="A38" s="42"/>
      <c r="B38" s="42"/>
      <c r="C38" s="42"/>
      <c r="D38" s="45"/>
      <c r="E38" s="42"/>
      <c r="F38" s="42"/>
      <c r="G38" s="41"/>
    </row>
    <row r="39" spans="1:7" x14ac:dyDescent="0.3">
      <c r="A39" s="42"/>
      <c r="B39" s="42"/>
      <c r="C39" s="42"/>
      <c r="D39" s="45"/>
      <c r="E39" s="42"/>
      <c r="F39" s="42"/>
      <c r="G39" s="41"/>
    </row>
  </sheetData>
  <mergeCells count="1">
    <mergeCell ref="A2:G2"/>
  </mergeCells>
  <pageMargins left="0.7" right="0.7" top="0.75" bottom="0.75" header="0.3" footer="0.3"/>
  <pageSetup paperSize="9" orientation="portrait"/>
  <tableParts count="1">
    <tablePart r:id="rId1"/>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tint="-0.249977111117893"/>
  </sheetPr>
  <dimension ref="A2:G40"/>
  <sheetViews>
    <sheetView workbookViewId="0">
      <selection activeCell="G18" sqref="G18"/>
    </sheetView>
  </sheetViews>
  <sheetFormatPr baseColWidth="10" defaultColWidth="11" defaultRowHeight="12.4" x14ac:dyDescent="0.3"/>
  <cols>
    <col min="1" max="1" width="18.64453125" style="34" customWidth="1"/>
    <col min="2" max="3" width="23.64453125" style="34" customWidth="1"/>
    <col min="4" max="4" width="12.87890625" style="34" customWidth="1"/>
    <col min="5" max="5" width="10.64453125" style="34" customWidth="1"/>
    <col min="6" max="6" width="18.64453125" style="34" customWidth="1"/>
    <col min="7" max="7" width="35.46875" style="34" customWidth="1"/>
    <col min="8" max="8" width="11" style="34" customWidth="1"/>
    <col min="9" max="16384" width="11" style="34"/>
  </cols>
  <sheetData>
    <row r="2" spans="1:7" ht="19.5" customHeight="1" x14ac:dyDescent="0.5">
      <c r="A2" s="256" t="s">
        <v>429</v>
      </c>
      <c r="B2" s="257"/>
      <c r="C2" s="257"/>
      <c r="D2" s="257"/>
      <c r="E2" s="257"/>
      <c r="F2" s="257"/>
      <c r="G2" s="257"/>
    </row>
    <row r="4" spans="1:7" ht="23.25" customHeight="1" x14ac:dyDescent="0.3">
      <c r="A4" s="33" t="s">
        <v>412</v>
      </c>
      <c r="B4" s="33" t="s">
        <v>216</v>
      </c>
      <c r="C4" s="33" t="s">
        <v>217</v>
      </c>
      <c r="D4" s="33" t="s">
        <v>218</v>
      </c>
      <c r="E4" s="33" t="s">
        <v>413</v>
      </c>
      <c r="F4" s="33" t="s">
        <v>414</v>
      </c>
      <c r="G4" s="33" t="s">
        <v>415</v>
      </c>
    </row>
    <row r="5" spans="1:7" x14ac:dyDescent="0.3">
      <c r="A5">
        <v>2020</v>
      </c>
      <c r="B5" s="35" t="s">
        <v>102</v>
      </c>
      <c r="C5" s="35" t="s">
        <v>194</v>
      </c>
      <c r="D5" s="44">
        <v>0.2</v>
      </c>
      <c r="E5" s="36">
        <v>0.66700000000000004</v>
      </c>
      <c r="F5" s="35" t="s">
        <v>242</v>
      </c>
    </row>
    <row r="6" spans="1:7" x14ac:dyDescent="0.3">
      <c r="A6">
        <v>2020</v>
      </c>
      <c r="B6" s="35" t="s">
        <v>79</v>
      </c>
      <c r="C6" s="35" t="s">
        <v>194</v>
      </c>
      <c r="D6" s="44">
        <v>0</v>
      </c>
      <c r="E6" s="36">
        <v>0</v>
      </c>
      <c r="F6" s="35" t="s">
        <v>242</v>
      </c>
    </row>
    <row r="7" spans="1:7" x14ac:dyDescent="0.3">
      <c r="A7">
        <v>2020</v>
      </c>
      <c r="B7" s="35" t="s">
        <v>102</v>
      </c>
      <c r="C7" s="35" t="s">
        <v>199</v>
      </c>
      <c r="D7" s="44">
        <v>0.3</v>
      </c>
      <c r="E7" s="36">
        <v>29.670999999999999</v>
      </c>
      <c r="F7" s="35" t="s">
        <v>242</v>
      </c>
    </row>
    <row r="8" spans="1:7" x14ac:dyDescent="0.3">
      <c r="A8">
        <v>2020</v>
      </c>
      <c r="B8" s="35" t="s">
        <v>79</v>
      </c>
      <c r="C8" s="35" t="s">
        <v>199</v>
      </c>
      <c r="D8" s="44">
        <v>0.3</v>
      </c>
      <c r="E8" s="36">
        <v>1.4350000000000001</v>
      </c>
      <c r="F8" s="35" t="s">
        <v>242</v>
      </c>
    </row>
    <row r="9" spans="1:7" x14ac:dyDescent="0.3">
      <c r="A9">
        <v>2020</v>
      </c>
      <c r="B9" s="35" t="s">
        <v>106</v>
      </c>
      <c r="C9" s="35" t="s">
        <v>199</v>
      </c>
      <c r="D9" s="44">
        <v>0.3</v>
      </c>
      <c r="E9" s="36">
        <v>6.8789999999999996</v>
      </c>
      <c r="F9" s="35" t="s">
        <v>242</v>
      </c>
    </row>
    <row r="10" spans="1:7" x14ac:dyDescent="0.3">
      <c r="A10">
        <v>2020</v>
      </c>
      <c r="B10" s="35" t="s">
        <v>103</v>
      </c>
      <c r="C10" s="35" t="s">
        <v>199</v>
      </c>
      <c r="D10" s="44">
        <v>0</v>
      </c>
      <c r="E10" s="36">
        <v>0</v>
      </c>
      <c r="F10" s="35" t="s">
        <v>242</v>
      </c>
    </row>
    <row r="11" spans="1:7" x14ac:dyDescent="0.3">
      <c r="A11">
        <v>2020</v>
      </c>
      <c r="B11" s="35" t="s">
        <v>102</v>
      </c>
      <c r="C11" s="35" t="s">
        <v>198</v>
      </c>
      <c r="D11" s="44">
        <v>0.3</v>
      </c>
      <c r="E11" s="36">
        <v>176.94300000000001</v>
      </c>
      <c r="F11" s="35" t="s">
        <v>242</v>
      </c>
    </row>
    <row r="12" spans="1:7" x14ac:dyDescent="0.3">
      <c r="A12">
        <v>2020</v>
      </c>
      <c r="B12" s="35" t="s">
        <v>79</v>
      </c>
      <c r="C12" s="35" t="s">
        <v>198</v>
      </c>
      <c r="D12" s="44">
        <v>0.3</v>
      </c>
      <c r="E12" s="36">
        <v>10.076000000000001</v>
      </c>
      <c r="F12" s="35" t="s">
        <v>242</v>
      </c>
    </row>
    <row r="13" spans="1:7" x14ac:dyDescent="0.3">
      <c r="A13">
        <v>2020</v>
      </c>
      <c r="B13" s="35" t="s">
        <v>106</v>
      </c>
      <c r="C13" s="35" t="s">
        <v>198</v>
      </c>
      <c r="D13" s="44">
        <v>0</v>
      </c>
      <c r="E13" s="36">
        <v>0</v>
      </c>
      <c r="F13" s="35" t="s">
        <v>242</v>
      </c>
    </row>
    <row r="14" spans="1:7" x14ac:dyDescent="0.3">
      <c r="A14">
        <v>2020</v>
      </c>
      <c r="B14" s="35" t="s">
        <v>103</v>
      </c>
      <c r="C14" s="35" t="s">
        <v>198</v>
      </c>
      <c r="D14" s="44">
        <v>0.3</v>
      </c>
      <c r="E14" s="36">
        <v>11.481999999999999</v>
      </c>
      <c r="F14" s="35" t="s">
        <v>242</v>
      </c>
    </row>
    <row r="18" spans="4:4" x14ac:dyDescent="0.3">
      <c r="D18" s="44"/>
    </row>
    <row r="19" spans="4:4" x14ac:dyDescent="0.3">
      <c r="D19" s="44"/>
    </row>
    <row r="20" spans="4:4" x14ac:dyDescent="0.3">
      <c r="D20" s="44"/>
    </row>
    <row r="21" spans="4:4" x14ac:dyDescent="0.3">
      <c r="D21" s="44"/>
    </row>
    <row r="22" spans="4:4" x14ac:dyDescent="0.3">
      <c r="D22" s="44"/>
    </row>
    <row r="23" spans="4:4" x14ac:dyDescent="0.3">
      <c r="D23" s="44"/>
    </row>
    <row r="24" spans="4:4" x14ac:dyDescent="0.3">
      <c r="D24" s="44"/>
    </row>
    <row r="25" spans="4:4" x14ac:dyDescent="0.3">
      <c r="D25" s="44"/>
    </row>
    <row r="26" spans="4:4" x14ac:dyDescent="0.3">
      <c r="D26" s="44"/>
    </row>
    <row r="27" spans="4:4" x14ac:dyDescent="0.3">
      <c r="D27" s="44"/>
    </row>
    <row r="28" spans="4:4" x14ac:dyDescent="0.3">
      <c r="D28" s="44"/>
    </row>
    <row r="29" spans="4:4" x14ac:dyDescent="0.3">
      <c r="D29" s="44"/>
    </row>
    <row r="30" spans="4:4" x14ac:dyDescent="0.3">
      <c r="D30" s="44"/>
    </row>
    <row r="31" spans="4:4" x14ac:dyDescent="0.3">
      <c r="D31" s="44"/>
    </row>
    <row r="32" spans="4:4" x14ac:dyDescent="0.3">
      <c r="D32" s="44"/>
    </row>
    <row r="33" spans="4:4" x14ac:dyDescent="0.3">
      <c r="D33" s="44"/>
    </row>
    <row r="34" spans="4:4" x14ac:dyDescent="0.3">
      <c r="D34" s="44"/>
    </row>
    <row r="35" spans="4:4" x14ac:dyDescent="0.3">
      <c r="D35" s="44"/>
    </row>
    <row r="36" spans="4:4" x14ac:dyDescent="0.3">
      <c r="D36" s="44"/>
    </row>
    <row r="37" spans="4:4" x14ac:dyDescent="0.3">
      <c r="D37" s="44"/>
    </row>
    <row r="38" spans="4:4" x14ac:dyDescent="0.3">
      <c r="D38" s="44"/>
    </row>
    <row r="39" spans="4:4" x14ac:dyDescent="0.3">
      <c r="D39" s="44"/>
    </row>
    <row r="40" spans="4:4" x14ac:dyDescent="0.3">
      <c r="D40" s="44"/>
    </row>
  </sheetData>
  <mergeCells count="1">
    <mergeCell ref="A2:G2"/>
  </mergeCells>
  <pageMargins left="0.7" right="0.7" top="0.75" bottom="0.75" header="0.3" footer="0.3"/>
  <tableParts count="1">
    <tablePart r:id="rId1"/>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0" tint="-0.499984740745262"/>
  </sheetPr>
  <dimension ref="A2:G33"/>
  <sheetViews>
    <sheetView workbookViewId="0">
      <selection activeCell="A3" sqref="A3"/>
    </sheetView>
  </sheetViews>
  <sheetFormatPr baseColWidth="10" defaultColWidth="11" defaultRowHeight="12.4" x14ac:dyDescent="0.3"/>
  <cols>
    <col min="1" max="1" width="18.64453125" style="34" customWidth="1"/>
    <col min="2" max="3" width="23.64453125" style="34" customWidth="1"/>
    <col min="4" max="4" width="12.87890625" style="34" customWidth="1"/>
    <col min="5" max="5" width="10.64453125" style="34" customWidth="1"/>
    <col min="6" max="6" width="18.64453125" style="34" customWidth="1"/>
    <col min="7" max="7" width="53.87890625" style="34" customWidth="1"/>
    <col min="8" max="8" width="11" style="34" customWidth="1"/>
    <col min="9" max="16384" width="11" style="34"/>
  </cols>
  <sheetData>
    <row r="2" spans="1:7" ht="19.5" customHeight="1" x14ac:dyDescent="0.5">
      <c r="A2" s="256" t="s">
        <v>430</v>
      </c>
      <c r="B2" s="257"/>
      <c r="C2" s="257"/>
      <c r="D2" s="257"/>
      <c r="E2" s="257"/>
      <c r="F2" s="257"/>
      <c r="G2" s="257"/>
    </row>
    <row r="4" spans="1:7" ht="23.25" customHeight="1" x14ac:dyDescent="0.3">
      <c r="A4" s="33" t="s">
        <v>412</v>
      </c>
      <c r="B4" s="33" t="s">
        <v>216</v>
      </c>
      <c r="C4" s="33" t="s">
        <v>217</v>
      </c>
      <c r="D4" s="33" t="s">
        <v>218</v>
      </c>
      <c r="E4" s="33" t="s">
        <v>413</v>
      </c>
      <c r="F4" s="33" t="s">
        <v>414</v>
      </c>
      <c r="G4" s="33" t="s">
        <v>415</v>
      </c>
    </row>
    <row r="5" spans="1:7" x14ac:dyDescent="0.3">
      <c r="A5">
        <v>2014</v>
      </c>
      <c r="B5" s="35" t="s">
        <v>141</v>
      </c>
      <c r="C5" s="35" t="s">
        <v>194</v>
      </c>
      <c r="D5" s="44">
        <v>0.3</v>
      </c>
      <c r="E5">
        <v>243</v>
      </c>
      <c r="F5" s="35" t="s">
        <v>242</v>
      </c>
      <c r="G5" s="35" t="s">
        <v>431</v>
      </c>
    </row>
    <row r="6" spans="1:7" x14ac:dyDescent="0.3">
      <c r="A6">
        <v>2014</v>
      </c>
      <c r="B6" s="35" t="s">
        <v>62</v>
      </c>
      <c r="C6" s="35" t="s">
        <v>194</v>
      </c>
      <c r="D6" s="44">
        <v>0.3</v>
      </c>
      <c r="E6">
        <v>150</v>
      </c>
      <c r="F6" s="35" t="s">
        <v>242</v>
      </c>
      <c r="G6" s="35" t="s">
        <v>431</v>
      </c>
    </row>
    <row r="7" spans="1:7" x14ac:dyDescent="0.3">
      <c r="A7">
        <v>2014</v>
      </c>
      <c r="B7" s="35" t="s">
        <v>205</v>
      </c>
      <c r="C7" s="35" t="s">
        <v>62</v>
      </c>
      <c r="D7" s="44">
        <v>0.3</v>
      </c>
      <c r="E7">
        <v>63</v>
      </c>
      <c r="F7" s="35" t="s">
        <v>242</v>
      </c>
      <c r="G7" t="s">
        <v>431</v>
      </c>
    </row>
    <row r="8" spans="1:7" x14ac:dyDescent="0.3">
      <c r="A8">
        <v>2014</v>
      </c>
      <c r="B8" s="35" t="s">
        <v>106</v>
      </c>
      <c r="C8" s="35" t="s">
        <v>194</v>
      </c>
      <c r="D8" s="44">
        <v>0.3</v>
      </c>
      <c r="E8">
        <v>32</v>
      </c>
      <c r="F8" s="35" t="s">
        <v>242</v>
      </c>
      <c r="G8" t="s">
        <v>431</v>
      </c>
    </row>
    <row r="9" spans="1:7" x14ac:dyDescent="0.3">
      <c r="D9" s="44"/>
    </row>
    <row r="10" spans="1:7" x14ac:dyDescent="0.3">
      <c r="D10" s="44"/>
    </row>
    <row r="11" spans="1:7" x14ac:dyDescent="0.3">
      <c r="D11" s="44"/>
    </row>
    <row r="12" spans="1:7" x14ac:dyDescent="0.3">
      <c r="D12" s="44"/>
    </row>
    <row r="13" spans="1:7" x14ac:dyDescent="0.3">
      <c r="D13" s="44"/>
    </row>
    <row r="14" spans="1:7" x14ac:dyDescent="0.3">
      <c r="D14" s="44"/>
    </row>
    <row r="15" spans="1:7" x14ac:dyDescent="0.3">
      <c r="D15" s="44"/>
    </row>
    <row r="16" spans="1:7" x14ac:dyDescent="0.3">
      <c r="D16" s="44"/>
    </row>
    <row r="17" spans="4:4" x14ac:dyDescent="0.3">
      <c r="D17" s="44"/>
    </row>
    <row r="18" spans="4:4" x14ac:dyDescent="0.3">
      <c r="D18" s="44"/>
    </row>
    <row r="19" spans="4:4" x14ac:dyDescent="0.3">
      <c r="D19" s="44"/>
    </row>
    <row r="20" spans="4:4" x14ac:dyDescent="0.3">
      <c r="D20" s="44"/>
    </row>
    <row r="21" spans="4:4" x14ac:dyDescent="0.3">
      <c r="D21" s="44"/>
    </row>
    <row r="22" spans="4:4" x14ac:dyDescent="0.3">
      <c r="D22" s="44"/>
    </row>
    <row r="23" spans="4:4" x14ac:dyDescent="0.3">
      <c r="D23" s="44"/>
    </row>
    <row r="24" spans="4:4" x14ac:dyDescent="0.3">
      <c r="D24" s="44"/>
    </row>
    <row r="25" spans="4:4" x14ac:dyDescent="0.3">
      <c r="D25" s="44"/>
    </row>
    <row r="26" spans="4:4" x14ac:dyDescent="0.3">
      <c r="D26" s="44"/>
    </row>
    <row r="27" spans="4:4" x14ac:dyDescent="0.3">
      <c r="D27" s="44"/>
    </row>
    <row r="28" spans="4:4" x14ac:dyDescent="0.3">
      <c r="D28" s="44"/>
    </row>
    <row r="29" spans="4:4" x14ac:dyDescent="0.3">
      <c r="D29" s="44"/>
    </row>
    <row r="30" spans="4:4" x14ac:dyDescent="0.3">
      <c r="D30" s="44"/>
    </row>
    <row r="31" spans="4:4" x14ac:dyDescent="0.3">
      <c r="D31" s="44"/>
    </row>
    <row r="32" spans="4:4" x14ac:dyDescent="0.3">
      <c r="D32" s="44"/>
    </row>
    <row r="33" spans="4:4" x14ac:dyDescent="0.3">
      <c r="D33" s="44"/>
    </row>
  </sheetData>
  <mergeCells count="1">
    <mergeCell ref="A2:G2"/>
  </mergeCells>
  <pageMargins left="0.7" right="0.7" top="0.75" bottom="0.75" header="0.3" footer="0.3"/>
  <tableParts count="1">
    <tablePart r:id="rId1"/>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0" tint="-0.249977111117893"/>
  </sheetPr>
  <dimension ref="A2:I35"/>
  <sheetViews>
    <sheetView workbookViewId="0">
      <selection activeCell="E28" sqref="E28"/>
    </sheetView>
  </sheetViews>
  <sheetFormatPr baseColWidth="10" defaultColWidth="11" defaultRowHeight="12.4" x14ac:dyDescent="0.3"/>
  <cols>
    <col min="1" max="1" width="18.64453125" style="34" customWidth="1"/>
    <col min="2" max="2" width="26.87890625" style="34" customWidth="1"/>
    <col min="3" max="3" width="30" style="34" customWidth="1"/>
    <col min="4" max="4" width="14.87890625" style="34" customWidth="1"/>
    <col min="5" max="5" width="10.64453125" style="34" customWidth="1"/>
    <col min="6" max="6" width="18.64453125" style="34" customWidth="1"/>
    <col min="7" max="7" width="45.46875" style="34" customWidth="1"/>
    <col min="8" max="8" width="11" style="34" customWidth="1"/>
    <col min="9" max="16384" width="11" style="34"/>
  </cols>
  <sheetData>
    <row r="2" spans="1:7" ht="19.5" customHeight="1" x14ac:dyDescent="0.5">
      <c r="A2" s="256" t="s">
        <v>432</v>
      </c>
      <c r="B2" s="257"/>
      <c r="C2" s="257"/>
      <c r="D2" s="257"/>
      <c r="E2" s="257"/>
      <c r="F2" s="257"/>
      <c r="G2" s="257"/>
    </row>
    <row r="4" spans="1:7" ht="23.25" customHeight="1" x14ac:dyDescent="0.3">
      <c r="A4" s="33" t="s">
        <v>412</v>
      </c>
      <c r="B4" s="33" t="s">
        <v>216</v>
      </c>
      <c r="C4" s="33" t="s">
        <v>217</v>
      </c>
      <c r="D4" s="33" t="s">
        <v>218</v>
      </c>
      <c r="E4" s="33" t="s">
        <v>413</v>
      </c>
      <c r="F4" s="33" t="s">
        <v>414</v>
      </c>
      <c r="G4" s="33" t="s">
        <v>415</v>
      </c>
    </row>
    <row r="5" spans="1:7" x14ac:dyDescent="0.3">
      <c r="A5" s="42">
        <v>2020</v>
      </c>
      <c r="B5" s="42" t="s">
        <v>60</v>
      </c>
      <c r="C5" s="42" t="s">
        <v>186</v>
      </c>
      <c r="D5" s="45">
        <v>0</v>
      </c>
      <c r="E5" s="47">
        <v>0</v>
      </c>
      <c r="F5" s="42" t="s">
        <v>242</v>
      </c>
      <c r="G5" s="40" t="s">
        <v>433</v>
      </c>
    </row>
    <row r="6" spans="1:7" x14ac:dyDescent="0.3">
      <c r="A6" s="42">
        <v>2020</v>
      </c>
      <c r="B6" s="42" t="s">
        <v>58</v>
      </c>
      <c r="C6" s="42" t="s">
        <v>186</v>
      </c>
      <c r="D6" s="45">
        <v>0</v>
      </c>
      <c r="E6" s="47">
        <v>0</v>
      </c>
      <c r="F6" s="42" t="s">
        <v>242</v>
      </c>
      <c r="G6" s="40" t="s">
        <v>433</v>
      </c>
    </row>
    <row r="7" spans="1:7" ht="25.5" customHeight="1" x14ac:dyDescent="0.3">
      <c r="A7" s="42">
        <v>2020</v>
      </c>
      <c r="B7" s="42" t="s">
        <v>79</v>
      </c>
      <c r="C7" s="42" t="s">
        <v>186</v>
      </c>
      <c r="D7" s="45">
        <v>0.15</v>
      </c>
      <c r="E7" s="47">
        <v>150</v>
      </c>
      <c r="F7" s="43" t="s">
        <v>242</v>
      </c>
      <c r="G7" s="40" t="s">
        <v>434</v>
      </c>
    </row>
    <row r="8" spans="1:7" x14ac:dyDescent="0.3">
      <c r="A8" s="42">
        <v>2020</v>
      </c>
      <c r="B8" s="43" t="s">
        <v>435</v>
      </c>
      <c r="C8" s="43" t="s">
        <v>436</v>
      </c>
      <c r="D8" s="45">
        <v>0.3</v>
      </c>
      <c r="E8" s="47">
        <v>60</v>
      </c>
      <c r="F8" s="43" t="s">
        <v>242</v>
      </c>
      <c r="G8" s="40" t="s">
        <v>437</v>
      </c>
    </row>
    <row r="9" spans="1:7" x14ac:dyDescent="0.3">
      <c r="A9" s="42">
        <v>2020</v>
      </c>
      <c r="B9" s="43" t="s">
        <v>438</v>
      </c>
      <c r="C9" s="43" t="s">
        <v>436</v>
      </c>
      <c r="D9" s="45">
        <v>0.3</v>
      </c>
      <c r="E9" s="47">
        <v>60</v>
      </c>
      <c r="F9" s="43" t="s">
        <v>242</v>
      </c>
      <c r="G9" s="40" t="s">
        <v>439</v>
      </c>
    </row>
    <row r="10" spans="1:7" ht="38.25" customHeight="1" x14ac:dyDescent="0.3">
      <c r="A10" s="42">
        <v>2020</v>
      </c>
      <c r="B10" s="42" t="s">
        <v>440</v>
      </c>
      <c r="C10" s="42" t="s">
        <v>441</v>
      </c>
      <c r="D10" s="45">
        <v>0.15</v>
      </c>
      <c r="E10" s="47">
        <v>75</v>
      </c>
      <c r="F10" s="42" t="s">
        <v>242</v>
      </c>
      <c r="G10" s="41" t="s">
        <v>442</v>
      </c>
    </row>
    <row r="11" spans="1:7" x14ac:dyDescent="0.3">
      <c r="A11" s="42">
        <v>2020</v>
      </c>
      <c r="B11" s="42" t="s">
        <v>441</v>
      </c>
      <c r="C11" s="42" t="s">
        <v>106</v>
      </c>
      <c r="D11" s="45">
        <v>0.15</v>
      </c>
      <c r="E11" s="47">
        <v>34</v>
      </c>
      <c r="F11" s="42" t="s">
        <v>242</v>
      </c>
      <c r="G11" s="41" t="s">
        <v>443</v>
      </c>
    </row>
    <row r="12" spans="1:7" x14ac:dyDescent="0.3">
      <c r="A12" s="42">
        <v>2020</v>
      </c>
      <c r="B12" s="42" t="s">
        <v>444</v>
      </c>
      <c r="C12" s="42" t="s">
        <v>106</v>
      </c>
      <c r="D12" s="45">
        <v>0.15</v>
      </c>
      <c r="E12" s="47">
        <v>9</v>
      </c>
      <c r="F12" s="42" t="s">
        <v>242</v>
      </c>
      <c r="G12" s="41" t="s">
        <v>443</v>
      </c>
    </row>
    <row r="13" spans="1:7" x14ac:dyDescent="0.3">
      <c r="A13" s="42">
        <v>2020</v>
      </c>
      <c r="B13" s="42" t="s">
        <v>445</v>
      </c>
      <c r="C13" s="42" t="s">
        <v>106</v>
      </c>
      <c r="D13" s="45">
        <v>0.15</v>
      </c>
      <c r="E13" s="47">
        <v>1</v>
      </c>
      <c r="F13" s="42" t="s">
        <v>242</v>
      </c>
      <c r="G13" s="41" t="s">
        <v>443</v>
      </c>
    </row>
    <row r="14" spans="1:7" x14ac:dyDescent="0.3">
      <c r="A14" s="42">
        <v>2020</v>
      </c>
      <c r="B14" s="42" t="s">
        <v>205</v>
      </c>
      <c r="C14" s="42" t="s">
        <v>106</v>
      </c>
      <c r="D14" s="45">
        <v>1</v>
      </c>
      <c r="E14" s="47">
        <v>10</v>
      </c>
      <c r="F14" s="42" t="s">
        <v>242</v>
      </c>
      <c r="G14" s="40" t="s">
        <v>446</v>
      </c>
    </row>
    <row r="15" spans="1:7" x14ac:dyDescent="0.3">
      <c r="A15" s="42">
        <v>2020</v>
      </c>
      <c r="B15" s="42" t="s">
        <v>106</v>
      </c>
      <c r="C15" s="42" t="s">
        <v>205</v>
      </c>
      <c r="D15" s="45">
        <v>0.2</v>
      </c>
      <c r="E15" s="47">
        <v>34</v>
      </c>
      <c r="F15" s="42" t="s">
        <v>242</v>
      </c>
      <c r="G15" s="40" t="s">
        <v>446</v>
      </c>
    </row>
    <row r="16" spans="1:7" ht="25.5" customHeight="1" x14ac:dyDescent="0.3">
      <c r="A16" s="42">
        <v>2020</v>
      </c>
      <c r="B16" s="42" t="s">
        <v>186</v>
      </c>
      <c r="C16" s="42" t="s">
        <v>124</v>
      </c>
      <c r="D16" s="45">
        <v>0.1</v>
      </c>
      <c r="E16" s="47">
        <v>1.3</v>
      </c>
      <c r="F16" s="42" t="s">
        <v>242</v>
      </c>
      <c r="G16" s="40" t="s">
        <v>447</v>
      </c>
    </row>
    <row r="17" spans="1:9" x14ac:dyDescent="0.3">
      <c r="A17" s="42">
        <v>2020</v>
      </c>
      <c r="B17" s="42" t="s">
        <v>186</v>
      </c>
      <c r="C17" s="42" t="s">
        <v>122</v>
      </c>
      <c r="D17" s="45">
        <v>0.1</v>
      </c>
      <c r="E17" s="47">
        <v>70</v>
      </c>
      <c r="F17" s="42" t="s">
        <v>242</v>
      </c>
      <c r="G17" s="40" t="s">
        <v>448</v>
      </c>
      <c r="I17" s="35"/>
    </row>
    <row r="18" spans="1:9" x14ac:dyDescent="0.3">
      <c r="A18" s="42">
        <v>2020</v>
      </c>
      <c r="B18" s="42" t="s">
        <v>205</v>
      </c>
      <c r="C18" s="42" t="s">
        <v>120</v>
      </c>
      <c r="D18" s="45">
        <v>0.1</v>
      </c>
      <c r="E18" s="47">
        <v>85</v>
      </c>
      <c r="F18" s="42" t="s">
        <v>242</v>
      </c>
      <c r="G18" s="40" t="s">
        <v>449</v>
      </c>
      <c r="I18" s="35"/>
    </row>
    <row r="19" spans="1:9" ht="25.5" customHeight="1" x14ac:dyDescent="0.3">
      <c r="A19" s="42">
        <v>2020</v>
      </c>
      <c r="B19" s="42" t="s">
        <v>205</v>
      </c>
      <c r="C19" s="42" t="s">
        <v>130</v>
      </c>
      <c r="D19" s="45">
        <v>0.1</v>
      </c>
      <c r="E19" s="47">
        <v>45</v>
      </c>
      <c r="F19" s="42" t="s">
        <v>242</v>
      </c>
      <c r="G19" s="40" t="s">
        <v>450</v>
      </c>
    </row>
    <row r="20" spans="1:9" x14ac:dyDescent="0.3">
      <c r="A20" s="42">
        <v>2020</v>
      </c>
      <c r="B20" s="42" t="s">
        <v>120</v>
      </c>
      <c r="C20" s="42" t="s">
        <v>205</v>
      </c>
      <c r="D20" s="45">
        <v>0</v>
      </c>
      <c r="E20" s="47">
        <v>0</v>
      </c>
      <c r="F20" s="42" t="s">
        <v>242</v>
      </c>
      <c r="G20" s="40" t="s">
        <v>451</v>
      </c>
    </row>
    <row r="21" spans="1:9" ht="38.25" customHeight="1" x14ac:dyDescent="0.3">
      <c r="A21" s="42">
        <v>2020</v>
      </c>
      <c r="B21" s="42" t="s">
        <v>120</v>
      </c>
      <c r="C21" s="42" t="s">
        <v>188</v>
      </c>
      <c r="D21" s="45">
        <v>0.1</v>
      </c>
      <c r="E21" s="47">
        <f>70+50+35+10</f>
        <v>165</v>
      </c>
      <c r="F21" s="42" t="s">
        <v>242</v>
      </c>
      <c r="G21" s="40" t="s">
        <v>452</v>
      </c>
    </row>
    <row r="22" spans="1:9" ht="25.5" customHeight="1" x14ac:dyDescent="0.3">
      <c r="A22" s="42">
        <v>2020</v>
      </c>
      <c r="B22" s="42" t="s">
        <v>188</v>
      </c>
      <c r="C22" s="42" t="s">
        <v>128</v>
      </c>
      <c r="D22" s="45">
        <v>0.1</v>
      </c>
      <c r="E22" s="47">
        <v>235</v>
      </c>
      <c r="F22" s="42" t="s">
        <v>242</v>
      </c>
      <c r="G22" s="40" t="s">
        <v>453</v>
      </c>
    </row>
    <row r="23" spans="1:9" x14ac:dyDescent="0.3">
      <c r="A23" s="42">
        <v>2020</v>
      </c>
      <c r="B23" s="42" t="s">
        <v>205</v>
      </c>
      <c r="C23" s="42" t="s">
        <v>128</v>
      </c>
      <c r="D23" s="45">
        <v>0.1</v>
      </c>
      <c r="E23" s="48" t="s">
        <v>454</v>
      </c>
      <c r="F23" s="42" t="s">
        <v>242</v>
      </c>
      <c r="G23" s="40"/>
    </row>
    <row r="24" spans="1:9" x14ac:dyDescent="0.3">
      <c r="A24" s="42">
        <v>2020</v>
      </c>
      <c r="B24" s="42" t="s">
        <v>128</v>
      </c>
      <c r="C24" s="42" t="s">
        <v>205</v>
      </c>
      <c r="D24" s="45">
        <v>0.1</v>
      </c>
      <c r="E24" s="47">
        <v>200</v>
      </c>
      <c r="F24" s="42" t="s">
        <v>242</v>
      </c>
      <c r="G24" s="40" t="s">
        <v>455</v>
      </c>
    </row>
    <row r="25" spans="1:9" ht="25.5" customHeight="1" x14ac:dyDescent="0.3">
      <c r="A25" s="42">
        <v>2020</v>
      </c>
      <c r="B25" s="42" t="s">
        <v>130</v>
      </c>
      <c r="C25" s="42" t="s">
        <v>186</v>
      </c>
      <c r="D25" s="45">
        <v>0.1</v>
      </c>
      <c r="E25" s="47">
        <v>8.6999999999999993</v>
      </c>
      <c r="F25" s="43" t="s">
        <v>242</v>
      </c>
      <c r="G25" s="40" t="s">
        <v>456</v>
      </c>
    </row>
    <row r="26" spans="1:9" x14ac:dyDescent="0.3">
      <c r="A26" s="42"/>
      <c r="B26" s="42"/>
      <c r="C26" s="42"/>
      <c r="D26" s="45"/>
      <c r="E26" s="42"/>
      <c r="F26" s="42"/>
      <c r="G26" s="41"/>
    </row>
    <row r="27" spans="1:9" x14ac:dyDescent="0.3">
      <c r="A27" s="42"/>
      <c r="B27" s="42"/>
      <c r="C27" s="42"/>
      <c r="D27" s="45"/>
      <c r="E27" s="42"/>
      <c r="F27" s="42"/>
      <c r="G27" s="41"/>
    </row>
    <row r="28" spans="1:9" x14ac:dyDescent="0.3">
      <c r="A28" s="42"/>
      <c r="B28" s="42"/>
      <c r="C28" s="42"/>
      <c r="D28" s="45"/>
      <c r="E28" s="42"/>
      <c r="F28" s="42"/>
      <c r="G28" s="41"/>
    </row>
    <row r="29" spans="1:9" x14ac:dyDescent="0.3">
      <c r="A29" s="42"/>
      <c r="B29" s="42"/>
      <c r="C29" s="42"/>
      <c r="D29" s="45"/>
      <c r="E29" s="42"/>
      <c r="F29" s="42"/>
      <c r="G29" s="41"/>
    </row>
    <row r="30" spans="1:9" x14ac:dyDescent="0.3">
      <c r="A30" s="42"/>
      <c r="B30" s="42"/>
      <c r="C30" s="42"/>
      <c r="D30" s="45"/>
      <c r="E30" s="42"/>
      <c r="F30" s="42"/>
      <c r="G30" s="41"/>
    </row>
    <row r="31" spans="1:9" x14ac:dyDescent="0.3">
      <c r="A31" s="42"/>
      <c r="B31" s="42"/>
      <c r="C31" s="42"/>
      <c r="D31" s="45"/>
      <c r="E31" s="42"/>
      <c r="F31" s="42"/>
      <c r="G31" s="41"/>
    </row>
    <row r="32" spans="1:9" x14ac:dyDescent="0.3">
      <c r="A32" s="42"/>
      <c r="B32" s="42"/>
      <c r="C32" s="42"/>
      <c r="D32" s="45"/>
      <c r="E32" s="42"/>
      <c r="F32" s="42"/>
      <c r="G32" s="41"/>
    </row>
    <row r="33" spans="1:7" x14ac:dyDescent="0.3">
      <c r="A33" s="42"/>
      <c r="B33" s="42"/>
      <c r="C33" s="42"/>
      <c r="D33" s="45"/>
      <c r="E33" s="42"/>
      <c r="F33" s="42"/>
      <c r="G33" s="41"/>
    </row>
    <row r="34" spans="1:7" x14ac:dyDescent="0.3">
      <c r="A34" s="42"/>
      <c r="B34" s="42"/>
      <c r="C34" s="42"/>
      <c r="D34" s="45"/>
      <c r="E34" s="42"/>
      <c r="F34" s="42"/>
      <c r="G34" s="41"/>
    </row>
    <row r="35" spans="1:7" x14ac:dyDescent="0.3">
      <c r="A35" s="42"/>
      <c r="B35" s="42"/>
      <c r="C35" s="42"/>
      <c r="D35" s="45"/>
      <c r="E35" s="42"/>
      <c r="F35" s="42"/>
      <c r="G35" s="41"/>
    </row>
  </sheetData>
  <mergeCells count="1">
    <mergeCell ref="A2:G2"/>
  </mergeCells>
  <pageMargins left="0.7" right="0.7" top="0.75" bottom="0.75" header="0.3" footer="0.3"/>
  <tableParts count="1">
    <tablePart r:id="rId1"/>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0" tint="-0.249977111117893"/>
  </sheetPr>
  <dimension ref="A1:G18"/>
  <sheetViews>
    <sheetView workbookViewId="0">
      <selection activeCell="E18" sqref="E18"/>
    </sheetView>
  </sheetViews>
  <sheetFormatPr baseColWidth="10" defaultColWidth="11" defaultRowHeight="12.4" x14ac:dyDescent="0.3"/>
  <cols>
    <col min="1" max="1" width="18.64453125" style="34" customWidth="1"/>
    <col min="2" max="2" width="29.1171875" style="34" customWidth="1"/>
    <col min="3" max="3" width="26.76171875" style="34" customWidth="1"/>
    <col min="4" max="4" width="12.87890625" style="34" customWidth="1"/>
    <col min="5" max="5" width="10.64453125" style="34" customWidth="1"/>
    <col min="6" max="6" width="18.64453125" style="34" customWidth="1"/>
    <col min="7" max="7" width="53.234375" style="34" customWidth="1"/>
    <col min="8" max="8" width="11" style="34" customWidth="1"/>
    <col min="9" max="16384" width="11" style="34"/>
  </cols>
  <sheetData>
    <row r="1" spans="1:7" ht="23.25" customHeight="1" x14ac:dyDescent="0.3">
      <c r="A1" s="33" t="s">
        <v>412</v>
      </c>
      <c r="B1" s="33" t="s">
        <v>216</v>
      </c>
      <c r="C1" s="33" t="s">
        <v>217</v>
      </c>
      <c r="D1" s="33" t="s">
        <v>218</v>
      </c>
      <c r="E1" s="33" t="s">
        <v>413</v>
      </c>
      <c r="F1" s="33" t="s">
        <v>414</v>
      </c>
      <c r="G1" s="33" t="s">
        <v>415</v>
      </c>
    </row>
    <row r="2" spans="1:7" ht="38.25" customHeight="1" x14ac:dyDescent="0.3">
      <c r="A2" s="42">
        <v>2020</v>
      </c>
      <c r="B2" s="42" t="s">
        <v>205</v>
      </c>
      <c r="C2" s="42" t="s">
        <v>71</v>
      </c>
      <c r="D2" s="45">
        <v>0.3</v>
      </c>
      <c r="E2" s="47">
        <f>30+24+70+26</f>
        <v>150</v>
      </c>
      <c r="F2" s="43" t="s">
        <v>284</v>
      </c>
      <c r="G2" s="40" t="s">
        <v>457</v>
      </c>
    </row>
    <row r="3" spans="1:7" ht="38.25" customHeight="1" x14ac:dyDescent="0.3">
      <c r="A3" s="42">
        <v>2020</v>
      </c>
      <c r="B3" s="42" t="s">
        <v>71</v>
      </c>
      <c r="C3" s="42" t="s">
        <v>200</v>
      </c>
      <c r="D3" s="45">
        <v>0.5</v>
      </c>
      <c r="E3" s="47">
        <v>250</v>
      </c>
      <c r="F3" s="43" t="s">
        <v>284</v>
      </c>
      <c r="G3" s="41" t="s">
        <v>458</v>
      </c>
    </row>
    <row r="4" spans="1:7" x14ac:dyDescent="0.3">
      <c r="A4" s="42">
        <v>2020</v>
      </c>
      <c r="B4" s="42" t="s">
        <v>71</v>
      </c>
      <c r="C4" s="42" t="s">
        <v>190</v>
      </c>
      <c r="D4" s="45">
        <v>1</v>
      </c>
      <c r="E4" s="47">
        <v>43</v>
      </c>
      <c r="F4" s="42" t="s">
        <v>225</v>
      </c>
      <c r="G4" s="41"/>
    </row>
    <row r="5" spans="1:7" x14ac:dyDescent="0.3">
      <c r="A5" s="42">
        <v>2020</v>
      </c>
      <c r="B5" s="42" t="s">
        <v>71</v>
      </c>
      <c r="C5" s="42" t="s">
        <v>205</v>
      </c>
      <c r="D5" s="45">
        <v>1</v>
      </c>
      <c r="E5" s="47">
        <v>63</v>
      </c>
      <c r="F5" s="42" t="s">
        <v>225</v>
      </c>
      <c r="G5" s="41"/>
    </row>
    <row r="6" spans="1:7" x14ac:dyDescent="0.3">
      <c r="A6" s="42">
        <v>2020</v>
      </c>
      <c r="B6" s="42" t="s">
        <v>69</v>
      </c>
      <c r="C6" s="42" t="s">
        <v>205</v>
      </c>
      <c r="D6" s="46">
        <v>0</v>
      </c>
      <c r="E6" s="47">
        <v>0</v>
      </c>
      <c r="F6" s="42" t="s">
        <v>225</v>
      </c>
      <c r="G6" s="41" t="s">
        <v>459</v>
      </c>
    </row>
    <row r="7" spans="1:7" x14ac:dyDescent="0.3">
      <c r="A7" s="42">
        <v>2020</v>
      </c>
      <c r="B7" s="42" t="s">
        <v>73</v>
      </c>
      <c r="C7" s="42" t="s">
        <v>200</v>
      </c>
      <c r="D7" s="45">
        <v>1</v>
      </c>
      <c r="E7" s="47">
        <v>0.5</v>
      </c>
      <c r="F7" s="42" t="s">
        <v>225</v>
      </c>
      <c r="G7" s="41"/>
    </row>
    <row r="8" spans="1:7" x14ac:dyDescent="0.3">
      <c r="A8" s="42">
        <v>2020</v>
      </c>
      <c r="B8" s="42" t="s">
        <v>190</v>
      </c>
      <c r="C8" s="42" t="s">
        <v>107</v>
      </c>
      <c r="D8" s="45">
        <v>1</v>
      </c>
      <c r="E8" s="47">
        <v>43</v>
      </c>
      <c r="F8" s="42" t="s">
        <v>225</v>
      </c>
      <c r="G8" s="41"/>
    </row>
    <row r="9" spans="1:7" x14ac:dyDescent="0.3">
      <c r="A9" s="42"/>
      <c r="B9" s="42"/>
      <c r="C9" s="42"/>
      <c r="D9" s="45"/>
      <c r="E9" s="42"/>
      <c r="F9" s="42"/>
      <c r="G9" s="41"/>
    </row>
    <row r="10" spans="1:7" x14ac:dyDescent="0.3">
      <c r="A10" s="42"/>
      <c r="B10" s="42"/>
      <c r="C10" s="42"/>
      <c r="D10" s="45"/>
      <c r="E10" s="42"/>
      <c r="F10" s="42"/>
      <c r="G10" s="41"/>
    </row>
    <row r="11" spans="1:7" x14ac:dyDescent="0.3">
      <c r="A11" s="42"/>
      <c r="B11" s="42"/>
      <c r="C11" s="42"/>
      <c r="D11" s="45"/>
      <c r="E11" s="42"/>
      <c r="F11" s="42"/>
      <c r="G11" s="41"/>
    </row>
    <row r="12" spans="1:7" x14ac:dyDescent="0.3">
      <c r="A12" s="42"/>
      <c r="B12" s="42"/>
      <c r="C12" s="42"/>
      <c r="D12" s="45"/>
      <c r="E12" s="42"/>
      <c r="F12" s="42"/>
      <c r="G12" s="41"/>
    </row>
    <row r="13" spans="1:7" x14ac:dyDescent="0.3">
      <c r="A13" s="42"/>
      <c r="B13" s="42"/>
      <c r="C13" s="42"/>
      <c r="D13" s="45"/>
      <c r="E13" s="42"/>
      <c r="F13" s="42"/>
      <c r="G13" s="41"/>
    </row>
    <row r="14" spans="1:7" x14ac:dyDescent="0.3">
      <c r="A14" s="42"/>
      <c r="B14" s="42"/>
      <c r="C14" s="42"/>
      <c r="D14" s="45"/>
      <c r="E14" s="42"/>
      <c r="F14" s="42"/>
      <c r="G14" s="41"/>
    </row>
    <row r="15" spans="1:7" x14ac:dyDescent="0.3">
      <c r="A15" s="42"/>
      <c r="B15" s="42"/>
      <c r="C15" s="42"/>
      <c r="D15" s="45"/>
      <c r="E15" s="42"/>
      <c r="F15" s="42"/>
      <c r="G15" s="41"/>
    </row>
    <row r="16" spans="1:7" x14ac:dyDescent="0.3">
      <c r="A16" s="42"/>
      <c r="B16" s="42"/>
      <c r="C16" s="42"/>
      <c r="D16" s="45"/>
      <c r="E16" s="42"/>
      <c r="F16" s="42"/>
      <c r="G16" s="41"/>
    </row>
    <row r="17" spans="1:7" x14ac:dyDescent="0.3">
      <c r="A17" s="42"/>
      <c r="B17" s="42"/>
      <c r="C17" s="42"/>
      <c r="D17" s="45"/>
      <c r="E17" s="42"/>
      <c r="F17" s="42"/>
      <c r="G17" s="41"/>
    </row>
    <row r="18" spans="1:7" x14ac:dyDescent="0.3">
      <c r="D18" s="44"/>
      <c r="G18" s="41"/>
    </row>
  </sheetData>
  <pageMargins left="0.7" right="0.7" top="0.75" bottom="0.75" header="0.3" footer="0.3"/>
  <tableParts count="1">
    <tablePart r:id="rId1"/>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0" tint="-0.249977111117893"/>
  </sheetPr>
  <dimension ref="A1:G33"/>
  <sheetViews>
    <sheetView workbookViewId="0">
      <selection activeCell="C9" sqref="C9"/>
    </sheetView>
  </sheetViews>
  <sheetFormatPr baseColWidth="10" defaultColWidth="11" defaultRowHeight="12.4" x14ac:dyDescent="0.3"/>
  <cols>
    <col min="1" max="1" width="18.64453125" style="34" customWidth="1"/>
    <col min="2" max="2" width="23.64453125" style="34" customWidth="1"/>
    <col min="3" max="3" width="26.234375" style="34" customWidth="1"/>
    <col min="4" max="4" width="12.87890625" style="34" customWidth="1"/>
    <col min="5" max="5" width="10.64453125" style="34" customWidth="1"/>
    <col min="6" max="6" width="18.64453125" style="34" customWidth="1"/>
    <col min="7" max="7" width="42.87890625" style="34" customWidth="1"/>
    <col min="8" max="8" width="11" style="34" customWidth="1"/>
    <col min="9" max="16384" width="11" style="34"/>
  </cols>
  <sheetData>
    <row r="1" spans="1:7" ht="23.25" customHeight="1" x14ac:dyDescent="0.3">
      <c r="A1" s="33" t="s">
        <v>412</v>
      </c>
      <c r="B1" s="33" t="s">
        <v>216</v>
      </c>
      <c r="C1" s="33" t="s">
        <v>217</v>
      </c>
      <c r="D1" s="33" t="s">
        <v>218</v>
      </c>
      <c r="E1" s="33" t="s">
        <v>413</v>
      </c>
      <c r="F1" s="33" t="s">
        <v>414</v>
      </c>
      <c r="G1" s="33" t="s">
        <v>415</v>
      </c>
    </row>
    <row r="2" spans="1:7" x14ac:dyDescent="0.3">
      <c r="A2" s="42">
        <v>2020</v>
      </c>
      <c r="B2" s="43" t="s">
        <v>182</v>
      </c>
      <c r="C2" s="42" t="s">
        <v>112</v>
      </c>
      <c r="D2" s="45">
        <v>0</v>
      </c>
      <c r="E2" s="42">
        <v>0</v>
      </c>
      <c r="F2" s="42" t="s">
        <v>225</v>
      </c>
      <c r="G2" s="41" t="s">
        <v>460</v>
      </c>
    </row>
    <row r="3" spans="1:7" x14ac:dyDescent="0.3">
      <c r="A3" s="42"/>
      <c r="B3" s="42"/>
      <c r="C3" s="42"/>
      <c r="D3" s="45"/>
      <c r="E3" s="42"/>
      <c r="F3" s="42"/>
      <c r="G3" s="41"/>
    </row>
    <row r="4" spans="1:7" x14ac:dyDescent="0.3">
      <c r="A4" s="42"/>
      <c r="B4" s="42"/>
      <c r="C4" s="42"/>
      <c r="D4" s="45"/>
      <c r="E4" s="42"/>
      <c r="F4" s="42"/>
      <c r="G4" s="41"/>
    </row>
    <row r="5" spans="1:7" x14ac:dyDescent="0.3">
      <c r="A5" s="42"/>
      <c r="B5" s="42"/>
      <c r="C5" s="42"/>
      <c r="D5" s="45"/>
      <c r="E5" s="42"/>
      <c r="F5" s="43"/>
      <c r="G5" s="40"/>
    </row>
    <row r="6" spans="1:7" x14ac:dyDescent="0.3">
      <c r="A6" s="42"/>
      <c r="B6" s="43"/>
      <c r="C6" s="43"/>
      <c r="D6" s="45"/>
      <c r="E6" s="42"/>
      <c r="F6" s="43"/>
      <c r="G6" s="40"/>
    </row>
    <row r="7" spans="1:7" x14ac:dyDescent="0.3">
      <c r="A7" s="42"/>
      <c r="B7" s="43"/>
      <c r="C7" s="43"/>
      <c r="D7" s="45"/>
      <c r="E7" s="42"/>
      <c r="F7" s="43"/>
      <c r="G7" s="40"/>
    </row>
    <row r="8" spans="1:7" x14ac:dyDescent="0.3">
      <c r="A8" s="42"/>
      <c r="B8" s="42"/>
      <c r="C8" s="42"/>
      <c r="D8" s="45"/>
      <c r="E8" s="42"/>
      <c r="F8" s="42"/>
      <c r="G8" s="41"/>
    </row>
    <row r="9" spans="1:7" x14ac:dyDescent="0.3">
      <c r="A9" s="42"/>
      <c r="B9" s="42"/>
      <c r="C9" s="42"/>
      <c r="D9" s="45"/>
      <c r="E9" s="42"/>
      <c r="F9" s="42"/>
      <c r="G9" s="41"/>
    </row>
    <row r="10" spans="1:7" x14ac:dyDescent="0.3">
      <c r="A10" s="42"/>
      <c r="B10" s="42"/>
      <c r="C10" s="42"/>
      <c r="D10" s="45"/>
      <c r="E10" s="42"/>
      <c r="F10" s="42"/>
      <c r="G10" s="41"/>
    </row>
    <row r="11" spans="1:7" x14ac:dyDescent="0.3">
      <c r="A11" s="42"/>
      <c r="B11" s="42"/>
      <c r="C11" s="42"/>
      <c r="D11" s="45"/>
      <c r="E11" s="42"/>
      <c r="F11" s="42"/>
      <c r="G11" s="41"/>
    </row>
    <row r="12" spans="1:7" x14ac:dyDescent="0.3">
      <c r="A12" s="42"/>
      <c r="B12" s="42"/>
      <c r="C12" s="42"/>
      <c r="D12" s="45"/>
      <c r="E12" s="42"/>
      <c r="F12" s="42"/>
      <c r="G12" s="41"/>
    </row>
    <row r="13" spans="1:7" x14ac:dyDescent="0.3">
      <c r="A13" s="42"/>
      <c r="B13" s="42"/>
      <c r="C13" s="42"/>
      <c r="D13" s="45"/>
      <c r="E13" s="42"/>
      <c r="F13" s="42"/>
      <c r="G13" s="41"/>
    </row>
    <row r="14" spans="1:7" x14ac:dyDescent="0.3">
      <c r="A14" s="42"/>
      <c r="B14" s="42"/>
      <c r="C14" s="42"/>
      <c r="D14" s="45"/>
      <c r="E14" s="42"/>
      <c r="F14" s="42"/>
      <c r="G14" s="41"/>
    </row>
    <row r="15" spans="1:7" x14ac:dyDescent="0.3">
      <c r="A15" s="42"/>
      <c r="B15" s="42"/>
      <c r="C15" s="42"/>
      <c r="D15" s="45"/>
      <c r="E15" s="42"/>
      <c r="F15" s="42"/>
      <c r="G15" s="41"/>
    </row>
    <row r="16" spans="1:7" x14ac:dyDescent="0.3">
      <c r="A16" s="42"/>
      <c r="B16" s="42"/>
      <c r="C16" s="42"/>
      <c r="D16" s="45"/>
      <c r="E16" s="42"/>
      <c r="F16" s="42"/>
      <c r="G16" s="41"/>
    </row>
    <row r="17" spans="1:7" x14ac:dyDescent="0.3">
      <c r="A17" s="42"/>
      <c r="B17" s="42"/>
      <c r="C17" s="42"/>
      <c r="D17" s="45"/>
      <c r="E17" s="42"/>
      <c r="F17" s="42"/>
      <c r="G17" s="41"/>
    </row>
    <row r="18" spans="1:7" x14ac:dyDescent="0.3">
      <c r="A18" s="42"/>
      <c r="B18" s="42"/>
      <c r="C18" s="42"/>
      <c r="D18" s="45"/>
      <c r="E18" s="42"/>
      <c r="F18" s="42"/>
      <c r="G18" s="41"/>
    </row>
    <row r="19" spans="1:7" x14ac:dyDescent="0.3">
      <c r="A19" s="42"/>
      <c r="B19" s="42"/>
      <c r="C19" s="42"/>
      <c r="D19" s="45"/>
      <c r="E19" s="42"/>
      <c r="F19" s="42"/>
      <c r="G19" s="41"/>
    </row>
    <row r="20" spans="1:7" x14ac:dyDescent="0.3">
      <c r="A20" s="42"/>
      <c r="B20" s="42"/>
      <c r="C20" s="42"/>
      <c r="D20" s="45"/>
      <c r="E20" s="42"/>
      <c r="F20" s="42"/>
      <c r="G20" s="41"/>
    </row>
    <row r="21" spans="1:7" x14ac:dyDescent="0.3">
      <c r="A21" s="42"/>
      <c r="B21" s="42"/>
      <c r="C21" s="42"/>
      <c r="D21" s="45"/>
      <c r="E21" s="42"/>
      <c r="F21" s="42"/>
      <c r="G21" s="41"/>
    </row>
    <row r="22" spans="1:7" x14ac:dyDescent="0.3">
      <c r="A22" s="42"/>
      <c r="B22" s="42"/>
      <c r="C22" s="42"/>
      <c r="D22" s="45"/>
      <c r="E22" s="42"/>
      <c r="F22" s="42"/>
      <c r="G22" s="41"/>
    </row>
    <row r="23" spans="1:7" x14ac:dyDescent="0.3">
      <c r="A23" s="42"/>
      <c r="B23" s="42"/>
      <c r="C23" s="42"/>
      <c r="D23" s="45"/>
      <c r="E23" s="42"/>
      <c r="F23" s="42"/>
      <c r="G23" s="41"/>
    </row>
    <row r="24" spans="1:7" x14ac:dyDescent="0.3">
      <c r="A24" s="42"/>
      <c r="B24" s="42"/>
      <c r="C24" s="42"/>
      <c r="D24" s="45"/>
      <c r="E24" s="42"/>
      <c r="F24" s="42"/>
      <c r="G24" s="41"/>
    </row>
    <row r="25" spans="1:7" x14ac:dyDescent="0.3">
      <c r="A25" s="42"/>
      <c r="B25" s="42"/>
      <c r="C25" s="42"/>
      <c r="D25" s="45"/>
      <c r="E25" s="42"/>
      <c r="F25" s="42"/>
      <c r="G25" s="41"/>
    </row>
    <row r="26" spans="1:7" x14ac:dyDescent="0.3">
      <c r="A26" s="42"/>
      <c r="B26" s="42"/>
      <c r="C26" s="42"/>
      <c r="D26" s="45"/>
      <c r="E26" s="42"/>
      <c r="F26" s="42"/>
      <c r="G26" s="41"/>
    </row>
    <row r="27" spans="1:7" x14ac:dyDescent="0.3">
      <c r="A27" s="42"/>
      <c r="B27" s="42"/>
      <c r="C27" s="42"/>
      <c r="D27" s="45"/>
      <c r="E27" s="42"/>
      <c r="F27" s="42"/>
      <c r="G27" s="41"/>
    </row>
    <row r="28" spans="1:7" x14ac:dyDescent="0.3">
      <c r="A28" s="42"/>
      <c r="B28" s="42"/>
      <c r="C28" s="42"/>
      <c r="D28" s="45"/>
      <c r="E28" s="42"/>
      <c r="F28" s="42"/>
      <c r="G28" s="41"/>
    </row>
    <row r="29" spans="1:7" x14ac:dyDescent="0.3">
      <c r="A29" s="42"/>
      <c r="B29" s="42"/>
      <c r="C29" s="42"/>
      <c r="D29" s="45"/>
      <c r="E29" s="42"/>
      <c r="F29" s="42"/>
      <c r="G29" s="41"/>
    </row>
    <row r="30" spans="1:7" x14ac:dyDescent="0.3">
      <c r="A30" s="42"/>
      <c r="B30" s="42"/>
      <c r="C30" s="42"/>
      <c r="D30" s="45"/>
      <c r="E30" s="42"/>
      <c r="F30" s="42"/>
      <c r="G30" s="41"/>
    </row>
    <row r="31" spans="1:7" x14ac:dyDescent="0.3">
      <c r="A31" s="42"/>
      <c r="B31" s="42"/>
      <c r="C31" s="42"/>
      <c r="D31" s="45"/>
      <c r="E31" s="42"/>
      <c r="F31" s="42"/>
      <c r="G31" s="41"/>
    </row>
    <row r="32" spans="1:7" x14ac:dyDescent="0.3">
      <c r="A32" s="42"/>
      <c r="B32" s="42"/>
      <c r="C32" s="42"/>
      <c r="D32" s="45"/>
      <c r="E32" s="42"/>
      <c r="F32" s="42"/>
      <c r="G32" s="41"/>
    </row>
    <row r="33" spans="1:7" x14ac:dyDescent="0.3">
      <c r="A33" s="42"/>
      <c r="B33" s="42"/>
      <c r="C33" s="42"/>
      <c r="D33" s="45"/>
      <c r="E33" s="42"/>
      <c r="F33" s="42"/>
      <c r="G33" s="41"/>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8"/>
  <sheetViews>
    <sheetView workbookViewId="0">
      <selection activeCell="C4" sqref="C4"/>
    </sheetView>
  </sheetViews>
  <sheetFormatPr baseColWidth="10" defaultColWidth="8.9375" defaultRowHeight="12.4" x14ac:dyDescent="0.3"/>
  <cols>
    <col min="1" max="2" width="20" style="34" customWidth="1"/>
    <col min="3" max="3" width="40" style="34" customWidth="1"/>
  </cols>
  <sheetData>
    <row r="1" spans="1:3" x14ac:dyDescent="0.3">
      <c r="A1" s="84" t="s">
        <v>0</v>
      </c>
      <c r="B1" s="84" t="s">
        <v>1</v>
      </c>
      <c r="C1" s="84" t="s">
        <v>2</v>
      </c>
    </row>
    <row r="2" spans="1:3" ht="49.5" x14ac:dyDescent="0.3">
      <c r="A2" s="41" t="s">
        <v>3</v>
      </c>
      <c r="B2" s="41" t="s">
        <v>4</v>
      </c>
      <c r="C2" s="41" t="s">
        <v>5</v>
      </c>
    </row>
    <row r="3" spans="1:3" x14ac:dyDescent="0.3">
      <c r="A3" s="41" t="s">
        <v>6</v>
      </c>
      <c r="B3" s="41" t="s">
        <v>7</v>
      </c>
      <c r="C3" s="41" t="s">
        <v>8</v>
      </c>
    </row>
    <row r="4" spans="1:3" ht="74.25" x14ac:dyDescent="0.3">
      <c r="A4" s="41" t="s">
        <v>9</v>
      </c>
      <c r="B4" s="41" t="s">
        <v>591</v>
      </c>
      <c r="C4" s="41" t="s">
        <v>10</v>
      </c>
    </row>
    <row r="5" spans="1:3" ht="86.65" x14ac:dyDescent="0.3">
      <c r="A5" s="41" t="s">
        <v>11</v>
      </c>
      <c r="B5" s="41" t="s">
        <v>12</v>
      </c>
      <c r="C5" s="41" t="s">
        <v>13</v>
      </c>
    </row>
    <row r="6" spans="1:3" x14ac:dyDescent="0.3">
      <c r="A6" s="41" t="s">
        <v>14</v>
      </c>
      <c r="B6" s="41" t="s">
        <v>15</v>
      </c>
      <c r="C6" s="41" t="s">
        <v>16</v>
      </c>
    </row>
    <row r="7" spans="1:3" ht="74.25" x14ac:dyDescent="0.3">
      <c r="A7" s="41" t="s">
        <v>17</v>
      </c>
      <c r="B7" s="41">
        <v>0.8</v>
      </c>
      <c r="C7" s="41" t="s">
        <v>18</v>
      </c>
    </row>
    <row r="8" spans="1:3" x14ac:dyDescent="0.3">
      <c r="A8" s="41" t="s">
        <v>19</v>
      </c>
      <c r="B8" s="41">
        <v>1</v>
      </c>
      <c r="C8" s="41"/>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filterMode="1"/>
  <dimension ref="A1:H147"/>
  <sheetViews>
    <sheetView workbookViewId="0">
      <selection activeCell="D160" sqref="D160"/>
    </sheetView>
  </sheetViews>
  <sheetFormatPr baseColWidth="10" defaultColWidth="10.87890625" defaultRowHeight="12.4" x14ac:dyDescent="0.3"/>
  <cols>
    <col min="1" max="1" width="10" style="34" bestFit="1" customWidth="1"/>
    <col min="2" max="2" width="20.234375" style="34" bestFit="1" customWidth="1"/>
    <col min="3" max="5" width="42.64453125" style="34" bestFit="1" customWidth="1"/>
    <col min="6" max="6" width="27.87890625" style="34" bestFit="1" customWidth="1"/>
    <col min="7" max="7" width="12.46875" style="34" bestFit="1" customWidth="1"/>
    <col min="8" max="8" width="23" style="34" bestFit="1" customWidth="1"/>
    <col min="9" max="9" width="10.87890625" style="34" bestFit="1" customWidth="1"/>
    <col min="10" max="10" width="8.46875" style="34" bestFit="1" customWidth="1"/>
    <col min="11" max="11" width="20.3515625" style="34" bestFit="1" customWidth="1"/>
    <col min="12" max="12" width="14.76171875" style="34" bestFit="1" customWidth="1"/>
    <col min="13" max="13" width="10.87890625" style="34" customWidth="1"/>
    <col min="14" max="16384" width="10.87890625" style="34"/>
  </cols>
  <sheetData>
    <row r="1" spans="1:8" ht="15" customHeight="1" x14ac:dyDescent="0.3">
      <c r="A1" s="78" t="s">
        <v>461</v>
      </c>
      <c r="B1" s="78" t="s">
        <v>462</v>
      </c>
      <c r="C1" s="78" t="s">
        <v>463</v>
      </c>
      <c r="D1" s="78" t="s">
        <v>464</v>
      </c>
      <c r="E1" s="78" t="s">
        <v>465</v>
      </c>
      <c r="F1" s="78" t="s">
        <v>466</v>
      </c>
      <c r="G1" s="78" t="s">
        <v>467</v>
      </c>
      <c r="H1" s="78" t="s">
        <v>468</v>
      </c>
    </row>
    <row r="2" spans="1:8" ht="15" hidden="1" customHeight="1" x14ac:dyDescent="0.45">
      <c r="A2" s="77">
        <v>2017</v>
      </c>
      <c r="B2" s="77">
        <v>101</v>
      </c>
      <c r="C2" s="77" t="s">
        <v>469</v>
      </c>
      <c r="D2" s="77">
        <v>100</v>
      </c>
      <c r="E2" s="77" t="s">
        <v>470</v>
      </c>
      <c r="F2" s="77" t="s">
        <v>48</v>
      </c>
      <c r="G2" s="77">
        <v>3</v>
      </c>
      <c r="H2" s="77" t="s">
        <v>471</v>
      </c>
    </row>
    <row r="3" spans="1:8" ht="15" hidden="1" customHeight="1" x14ac:dyDescent="0.45">
      <c r="A3" s="77">
        <v>2017</v>
      </c>
      <c r="B3" s="77">
        <v>101</v>
      </c>
      <c r="C3" s="77" t="s">
        <v>469</v>
      </c>
      <c r="D3" s="77">
        <v>100</v>
      </c>
      <c r="E3" s="77" t="s">
        <v>470</v>
      </c>
      <c r="F3" s="77" t="s">
        <v>108</v>
      </c>
      <c r="G3" s="77">
        <v>279</v>
      </c>
      <c r="H3" s="77" t="s">
        <v>471</v>
      </c>
    </row>
    <row r="4" spans="1:8" ht="15" hidden="1" customHeight="1" x14ac:dyDescent="0.45">
      <c r="A4" s="77">
        <v>2017</v>
      </c>
      <c r="B4" s="77">
        <v>101</v>
      </c>
      <c r="C4" s="77" t="s">
        <v>469</v>
      </c>
      <c r="D4" s="77">
        <v>100</v>
      </c>
      <c r="E4" s="77" t="s">
        <v>470</v>
      </c>
      <c r="F4" s="77" t="s">
        <v>128</v>
      </c>
      <c r="G4" s="77">
        <v>122</v>
      </c>
      <c r="H4" s="77" t="s">
        <v>471</v>
      </c>
    </row>
    <row r="5" spans="1:8" ht="15" hidden="1" customHeight="1" x14ac:dyDescent="0.45">
      <c r="A5" s="77">
        <v>2017</v>
      </c>
      <c r="B5" s="77">
        <v>101</v>
      </c>
      <c r="C5" s="77" t="s">
        <v>469</v>
      </c>
      <c r="D5" s="77">
        <v>210</v>
      </c>
      <c r="E5" s="77" t="s">
        <v>472</v>
      </c>
      <c r="F5" s="77" t="s">
        <v>48</v>
      </c>
      <c r="G5" s="77">
        <v>3</v>
      </c>
      <c r="H5" s="77" t="s">
        <v>471</v>
      </c>
    </row>
    <row r="6" spans="1:8" ht="15" hidden="1" customHeight="1" x14ac:dyDescent="0.45">
      <c r="A6" s="77">
        <v>2017</v>
      </c>
      <c r="B6" s="77">
        <v>101</v>
      </c>
      <c r="C6" s="77" t="s">
        <v>469</v>
      </c>
      <c r="D6" s="77">
        <v>210</v>
      </c>
      <c r="E6" s="77" t="s">
        <v>472</v>
      </c>
      <c r="F6" s="77" t="s">
        <v>77</v>
      </c>
      <c r="G6" s="77">
        <v>2863</v>
      </c>
      <c r="H6" s="77" t="s">
        <v>471</v>
      </c>
    </row>
    <row r="7" spans="1:8" ht="15" hidden="1" customHeight="1" x14ac:dyDescent="0.45">
      <c r="A7" s="77">
        <v>2017</v>
      </c>
      <c r="B7" s="77">
        <v>101</v>
      </c>
      <c r="C7" s="77" t="s">
        <v>469</v>
      </c>
      <c r="D7" s="77">
        <v>210</v>
      </c>
      <c r="E7" s="77" t="s">
        <v>472</v>
      </c>
      <c r="F7" s="77" t="s">
        <v>108</v>
      </c>
      <c r="G7" s="77">
        <v>2540</v>
      </c>
      <c r="H7" s="77" t="s">
        <v>471</v>
      </c>
    </row>
    <row r="8" spans="1:8" ht="15" hidden="1" customHeight="1" x14ac:dyDescent="0.45">
      <c r="A8" s="77">
        <v>2017</v>
      </c>
      <c r="B8" s="77">
        <v>101</v>
      </c>
      <c r="C8" s="77" t="s">
        <v>469</v>
      </c>
      <c r="D8" s="77">
        <v>210</v>
      </c>
      <c r="E8" s="77" t="s">
        <v>472</v>
      </c>
      <c r="F8" s="77" t="s">
        <v>128</v>
      </c>
      <c r="G8" s="77">
        <v>192</v>
      </c>
      <c r="H8" s="77" t="s">
        <v>471</v>
      </c>
    </row>
    <row r="9" spans="1:8" ht="15" hidden="1" customHeight="1" x14ac:dyDescent="0.45">
      <c r="A9" s="77">
        <v>2017</v>
      </c>
      <c r="B9" s="77">
        <v>101</v>
      </c>
      <c r="C9" s="77" t="s">
        <v>469</v>
      </c>
      <c r="D9" s="77">
        <v>210</v>
      </c>
      <c r="E9" s="77" t="s">
        <v>472</v>
      </c>
      <c r="F9" s="77" t="s">
        <v>120</v>
      </c>
      <c r="G9" s="77">
        <v>1463</v>
      </c>
      <c r="H9" s="77" t="s">
        <v>471</v>
      </c>
    </row>
    <row r="10" spans="1:8" ht="15" hidden="1" customHeight="1" x14ac:dyDescent="0.45">
      <c r="A10" s="77">
        <v>2017</v>
      </c>
      <c r="B10" s="77">
        <v>101</v>
      </c>
      <c r="C10" s="77" t="s">
        <v>469</v>
      </c>
      <c r="D10" s="77">
        <v>210</v>
      </c>
      <c r="E10" s="77" t="s">
        <v>472</v>
      </c>
      <c r="F10" s="77" t="s">
        <v>65</v>
      </c>
      <c r="G10" s="77">
        <v>25</v>
      </c>
      <c r="H10" s="77" t="s">
        <v>471</v>
      </c>
    </row>
    <row r="11" spans="1:8" ht="15" hidden="1" customHeight="1" x14ac:dyDescent="0.45">
      <c r="A11" s="77">
        <v>2017</v>
      </c>
      <c r="B11" s="77">
        <v>101</v>
      </c>
      <c r="C11" s="77" t="s">
        <v>469</v>
      </c>
      <c r="D11" s="77">
        <v>220</v>
      </c>
      <c r="E11" s="77" t="s">
        <v>473</v>
      </c>
      <c r="F11" s="77" t="s">
        <v>48</v>
      </c>
      <c r="G11" s="77">
        <v>9</v>
      </c>
      <c r="H11" s="77" t="s">
        <v>471</v>
      </c>
    </row>
    <row r="12" spans="1:8" ht="15" hidden="1" customHeight="1" x14ac:dyDescent="0.45">
      <c r="A12" s="77">
        <v>2017</v>
      </c>
      <c r="B12" s="77">
        <v>101</v>
      </c>
      <c r="C12" s="77" t="s">
        <v>469</v>
      </c>
      <c r="D12" s="77">
        <v>220</v>
      </c>
      <c r="E12" s="77" t="s">
        <v>473</v>
      </c>
      <c r="F12" s="77" t="s">
        <v>108</v>
      </c>
      <c r="G12" s="77">
        <v>158</v>
      </c>
      <c r="H12" s="77" t="s">
        <v>471</v>
      </c>
    </row>
    <row r="13" spans="1:8" ht="15" hidden="1" customHeight="1" x14ac:dyDescent="0.45">
      <c r="A13" s="77">
        <v>2017</v>
      </c>
      <c r="B13" s="77">
        <v>101</v>
      </c>
      <c r="C13" s="77" t="s">
        <v>469</v>
      </c>
      <c r="D13" s="77">
        <v>220</v>
      </c>
      <c r="E13" s="77" t="s">
        <v>473</v>
      </c>
      <c r="F13" s="77" t="s">
        <v>128</v>
      </c>
      <c r="G13" s="77">
        <v>28</v>
      </c>
      <c r="H13" s="77" t="s">
        <v>471</v>
      </c>
    </row>
    <row r="14" spans="1:8" ht="15" hidden="1" customHeight="1" x14ac:dyDescent="0.45">
      <c r="A14" s="77">
        <v>2017</v>
      </c>
      <c r="B14" s="77">
        <v>101</v>
      </c>
      <c r="C14" s="77" t="s">
        <v>469</v>
      </c>
      <c r="D14" s="77">
        <v>220</v>
      </c>
      <c r="E14" s="77" t="s">
        <v>473</v>
      </c>
      <c r="F14" s="77" t="s">
        <v>120</v>
      </c>
      <c r="G14" s="77">
        <v>155</v>
      </c>
      <c r="H14" s="77" t="s">
        <v>471</v>
      </c>
    </row>
    <row r="15" spans="1:8" ht="15" hidden="1" customHeight="1" x14ac:dyDescent="0.45">
      <c r="A15" s="77">
        <v>2017</v>
      </c>
      <c r="B15" s="77">
        <v>101</v>
      </c>
      <c r="C15" s="77" t="s">
        <v>469</v>
      </c>
      <c r="D15" s="77">
        <v>300</v>
      </c>
      <c r="E15" s="77" t="s">
        <v>474</v>
      </c>
      <c r="F15" s="77" t="s">
        <v>48</v>
      </c>
      <c r="G15" s="77">
        <v>1</v>
      </c>
      <c r="H15" s="77" t="s">
        <v>471</v>
      </c>
    </row>
    <row r="16" spans="1:8" ht="15" hidden="1" customHeight="1" x14ac:dyDescent="0.45">
      <c r="A16" s="77">
        <v>2017</v>
      </c>
      <c r="B16" s="77">
        <v>101</v>
      </c>
      <c r="C16" s="77" t="s">
        <v>469</v>
      </c>
      <c r="D16" s="77">
        <v>300</v>
      </c>
      <c r="E16" s="77" t="s">
        <v>474</v>
      </c>
      <c r="F16" s="77" t="s">
        <v>108</v>
      </c>
      <c r="G16" s="77">
        <v>25</v>
      </c>
      <c r="H16" s="77" t="s">
        <v>471</v>
      </c>
    </row>
    <row r="17" spans="1:8" ht="15" hidden="1" customHeight="1" x14ac:dyDescent="0.45">
      <c r="A17" s="77">
        <v>2017</v>
      </c>
      <c r="B17" s="77">
        <v>101</v>
      </c>
      <c r="C17" s="77" t="s">
        <v>469</v>
      </c>
      <c r="D17" s="77">
        <v>300</v>
      </c>
      <c r="E17" s="77" t="s">
        <v>474</v>
      </c>
      <c r="F17" s="77" t="s">
        <v>128</v>
      </c>
      <c r="G17" s="77">
        <v>1206</v>
      </c>
      <c r="H17" s="77" t="s">
        <v>471</v>
      </c>
    </row>
    <row r="18" spans="1:8" ht="15" hidden="1" customHeight="1" x14ac:dyDescent="0.45">
      <c r="A18" s="77">
        <v>2017</v>
      </c>
      <c r="B18" s="77">
        <v>101</v>
      </c>
      <c r="C18" s="77" t="s">
        <v>469</v>
      </c>
      <c r="D18" s="77">
        <v>500</v>
      </c>
      <c r="E18" s="77" t="s">
        <v>475</v>
      </c>
      <c r="F18" s="77" t="s">
        <v>48</v>
      </c>
      <c r="G18" s="77">
        <v>6</v>
      </c>
      <c r="H18" s="77" t="s">
        <v>471</v>
      </c>
    </row>
    <row r="19" spans="1:8" ht="15" hidden="1" customHeight="1" x14ac:dyDescent="0.45">
      <c r="A19" s="77">
        <v>2017</v>
      </c>
      <c r="B19" s="77">
        <v>101</v>
      </c>
      <c r="C19" s="77" t="s">
        <v>469</v>
      </c>
      <c r="D19" s="77">
        <v>500</v>
      </c>
      <c r="E19" s="77" t="s">
        <v>475</v>
      </c>
      <c r="F19" s="77" t="s">
        <v>77</v>
      </c>
      <c r="G19" s="77">
        <v>1882</v>
      </c>
      <c r="H19" s="77" t="s">
        <v>471</v>
      </c>
    </row>
    <row r="20" spans="1:8" ht="15" hidden="1" customHeight="1" x14ac:dyDescent="0.45">
      <c r="A20" s="77">
        <v>2017</v>
      </c>
      <c r="B20" s="77">
        <v>101</v>
      </c>
      <c r="C20" s="77" t="s">
        <v>469</v>
      </c>
      <c r="D20" s="77">
        <v>500</v>
      </c>
      <c r="E20" s="77" t="s">
        <v>475</v>
      </c>
      <c r="F20" s="77" t="s">
        <v>108</v>
      </c>
      <c r="G20" s="77">
        <v>19</v>
      </c>
      <c r="H20" s="77" t="s">
        <v>471</v>
      </c>
    </row>
    <row r="21" spans="1:8" ht="15" hidden="1" customHeight="1" x14ac:dyDescent="0.45">
      <c r="A21" s="77">
        <v>2017</v>
      </c>
      <c r="B21" s="77">
        <v>101</v>
      </c>
      <c r="C21" s="77" t="s">
        <v>469</v>
      </c>
      <c r="D21" s="77">
        <v>500</v>
      </c>
      <c r="E21" s="77" t="s">
        <v>475</v>
      </c>
      <c r="F21" s="77" t="s">
        <v>128</v>
      </c>
      <c r="G21" s="77">
        <v>227</v>
      </c>
      <c r="H21" s="77" t="s">
        <v>471</v>
      </c>
    </row>
    <row r="22" spans="1:8" ht="15" hidden="1" customHeight="1" x14ac:dyDescent="0.45">
      <c r="A22" s="77">
        <v>2017</v>
      </c>
      <c r="B22" s="77">
        <v>101</v>
      </c>
      <c r="C22" s="77" t="s">
        <v>469</v>
      </c>
      <c r="D22" s="77">
        <v>500</v>
      </c>
      <c r="E22" s="77" t="s">
        <v>475</v>
      </c>
      <c r="F22" s="77" t="s">
        <v>120</v>
      </c>
      <c r="G22" s="77">
        <v>1</v>
      </c>
      <c r="H22" s="77" t="s">
        <v>471</v>
      </c>
    </row>
    <row r="23" spans="1:8" ht="15" hidden="1" customHeight="1" x14ac:dyDescent="0.45">
      <c r="A23" s="77">
        <v>2017</v>
      </c>
      <c r="B23" s="77">
        <v>101</v>
      </c>
      <c r="C23" s="77" t="s">
        <v>469</v>
      </c>
      <c r="D23" s="77">
        <v>500</v>
      </c>
      <c r="E23" s="77" t="s">
        <v>475</v>
      </c>
      <c r="F23" s="77" t="s">
        <v>65</v>
      </c>
      <c r="G23" s="77">
        <v>102</v>
      </c>
      <c r="H23" s="77" t="s">
        <v>471</v>
      </c>
    </row>
    <row r="24" spans="1:8" ht="15" hidden="1" customHeight="1" x14ac:dyDescent="0.45">
      <c r="A24" s="77">
        <v>2017</v>
      </c>
      <c r="B24" s="77">
        <v>101</v>
      </c>
      <c r="C24" s="77" t="s">
        <v>469</v>
      </c>
      <c r="D24" s="77">
        <v>610</v>
      </c>
      <c r="E24" s="77" t="s">
        <v>476</v>
      </c>
      <c r="F24" s="77" t="s">
        <v>48</v>
      </c>
      <c r="G24" s="77">
        <v>2</v>
      </c>
      <c r="H24" s="77" t="s">
        <v>471</v>
      </c>
    </row>
    <row r="25" spans="1:8" ht="15" hidden="1" customHeight="1" x14ac:dyDescent="0.45">
      <c r="A25" s="77">
        <v>2017</v>
      </c>
      <c r="B25" s="77">
        <v>101</v>
      </c>
      <c r="C25" s="77" t="s">
        <v>469</v>
      </c>
      <c r="D25" s="77">
        <v>610</v>
      </c>
      <c r="E25" s="77" t="s">
        <v>476</v>
      </c>
      <c r="F25" s="77" t="s">
        <v>128</v>
      </c>
      <c r="G25" s="77">
        <v>736</v>
      </c>
      <c r="H25" s="77" t="s">
        <v>471</v>
      </c>
    </row>
    <row r="26" spans="1:8" ht="15" hidden="1" customHeight="1" x14ac:dyDescent="0.45">
      <c r="A26" s="77">
        <v>2017</v>
      </c>
      <c r="B26" s="77">
        <v>101</v>
      </c>
      <c r="C26" s="77" t="s">
        <v>469</v>
      </c>
      <c r="D26" s="77">
        <v>610</v>
      </c>
      <c r="E26" s="77" t="s">
        <v>476</v>
      </c>
      <c r="F26" s="77" t="s">
        <v>120</v>
      </c>
      <c r="G26" s="77">
        <v>4124</v>
      </c>
      <c r="H26" s="77" t="s">
        <v>471</v>
      </c>
    </row>
    <row r="27" spans="1:8" ht="15" hidden="1" customHeight="1" x14ac:dyDescent="0.45">
      <c r="A27" s="77">
        <v>2017</v>
      </c>
      <c r="B27" s="77">
        <v>101</v>
      </c>
      <c r="C27" s="77" t="s">
        <v>469</v>
      </c>
      <c r="D27" s="77">
        <v>620</v>
      </c>
      <c r="E27" s="77" t="s">
        <v>477</v>
      </c>
      <c r="F27" s="77" t="s">
        <v>108</v>
      </c>
      <c r="G27" s="77">
        <v>58</v>
      </c>
      <c r="H27" s="77" t="s">
        <v>471</v>
      </c>
    </row>
    <row r="28" spans="1:8" ht="15" hidden="1" customHeight="1" x14ac:dyDescent="0.45">
      <c r="A28" s="77">
        <v>2017</v>
      </c>
      <c r="B28" s="77">
        <v>101</v>
      </c>
      <c r="C28" s="77" t="s">
        <v>469</v>
      </c>
      <c r="D28" s="77">
        <v>700</v>
      </c>
      <c r="E28" s="77" t="s">
        <v>478</v>
      </c>
      <c r="F28" s="77" t="s">
        <v>108</v>
      </c>
      <c r="G28" s="77">
        <v>1</v>
      </c>
      <c r="H28" s="77" t="s">
        <v>471</v>
      </c>
    </row>
    <row r="29" spans="1:8" ht="15" hidden="1" customHeight="1" x14ac:dyDescent="0.45">
      <c r="A29" s="77">
        <v>2017</v>
      </c>
      <c r="B29" s="77">
        <v>101</v>
      </c>
      <c r="C29" s="77" t="s">
        <v>469</v>
      </c>
      <c r="D29" s="77">
        <v>700</v>
      </c>
      <c r="E29" s="77" t="s">
        <v>478</v>
      </c>
      <c r="F29" s="77" t="s">
        <v>128</v>
      </c>
      <c r="G29" s="77">
        <v>26</v>
      </c>
      <c r="H29" s="77" t="s">
        <v>471</v>
      </c>
    </row>
    <row r="30" spans="1:8" ht="15" hidden="1" customHeight="1" x14ac:dyDescent="0.45">
      <c r="A30" s="77">
        <v>2017</v>
      </c>
      <c r="B30" s="77">
        <v>101</v>
      </c>
      <c r="C30" s="77" t="s">
        <v>469</v>
      </c>
      <c r="D30" s="77">
        <v>820</v>
      </c>
      <c r="E30" s="77" t="s">
        <v>479</v>
      </c>
      <c r="F30" s="77" t="s">
        <v>48</v>
      </c>
      <c r="G30" s="77">
        <v>16</v>
      </c>
      <c r="H30" s="77" t="s">
        <v>471</v>
      </c>
    </row>
    <row r="31" spans="1:8" ht="15" hidden="1" customHeight="1" x14ac:dyDescent="0.45">
      <c r="A31" s="77">
        <v>2017</v>
      </c>
      <c r="B31" s="77">
        <v>101</v>
      </c>
      <c r="C31" s="77" t="s">
        <v>469</v>
      </c>
      <c r="D31" s="77">
        <v>820</v>
      </c>
      <c r="E31" s="77" t="s">
        <v>479</v>
      </c>
      <c r="F31" s="77" t="s">
        <v>108</v>
      </c>
      <c r="G31" s="77">
        <v>1075</v>
      </c>
      <c r="H31" s="77" t="s">
        <v>471</v>
      </c>
    </row>
    <row r="32" spans="1:8" ht="15" hidden="1" customHeight="1" x14ac:dyDescent="0.45">
      <c r="A32" s="77">
        <v>2017</v>
      </c>
      <c r="B32" s="77">
        <v>101</v>
      </c>
      <c r="C32" s="77" t="s">
        <v>469</v>
      </c>
      <c r="D32" s="77">
        <v>820</v>
      </c>
      <c r="E32" s="77" t="s">
        <v>479</v>
      </c>
      <c r="F32" s="77" t="s">
        <v>128</v>
      </c>
      <c r="G32" s="77">
        <v>433</v>
      </c>
      <c r="H32" s="77" t="s">
        <v>471</v>
      </c>
    </row>
    <row r="33" spans="1:8" ht="15" hidden="1" customHeight="1" x14ac:dyDescent="0.45">
      <c r="A33" s="77">
        <v>2017</v>
      </c>
      <c r="B33" s="77">
        <v>101</v>
      </c>
      <c r="C33" s="77" t="s">
        <v>469</v>
      </c>
      <c r="D33" s="77">
        <v>820</v>
      </c>
      <c r="E33" s="77" t="s">
        <v>479</v>
      </c>
      <c r="F33" s="77" t="s">
        <v>120</v>
      </c>
      <c r="G33" s="77">
        <v>7465</v>
      </c>
      <c r="H33" s="77" t="s">
        <v>471</v>
      </c>
    </row>
    <row r="34" spans="1:8" ht="15" hidden="1" customHeight="1" x14ac:dyDescent="0.45">
      <c r="A34" s="77">
        <v>2017</v>
      </c>
      <c r="B34" s="77">
        <v>101</v>
      </c>
      <c r="C34" s="77" t="s">
        <v>469</v>
      </c>
      <c r="D34" s="77">
        <v>820</v>
      </c>
      <c r="E34" s="77" t="s">
        <v>479</v>
      </c>
      <c r="F34" s="77" t="s">
        <v>65</v>
      </c>
      <c r="G34" s="77">
        <v>79</v>
      </c>
      <c r="H34" s="77" t="s">
        <v>471</v>
      </c>
    </row>
    <row r="35" spans="1:8" ht="15" hidden="1" customHeight="1" x14ac:dyDescent="0.45">
      <c r="A35" s="77">
        <v>2017</v>
      </c>
      <c r="B35" s="77">
        <v>101</v>
      </c>
      <c r="C35" s="77" t="s">
        <v>469</v>
      </c>
      <c r="D35" s="77">
        <v>830</v>
      </c>
      <c r="E35" s="77" t="s">
        <v>480</v>
      </c>
      <c r="F35" s="77" t="s">
        <v>48</v>
      </c>
      <c r="G35" s="77">
        <v>655</v>
      </c>
      <c r="H35" s="77" t="s">
        <v>471</v>
      </c>
    </row>
    <row r="36" spans="1:8" ht="15" hidden="1" customHeight="1" x14ac:dyDescent="0.45">
      <c r="A36" s="77">
        <v>2017</v>
      </c>
      <c r="B36" s="77">
        <v>101</v>
      </c>
      <c r="C36" s="77" t="s">
        <v>469</v>
      </c>
      <c r="D36" s="77">
        <v>830</v>
      </c>
      <c r="E36" s="77" t="s">
        <v>480</v>
      </c>
      <c r="F36" s="77" t="s">
        <v>77</v>
      </c>
      <c r="G36" s="77">
        <v>963</v>
      </c>
      <c r="H36" s="77" t="s">
        <v>471</v>
      </c>
    </row>
    <row r="37" spans="1:8" ht="15" hidden="1" customHeight="1" x14ac:dyDescent="0.45">
      <c r="A37" s="77">
        <v>2017</v>
      </c>
      <c r="B37" s="77">
        <v>101</v>
      </c>
      <c r="C37" s="77" t="s">
        <v>469</v>
      </c>
      <c r="D37" s="77">
        <v>830</v>
      </c>
      <c r="E37" s="77" t="s">
        <v>480</v>
      </c>
      <c r="F37" s="77" t="s">
        <v>108</v>
      </c>
      <c r="G37" s="77">
        <v>66</v>
      </c>
      <c r="H37" s="77" t="s">
        <v>471</v>
      </c>
    </row>
    <row r="38" spans="1:8" ht="15" hidden="1" customHeight="1" x14ac:dyDescent="0.45">
      <c r="A38" s="77">
        <v>2017</v>
      </c>
      <c r="B38" s="77">
        <v>101</v>
      </c>
      <c r="C38" s="77" t="s">
        <v>469</v>
      </c>
      <c r="D38" s="77">
        <v>830</v>
      </c>
      <c r="E38" s="77" t="s">
        <v>480</v>
      </c>
      <c r="F38" s="77" t="s">
        <v>130</v>
      </c>
      <c r="G38" s="77">
        <v>35</v>
      </c>
      <c r="H38" s="77" t="s">
        <v>471</v>
      </c>
    </row>
    <row r="39" spans="1:8" ht="15" hidden="1" customHeight="1" x14ac:dyDescent="0.45">
      <c r="A39" s="77">
        <v>2017</v>
      </c>
      <c r="B39" s="77">
        <v>101</v>
      </c>
      <c r="C39" s="77" t="s">
        <v>469</v>
      </c>
      <c r="D39" s="77">
        <v>830</v>
      </c>
      <c r="E39" s="77" t="s">
        <v>480</v>
      </c>
      <c r="F39" s="77" t="s">
        <v>128</v>
      </c>
      <c r="G39" s="77">
        <v>27</v>
      </c>
      <c r="H39" s="77" t="s">
        <v>471</v>
      </c>
    </row>
    <row r="40" spans="1:8" ht="15" hidden="1" customHeight="1" x14ac:dyDescent="0.45">
      <c r="A40" s="77">
        <v>2017</v>
      </c>
      <c r="B40" s="77">
        <v>101</v>
      </c>
      <c r="C40" s="77" t="s">
        <v>469</v>
      </c>
      <c r="D40" s="77">
        <v>830</v>
      </c>
      <c r="E40" s="77" t="s">
        <v>480</v>
      </c>
      <c r="F40" s="77" t="s">
        <v>120</v>
      </c>
      <c r="G40" s="77">
        <v>143</v>
      </c>
      <c r="H40" s="77" t="s">
        <v>471</v>
      </c>
    </row>
    <row r="41" spans="1:8" ht="15" hidden="1" customHeight="1" x14ac:dyDescent="0.45">
      <c r="A41" s="77">
        <v>2017</v>
      </c>
      <c r="B41" s="77">
        <v>101</v>
      </c>
      <c r="C41" s="77" t="s">
        <v>469</v>
      </c>
      <c r="D41" s="77">
        <v>920</v>
      </c>
      <c r="E41" s="77" t="s">
        <v>481</v>
      </c>
      <c r="F41" s="77" t="s">
        <v>128</v>
      </c>
      <c r="G41" s="77">
        <v>308</v>
      </c>
      <c r="H41" s="77" t="s">
        <v>471</v>
      </c>
    </row>
    <row r="42" spans="1:8" ht="15" hidden="1" customHeight="1" x14ac:dyDescent="0.45">
      <c r="A42" s="77">
        <v>2017</v>
      </c>
      <c r="B42" s="77">
        <v>101</v>
      </c>
      <c r="C42" s="77" t="s">
        <v>469</v>
      </c>
      <c r="D42" s="77">
        <v>920</v>
      </c>
      <c r="E42" s="77" t="s">
        <v>481</v>
      </c>
      <c r="F42" s="77" t="s">
        <v>120</v>
      </c>
      <c r="G42" s="77">
        <v>5567</v>
      </c>
      <c r="H42" s="77" t="s">
        <v>471</v>
      </c>
    </row>
    <row r="43" spans="1:8" ht="15" hidden="1" customHeight="1" x14ac:dyDescent="0.45">
      <c r="A43" s="77">
        <v>2017</v>
      </c>
      <c r="B43" s="77">
        <v>101</v>
      </c>
      <c r="C43" s="77" t="s">
        <v>469</v>
      </c>
      <c r="D43" s="77">
        <v>930</v>
      </c>
      <c r="E43" s="77" t="s">
        <v>482</v>
      </c>
      <c r="F43" s="77" t="s">
        <v>128</v>
      </c>
      <c r="G43" s="77">
        <v>542</v>
      </c>
      <c r="H43" s="77" t="s">
        <v>471</v>
      </c>
    </row>
    <row r="44" spans="1:8" ht="15" hidden="1" customHeight="1" x14ac:dyDescent="0.45">
      <c r="A44" s="77">
        <v>2017</v>
      </c>
      <c r="B44" s="77">
        <v>101</v>
      </c>
      <c r="C44" s="77" t="s">
        <v>469</v>
      </c>
      <c r="D44" s="77">
        <v>1003</v>
      </c>
      <c r="E44" s="77" t="s">
        <v>483</v>
      </c>
      <c r="F44" s="77" t="s">
        <v>108</v>
      </c>
      <c r="G44" s="77">
        <v>5</v>
      </c>
      <c r="H44" s="77" t="s">
        <v>471</v>
      </c>
    </row>
    <row r="45" spans="1:8" ht="15" hidden="1" customHeight="1" x14ac:dyDescent="0.45">
      <c r="A45" s="77">
        <v>2017</v>
      </c>
      <c r="B45" s="77">
        <v>101</v>
      </c>
      <c r="C45" s="77" t="s">
        <v>469</v>
      </c>
      <c r="D45" s="77">
        <v>1004</v>
      </c>
      <c r="E45" s="77" t="s">
        <v>484</v>
      </c>
      <c r="F45" s="77" t="s">
        <v>65</v>
      </c>
      <c r="G45" s="77">
        <v>41</v>
      </c>
      <c r="H45" s="77" t="s">
        <v>471</v>
      </c>
    </row>
    <row r="46" spans="1:8" ht="15" hidden="1" customHeight="1" x14ac:dyDescent="0.45">
      <c r="A46" s="77">
        <v>2017</v>
      </c>
      <c r="B46" s="77">
        <v>101</v>
      </c>
      <c r="C46" s="77" t="s">
        <v>469</v>
      </c>
      <c r="D46" s="77">
        <v>1006</v>
      </c>
      <c r="E46" s="77" t="s">
        <v>485</v>
      </c>
      <c r="F46" s="77" t="s">
        <v>48</v>
      </c>
      <c r="G46" s="77">
        <v>1</v>
      </c>
      <c r="H46" s="77" t="s">
        <v>471</v>
      </c>
    </row>
    <row r="47" spans="1:8" ht="15" hidden="1" customHeight="1" x14ac:dyDescent="0.45">
      <c r="A47" s="77">
        <v>2017</v>
      </c>
      <c r="B47" s="77">
        <v>101</v>
      </c>
      <c r="C47" s="77" t="s">
        <v>469</v>
      </c>
      <c r="D47" s="77">
        <v>1006</v>
      </c>
      <c r="E47" s="77" t="s">
        <v>485</v>
      </c>
      <c r="F47" s="77" t="s">
        <v>77</v>
      </c>
      <c r="G47" s="77">
        <v>10</v>
      </c>
      <c r="H47" s="77" t="s">
        <v>471</v>
      </c>
    </row>
    <row r="48" spans="1:8" ht="15" hidden="1" customHeight="1" x14ac:dyDescent="0.45">
      <c r="A48" s="77">
        <v>2017</v>
      </c>
      <c r="B48" s="77">
        <v>101</v>
      </c>
      <c r="C48" s="77" t="s">
        <v>469</v>
      </c>
      <c r="D48" s="77">
        <v>1100</v>
      </c>
      <c r="E48" s="77" t="s">
        <v>486</v>
      </c>
      <c r="F48" s="77" t="s">
        <v>48</v>
      </c>
      <c r="G48" s="77">
        <v>259</v>
      </c>
      <c r="H48" s="77" t="s">
        <v>471</v>
      </c>
    </row>
    <row r="49" spans="1:8" ht="15" hidden="1" customHeight="1" x14ac:dyDescent="0.45">
      <c r="A49" s="77">
        <v>2017</v>
      </c>
      <c r="B49" s="77">
        <v>101</v>
      </c>
      <c r="C49" s="77" t="s">
        <v>469</v>
      </c>
      <c r="D49" s="77">
        <v>1100</v>
      </c>
      <c r="E49" s="77" t="s">
        <v>486</v>
      </c>
      <c r="F49" s="77" t="s">
        <v>108</v>
      </c>
      <c r="G49" s="77">
        <v>4585</v>
      </c>
      <c r="H49" s="77" t="s">
        <v>471</v>
      </c>
    </row>
    <row r="50" spans="1:8" ht="15" hidden="1" customHeight="1" x14ac:dyDescent="0.45">
      <c r="A50" s="77">
        <v>2017</v>
      </c>
      <c r="B50" s="77">
        <v>101</v>
      </c>
      <c r="C50" s="77" t="s">
        <v>469</v>
      </c>
      <c r="D50" s="77">
        <v>1100</v>
      </c>
      <c r="E50" s="77" t="s">
        <v>486</v>
      </c>
      <c r="F50" s="77" t="s">
        <v>128</v>
      </c>
      <c r="G50" s="77">
        <v>20</v>
      </c>
      <c r="H50" s="77" t="s">
        <v>471</v>
      </c>
    </row>
    <row r="51" spans="1:8" ht="15" hidden="1" customHeight="1" x14ac:dyDescent="0.45">
      <c r="A51" s="77">
        <v>2017</v>
      </c>
      <c r="B51" s="77">
        <v>101</v>
      </c>
      <c r="C51" s="77" t="s">
        <v>469</v>
      </c>
      <c r="D51" s="77">
        <v>1100</v>
      </c>
      <c r="E51" s="77" t="s">
        <v>486</v>
      </c>
      <c r="F51" s="77" t="s">
        <v>65</v>
      </c>
      <c r="G51" s="77">
        <v>4</v>
      </c>
      <c r="H51" s="77" t="s">
        <v>471</v>
      </c>
    </row>
    <row r="52" spans="1:8" ht="15" hidden="1" customHeight="1" x14ac:dyDescent="0.45">
      <c r="A52" s="77">
        <v>2017</v>
      </c>
      <c r="B52" s="77">
        <v>101</v>
      </c>
      <c r="C52" s="77" t="s">
        <v>469</v>
      </c>
      <c r="D52" s="77">
        <v>1300</v>
      </c>
      <c r="E52" s="77" t="s">
        <v>487</v>
      </c>
      <c r="F52" s="77" t="s">
        <v>48</v>
      </c>
      <c r="G52" s="77">
        <v>1167</v>
      </c>
      <c r="H52" s="77" t="s">
        <v>471</v>
      </c>
    </row>
    <row r="53" spans="1:8" ht="15" hidden="1" customHeight="1" x14ac:dyDescent="0.45">
      <c r="A53" s="77">
        <v>2017</v>
      </c>
      <c r="B53" s="77">
        <v>101</v>
      </c>
      <c r="C53" s="77" t="s">
        <v>469</v>
      </c>
      <c r="D53" s="77">
        <v>1300</v>
      </c>
      <c r="E53" s="77" t="s">
        <v>487</v>
      </c>
      <c r="F53" s="77" t="s">
        <v>77</v>
      </c>
      <c r="G53" s="77">
        <v>956</v>
      </c>
      <c r="H53" s="77" t="s">
        <v>471</v>
      </c>
    </row>
    <row r="54" spans="1:8" ht="15" hidden="1" customHeight="1" x14ac:dyDescent="0.45">
      <c r="A54" s="77">
        <v>2017</v>
      </c>
      <c r="B54" s="77">
        <v>101</v>
      </c>
      <c r="C54" s="77" t="s">
        <v>469</v>
      </c>
      <c r="D54" s="77">
        <v>1300</v>
      </c>
      <c r="E54" s="77" t="s">
        <v>487</v>
      </c>
      <c r="F54" s="77" t="s">
        <v>108</v>
      </c>
      <c r="G54" s="77">
        <v>5095</v>
      </c>
      <c r="H54" s="77" t="s">
        <v>471</v>
      </c>
    </row>
    <row r="55" spans="1:8" ht="15" hidden="1" customHeight="1" x14ac:dyDescent="0.45">
      <c r="A55" s="77">
        <v>2017</v>
      </c>
      <c r="B55" s="77">
        <v>101</v>
      </c>
      <c r="C55" s="77" t="s">
        <v>469</v>
      </c>
      <c r="D55" s="77">
        <v>1300</v>
      </c>
      <c r="E55" s="77" t="s">
        <v>487</v>
      </c>
      <c r="F55" s="77" t="s">
        <v>130</v>
      </c>
      <c r="G55" s="77">
        <v>11</v>
      </c>
      <c r="H55" s="77" t="s">
        <v>471</v>
      </c>
    </row>
    <row r="56" spans="1:8" ht="15" hidden="1" customHeight="1" x14ac:dyDescent="0.45">
      <c r="A56" s="77">
        <v>2017</v>
      </c>
      <c r="B56" s="77">
        <v>101</v>
      </c>
      <c r="C56" s="77" t="s">
        <v>469</v>
      </c>
      <c r="D56" s="77">
        <v>1300</v>
      </c>
      <c r="E56" s="77" t="s">
        <v>487</v>
      </c>
      <c r="F56" s="77" t="s">
        <v>128</v>
      </c>
      <c r="G56" s="77">
        <v>21242</v>
      </c>
      <c r="H56" s="77" t="s">
        <v>471</v>
      </c>
    </row>
    <row r="57" spans="1:8" ht="15" hidden="1" customHeight="1" x14ac:dyDescent="0.45">
      <c r="A57" s="77">
        <v>2017</v>
      </c>
      <c r="B57" s="77">
        <v>101</v>
      </c>
      <c r="C57" s="77" t="s">
        <v>469</v>
      </c>
      <c r="D57" s="77">
        <v>1300</v>
      </c>
      <c r="E57" s="77" t="s">
        <v>487</v>
      </c>
      <c r="F57" s="77" t="s">
        <v>120</v>
      </c>
      <c r="G57" s="77">
        <v>3682</v>
      </c>
      <c r="H57" s="77" t="s">
        <v>471</v>
      </c>
    </row>
    <row r="58" spans="1:8" ht="15" hidden="1" customHeight="1" x14ac:dyDescent="0.45">
      <c r="A58" s="77">
        <v>2017</v>
      </c>
      <c r="B58" s="77">
        <v>101</v>
      </c>
      <c r="C58" s="77" t="s">
        <v>469</v>
      </c>
      <c r="D58" s="77">
        <v>1300</v>
      </c>
      <c r="E58" s="77" t="s">
        <v>487</v>
      </c>
      <c r="F58" s="77" t="s">
        <v>65</v>
      </c>
      <c r="G58" s="77">
        <v>1438</v>
      </c>
      <c r="H58" s="77" t="s">
        <v>471</v>
      </c>
    </row>
    <row r="59" spans="1:8" ht="15" hidden="1" customHeight="1" x14ac:dyDescent="0.45">
      <c r="A59" s="77">
        <v>2017</v>
      </c>
      <c r="B59" s="77">
        <v>101</v>
      </c>
      <c r="C59" s="77" t="s">
        <v>469</v>
      </c>
      <c r="D59" s="77">
        <v>1311</v>
      </c>
      <c r="E59" s="77" t="s">
        <v>488</v>
      </c>
      <c r="F59" s="77" t="s">
        <v>48</v>
      </c>
      <c r="G59" s="77">
        <v>30</v>
      </c>
      <c r="H59" s="77" t="s">
        <v>471</v>
      </c>
    </row>
    <row r="60" spans="1:8" ht="15" hidden="1" customHeight="1" x14ac:dyDescent="0.45">
      <c r="A60" s="77">
        <v>2017</v>
      </c>
      <c r="B60" s="77">
        <v>101</v>
      </c>
      <c r="C60" s="77" t="s">
        <v>469</v>
      </c>
      <c r="D60" s="77">
        <v>1311</v>
      </c>
      <c r="E60" s="77" t="s">
        <v>488</v>
      </c>
      <c r="F60" s="77" t="s">
        <v>77</v>
      </c>
      <c r="G60" s="77">
        <v>2</v>
      </c>
      <c r="H60" s="77" t="s">
        <v>471</v>
      </c>
    </row>
    <row r="61" spans="1:8" ht="15" hidden="1" customHeight="1" x14ac:dyDescent="0.45">
      <c r="A61" s="77">
        <v>2017</v>
      </c>
      <c r="B61" s="77">
        <v>101</v>
      </c>
      <c r="C61" s="77" t="s">
        <v>469</v>
      </c>
      <c r="D61" s="77">
        <v>1311</v>
      </c>
      <c r="E61" s="77" t="s">
        <v>488</v>
      </c>
      <c r="F61" s="77" t="s">
        <v>108</v>
      </c>
      <c r="G61" s="77">
        <v>233</v>
      </c>
      <c r="H61" s="77" t="s">
        <v>471</v>
      </c>
    </row>
    <row r="62" spans="1:8" ht="15" hidden="1" customHeight="1" x14ac:dyDescent="0.45">
      <c r="A62" s="77">
        <v>2017</v>
      </c>
      <c r="B62" s="77">
        <v>101</v>
      </c>
      <c r="C62" s="77" t="s">
        <v>469</v>
      </c>
      <c r="D62" s="77">
        <v>1311</v>
      </c>
      <c r="E62" s="77" t="s">
        <v>488</v>
      </c>
      <c r="F62" s="77" t="s">
        <v>128</v>
      </c>
      <c r="G62" s="77">
        <v>1</v>
      </c>
      <c r="H62" s="77" t="s">
        <v>471</v>
      </c>
    </row>
    <row r="63" spans="1:8" ht="15" hidden="1" customHeight="1" x14ac:dyDescent="0.45">
      <c r="A63" s="77">
        <v>2017</v>
      </c>
      <c r="B63" s="77">
        <v>101</v>
      </c>
      <c r="C63" s="77" t="s">
        <v>469</v>
      </c>
      <c r="D63" s="77">
        <v>1311</v>
      </c>
      <c r="E63" s="77" t="s">
        <v>488</v>
      </c>
      <c r="F63" s="77" t="s">
        <v>120</v>
      </c>
      <c r="G63" s="77">
        <v>482</v>
      </c>
      <c r="H63" s="77" t="s">
        <v>471</v>
      </c>
    </row>
    <row r="64" spans="1:8" ht="15" hidden="1" customHeight="1" x14ac:dyDescent="0.45">
      <c r="A64" s="77">
        <v>2017</v>
      </c>
      <c r="B64" s="77">
        <v>101</v>
      </c>
      <c r="C64" s="77" t="s">
        <v>469</v>
      </c>
      <c r="D64" s="77">
        <v>1312</v>
      </c>
      <c r="E64" s="77" t="s">
        <v>489</v>
      </c>
      <c r="F64" s="77" t="s">
        <v>108</v>
      </c>
      <c r="G64" s="77">
        <v>6</v>
      </c>
      <c r="H64" s="77" t="s">
        <v>471</v>
      </c>
    </row>
    <row r="65" spans="1:8" ht="15" hidden="1" customHeight="1" x14ac:dyDescent="0.45">
      <c r="A65" s="77">
        <v>2017</v>
      </c>
      <c r="B65" s="77">
        <v>101</v>
      </c>
      <c r="C65" s="77" t="s">
        <v>469</v>
      </c>
      <c r="D65" s="77">
        <v>1410</v>
      </c>
      <c r="E65" s="77" t="s">
        <v>490</v>
      </c>
      <c r="F65" s="77" t="s">
        <v>77</v>
      </c>
      <c r="G65" s="77">
        <v>4143</v>
      </c>
      <c r="H65" s="77" t="s">
        <v>471</v>
      </c>
    </row>
    <row r="66" spans="1:8" ht="15" hidden="1" customHeight="1" x14ac:dyDescent="0.45">
      <c r="A66" s="77">
        <v>2017</v>
      </c>
      <c r="B66" s="77">
        <v>101</v>
      </c>
      <c r="C66" s="77" t="s">
        <v>469</v>
      </c>
      <c r="D66" s="77">
        <v>1410</v>
      </c>
      <c r="E66" s="77" t="s">
        <v>490</v>
      </c>
      <c r="F66" s="77" t="s">
        <v>108</v>
      </c>
      <c r="G66" s="77">
        <v>184</v>
      </c>
      <c r="H66" s="77" t="s">
        <v>471</v>
      </c>
    </row>
    <row r="67" spans="1:8" ht="15" hidden="1" customHeight="1" x14ac:dyDescent="0.45">
      <c r="A67" s="77">
        <v>2017</v>
      </c>
      <c r="B67" s="77">
        <v>101</v>
      </c>
      <c r="C67" s="77" t="s">
        <v>469</v>
      </c>
      <c r="D67" s="77">
        <v>1410</v>
      </c>
      <c r="E67" s="77" t="s">
        <v>490</v>
      </c>
      <c r="F67" s="77" t="s">
        <v>128</v>
      </c>
      <c r="G67" s="77">
        <v>1364</v>
      </c>
      <c r="H67" s="77" t="s">
        <v>471</v>
      </c>
    </row>
    <row r="68" spans="1:8" ht="15" hidden="1" customHeight="1" x14ac:dyDescent="0.45">
      <c r="A68" s="77">
        <v>2017</v>
      </c>
      <c r="B68" s="77">
        <v>101</v>
      </c>
      <c r="C68" s="77" t="s">
        <v>469</v>
      </c>
      <c r="D68" s="77">
        <v>1410</v>
      </c>
      <c r="E68" s="77" t="s">
        <v>490</v>
      </c>
      <c r="F68" s="77" t="s">
        <v>120</v>
      </c>
      <c r="G68" s="77">
        <v>5215</v>
      </c>
      <c r="H68" s="77" t="s">
        <v>471</v>
      </c>
    </row>
    <row r="69" spans="1:8" ht="15" hidden="1" customHeight="1" x14ac:dyDescent="0.45">
      <c r="A69" s="77">
        <v>2017</v>
      </c>
      <c r="B69" s="77">
        <v>101</v>
      </c>
      <c r="C69" s="77" t="s">
        <v>469</v>
      </c>
      <c r="D69" s="77">
        <v>1420</v>
      </c>
      <c r="E69" s="77" t="s">
        <v>491</v>
      </c>
      <c r="F69" s="77" t="s">
        <v>108</v>
      </c>
      <c r="G69" s="77">
        <v>5</v>
      </c>
      <c r="H69" s="77" t="s">
        <v>471</v>
      </c>
    </row>
    <row r="70" spans="1:8" ht="15" hidden="1" customHeight="1" x14ac:dyDescent="0.45">
      <c r="A70" s="77">
        <v>2017</v>
      </c>
      <c r="B70" s="77">
        <v>101</v>
      </c>
      <c r="C70" s="77" t="s">
        <v>469</v>
      </c>
      <c r="D70" s="77">
        <v>1420</v>
      </c>
      <c r="E70" s="77" t="s">
        <v>491</v>
      </c>
      <c r="F70" s="77" t="s">
        <v>128</v>
      </c>
      <c r="G70" s="77">
        <v>416</v>
      </c>
      <c r="H70" s="77" t="s">
        <v>471</v>
      </c>
    </row>
    <row r="71" spans="1:8" ht="15" hidden="1" customHeight="1" x14ac:dyDescent="0.45">
      <c r="A71" s="77">
        <v>2017</v>
      </c>
      <c r="B71" s="77">
        <v>101</v>
      </c>
      <c r="C71" s="77" t="s">
        <v>469</v>
      </c>
      <c r="D71" s="77">
        <v>1520</v>
      </c>
      <c r="E71" s="77" t="s">
        <v>492</v>
      </c>
      <c r="F71" s="77" t="s">
        <v>128</v>
      </c>
      <c r="G71" s="77">
        <v>25</v>
      </c>
      <c r="H71" s="77" t="s">
        <v>471</v>
      </c>
    </row>
    <row r="72" spans="1:8" ht="15" hidden="1" customHeight="1" x14ac:dyDescent="0.45">
      <c r="A72" s="77">
        <v>2017</v>
      </c>
      <c r="B72" s="77">
        <v>101</v>
      </c>
      <c r="C72" s="77" t="s">
        <v>469</v>
      </c>
      <c r="D72" s="77">
        <v>1532</v>
      </c>
      <c r="E72" s="77" t="s">
        <v>493</v>
      </c>
      <c r="F72" s="77" t="s">
        <v>128</v>
      </c>
      <c r="G72" s="77">
        <v>1</v>
      </c>
      <c r="H72" s="77" t="s">
        <v>471</v>
      </c>
    </row>
    <row r="73" spans="1:8" ht="15" hidden="1" customHeight="1" x14ac:dyDescent="0.45">
      <c r="A73" s="77">
        <v>2017</v>
      </c>
      <c r="B73" s="77">
        <v>101</v>
      </c>
      <c r="C73" s="77" t="s">
        <v>469</v>
      </c>
      <c r="D73" s="77">
        <v>1630</v>
      </c>
      <c r="E73" s="77" t="s">
        <v>494</v>
      </c>
      <c r="F73" s="77" t="s">
        <v>128</v>
      </c>
      <c r="G73" s="77">
        <v>12</v>
      </c>
      <c r="H73" s="77" t="s">
        <v>471</v>
      </c>
    </row>
    <row r="74" spans="1:8" ht="15" hidden="1" customHeight="1" x14ac:dyDescent="0.45">
      <c r="A74" s="77">
        <v>2017</v>
      </c>
      <c r="B74" s="77">
        <v>101</v>
      </c>
      <c r="C74" s="77" t="s">
        <v>469</v>
      </c>
      <c r="D74" s="77">
        <v>1717</v>
      </c>
      <c r="E74" s="77" t="s">
        <v>495</v>
      </c>
      <c r="F74" s="77" t="s">
        <v>128</v>
      </c>
      <c r="G74" s="77">
        <v>4</v>
      </c>
      <c r="H74" s="77" t="s">
        <v>471</v>
      </c>
    </row>
    <row r="75" spans="1:8" ht="15" hidden="1" customHeight="1" x14ac:dyDescent="0.45">
      <c r="A75" s="77">
        <v>2017</v>
      </c>
      <c r="B75" s="77">
        <v>101</v>
      </c>
      <c r="C75" s="77" t="s">
        <v>469</v>
      </c>
      <c r="D75" s="77">
        <v>1811</v>
      </c>
      <c r="E75" s="77" t="s">
        <v>496</v>
      </c>
      <c r="F75" s="77" t="s">
        <v>65</v>
      </c>
      <c r="G75" s="77">
        <v>6</v>
      </c>
      <c r="H75" s="77" t="s">
        <v>471</v>
      </c>
    </row>
    <row r="76" spans="1:8" ht="15" hidden="1" customHeight="1" x14ac:dyDescent="0.45">
      <c r="A76" s="77">
        <v>2017</v>
      </c>
      <c r="B76" s="77">
        <v>101</v>
      </c>
      <c r="C76" s="77" t="s">
        <v>469</v>
      </c>
      <c r="D76" s="77">
        <v>1814</v>
      </c>
      <c r="E76" s="77" t="s">
        <v>497</v>
      </c>
      <c r="F76" s="77" t="s">
        <v>65</v>
      </c>
      <c r="G76" s="77">
        <v>184</v>
      </c>
      <c r="H76" s="77" t="s">
        <v>471</v>
      </c>
    </row>
    <row r="77" spans="1:8" ht="15" hidden="1" customHeight="1" x14ac:dyDescent="0.45">
      <c r="A77" s="77">
        <v>2017</v>
      </c>
      <c r="B77" s="77">
        <v>101</v>
      </c>
      <c r="C77" s="77" t="s">
        <v>469</v>
      </c>
      <c r="D77" s="77">
        <v>2002</v>
      </c>
      <c r="E77" s="77" t="s">
        <v>498</v>
      </c>
      <c r="F77" s="77" t="s">
        <v>48</v>
      </c>
      <c r="G77" s="77">
        <v>0</v>
      </c>
      <c r="H77" s="77" t="s">
        <v>471</v>
      </c>
    </row>
    <row r="78" spans="1:8" ht="15" hidden="1" customHeight="1" x14ac:dyDescent="0.45">
      <c r="A78" s="77">
        <v>2017</v>
      </c>
      <c r="B78" s="77">
        <v>101</v>
      </c>
      <c r="C78" s="77" t="s">
        <v>469</v>
      </c>
      <c r="D78" s="77">
        <v>2002</v>
      </c>
      <c r="E78" s="77" t="s">
        <v>498</v>
      </c>
      <c r="F78" s="77" t="s">
        <v>108</v>
      </c>
      <c r="G78" s="77">
        <v>0</v>
      </c>
      <c r="H78" s="77" t="s">
        <v>471</v>
      </c>
    </row>
    <row r="79" spans="1:8" ht="15" hidden="1" customHeight="1" x14ac:dyDescent="0.45">
      <c r="A79" s="77">
        <v>2017</v>
      </c>
      <c r="B79" s="77">
        <v>101</v>
      </c>
      <c r="C79" s="77" t="s">
        <v>469</v>
      </c>
      <c r="D79" s="77">
        <v>2002</v>
      </c>
      <c r="E79" s="77" t="s">
        <v>498</v>
      </c>
      <c r="F79" s="77" t="s">
        <v>128</v>
      </c>
      <c r="G79" s="77">
        <v>8</v>
      </c>
      <c r="H79" s="77" t="s">
        <v>471</v>
      </c>
    </row>
    <row r="80" spans="1:8" ht="15" hidden="1" customHeight="1" x14ac:dyDescent="0.45">
      <c r="A80" s="77">
        <v>2017</v>
      </c>
      <c r="B80" s="77">
        <v>101</v>
      </c>
      <c r="C80" s="77" t="s">
        <v>469</v>
      </c>
      <c r="D80" s="77">
        <v>2100</v>
      </c>
      <c r="E80" s="77" t="s">
        <v>499</v>
      </c>
      <c r="F80" s="77" t="s">
        <v>128</v>
      </c>
      <c r="G80" s="77">
        <v>0</v>
      </c>
      <c r="H80" s="77" t="s">
        <v>471</v>
      </c>
    </row>
    <row r="81" spans="1:8" ht="15" hidden="1" customHeight="1" x14ac:dyDescent="0.45">
      <c r="A81" s="77">
        <v>2017</v>
      </c>
      <c r="B81" s="77">
        <v>101</v>
      </c>
      <c r="C81" s="77" t="s">
        <v>469</v>
      </c>
      <c r="D81" s="77">
        <v>2100</v>
      </c>
      <c r="E81" s="77" t="s">
        <v>499</v>
      </c>
      <c r="F81" s="77" t="s">
        <v>120</v>
      </c>
      <c r="G81" s="77">
        <v>109</v>
      </c>
      <c r="H81" s="77" t="s">
        <v>471</v>
      </c>
    </row>
    <row r="82" spans="1:8" ht="15" hidden="1" customHeight="1" x14ac:dyDescent="0.45">
      <c r="A82" s="77">
        <v>2017</v>
      </c>
      <c r="B82" s="77">
        <v>101</v>
      </c>
      <c r="C82" s="77" t="s">
        <v>469</v>
      </c>
      <c r="D82" s="77">
        <v>2100</v>
      </c>
      <c r="E82" s="77" t="s">
        <v>499</v>
      </c>
      <c r="F82" s="77" t="s">
        <v>65</v>
      </c>
      <c r="G82" s="77">
        <v>2</v>
      </c>
      <c r="H82" s="77" t="s">
        <v>471</v>
      </c>
    </row>
    <row r="83" spans="1:8" ht="15" hidden="1" customHeight="1" x14ac:dyDescent="0.45">
      <c r="A83" s="77">
        <v>2017</v>
      </c>
      <c r="B83" s="77">
        <v>101</v>
      </c>
      <c r="C83" s="77" t="s">
        <v>469</v>
      </c>
      <c r="D83" s="77">
        <v>2340</v>
      </c>
      <c r="E83" s="77" t="s">
        <v>500</v>
      </c>
      <c r="F83" s="77" t="s">
        <v>120</v>
      </c>
      <c r="G83" s="77">
        <v>335</v>
      </c>
      <c r="H83" s="77" t="s">
        <v>471</v>
      </c>
    </row>
    <row r="84" spans="1:8" ht="15" hidden="1" customHeight="1" x14ac:dyDescent="0.45">
      <c r="A84" s="77">
        <v>2017</v>
      </c>
      <c r="B84" s="77">
        <v>101</v>
      </c>
      <c r="C84" s="77" t="s">
        <v>469</v>
      </c>
      <c r="D84" s="77">
        <v>2360</v>
      </c>
      <c r="E84" s="77" t="s">
        <v>501</v>
      </c>
      <c r="F84" s="77" t="s">
        <v>120</v>
      </c>
      <c r="G84" s="77">
        <v>1365</v>
      </c>
      <c r="H84" s="77" t="s">
        <v>471</v>
      </c>
    </row>
    <row r="85" spans="1:8" ht="15" hidden="1" customHeight="1" x14ac:dyDescent="0.45">
      <c r="A85" s="77">
        <v>2017</v>
      </c>
      <c r="B85" s="77">
        <v>101</v>
      </c>
      <c r="C85" s="77" t="s">
        <v>469</v>
      </c>
      <c r="D85" s="77">
        <v>2440</v>
      </c>
      <c r="E85" s="77" t="s">
        <v>502</v>
      </c>
      <c r="F85" s="77" t="s">
        <v>120</v>
      </c>
      <c r="G85" s="77">
        <v>255</v>
      </c>
      <c r="H85" s="77" t="s">
        <v>471</v>
      </c>
    </row>
    <row r="86" spans="1:8" ht="15" customHeight="1" x14ac:dyDescent="0.45">
      <c r="A86" s="77">
        <v>2017</v>
      </c>
      <c r="B86" s="77">
        <v>101</v>
      </c>
      <c r="C86" s="77" t="s">
        <v>469</v>
      </c>
      <c r="D86" s="77">
        <v>1000</v>
      </c>
      <c r="E86" s="77" t="s">
        <v>208</v>
      </c>
      <c r="F86" s="77" t="s">
        <v>48</v>
      </c>
      <c r="G86" s="77">
        <v>2152</v>
      </c>
      <c r="H86" s="77" t="s">
        <v>471</v>
      </c>
    </row>
    <row r="87" spans="1:8" ht="15" customHeight="1" x14ac:dyDescent="0.45">
      <c r="A87" s="77">
        <v>2017</v>
      </c>
      <c r="B87" s="77">
        <v>101</v>
      </c>
      <c r="C87" s="77" t="s">
        <v>469</v>
      </c>
      <c r="D87" s="77">
        <v>1000</v>
      </c>
      <c r="E87" s="77" t="s">
        <v>208</v>
      </c>
      <c r="F87" s="77" t="s">
        <v>77</v>
      </c>
      <c r="G87" s="77">
        <v>10819</v>
      </c>
      <c r="H87" s="77" t="s">
        <v>471</v>
      </c>
    </row>
    <row r="88" spans="1:8" ht="15" customHeight="1" x14ac:dyDescent="0.45">
      <c r="A88" s="77">
        <v>2017</v>
      </c>
      <c r="B88" s="77">
        <v>101</v>
      </c>
      <c r="C88" s="77" t="s">
        <v>469</v>
      </c>
      <c r="D88" s="77">
        <v>1000</v>
      </c>
      <c r="E88" s="77" t="s">
        <v>208</v>
      </c>
      <c r="F88" s="77" t="s">
        <v>108</v>
      </c>
      <c r="G88" s="77">
        <v>14334</v>
      </c>
      <c r="H88" s="77" t="s">
        <v>471</v>
      </c>
    </row>
    <row r="89" spans="1:8" ht="15" customHeight="1" x14ac:dyDescent="0.45">
      <c r="A89" s="77">
        <v>2017</v>
      </c>
      <c r="B89" s="77">
        <v>101</v>
      </c>
      <c r="C89" s="77" t="s">
        <v>469</v>
      </c>
      <c r="D89" s="77">
        <v>1000</v>
      </c>
      <c r="E89" s="77" t="s">
        <v>208</v>
      </c>
      <c r="F89" s="77" t="s">
        <v>130</v>
      </c>
      <c r="G89" s="77">
        <v>46</v>
      </c>
      <c r="H89" s="77" t="s">
        <v>471</v>
      </c>
    </row>
    <row r="90" spans="1:8" ht="15" customHeight="1" x14ac:dyDescent="0.45">
      <c r="A90" s="77">
        <v>2017</v>
      </c>
      <c r="B90" s="77">
        <v>101</v>
      </c>
      <c r="C90" s="77" t="s">
        <v>469</v>
      </c>
      <c r="D90" s="77">
        <v>1000</v>
      </c>
      <c r="E90" s="77" t="s">
        <v>208</v>
      </c>
      <c r="F90" s="77" t="s">
        <v>128</v>
      </c>
      <c r="G90" s="77">
        <v>26940</v>
      </c>
      <c r="H90" s="77" t="s">
        <v>471</v>
      </c>
    </row>
    <row r="91" spans="1:8" ht="15" customHeight="1" x14ac:dyDescent="0.45">
      <c r="A91" s="77">
        <v>2017</v>
      </c>
      <c r="B91" s="77">
        <v>101</v>
      </c>
      <c r="C91" s="77" t="s">
        <v>469</v>
      </c>
      <c r="D91" s="77">
        <v>1000</v>
      </c>
      <c r="E91" s="77" t="s">
        <v>208</v>
      </c>
      <c r="F91" s="77" t="s">
        <v>120</v>
      </c>
      <c r="G91" s="77">
        <v>30361</v>
      </c>
      <c r="H91" s="77" t="s">
        <v>471</v>
      </c>
    </row>
    <row r="92" spans="1:8" ht="15" customHeight="1" x14ac:dyDescent="0.45">
      <c r="A92" s="77">
        <v>2017</v>
      </c>
      <c r="B92" s="77">
        <v>101</v>
      </c>
      <c r="C92" s="77" t="s">
        <v>469</v>
      </c>
      <c r="D92" s="77">
        <v>1000</v>
      </c>
      <c r="E92" s="77" t="s">
        <v>208</v>
      </c>
      <c r="F92" s="77" t="s">
        <v>65</v>
      </c>
      <c r="G92" s="77">
        <v>1881</v>
      </c>
      <c r="H92" s="77" t="s">
        <v>471</v>
      </c>
    </row>
    <row r="93" spans="1:8" ht="15" hidden="1" customHeight="1" x14ac:dyDescent="0.45">
      <c r="A93" s="77">
        <v>2017</v>
      </c>
      <c r="B93" s="77">
        <v>101</v>
      </c>
      <c r="C93" s="77" t="s">
        <v>469</v>
      </c>
      <c r="D93" s="77">
        <v>210</v>
      </c>
      <c r="E93" s="77" t="s">
        <v>472</v>
      </c>
      <c r="F93" s="77" t="s">
        <v>77</v>
      </c>
      <c r="G93" s="77">
        <v>1085</v>
      </c>
      <c r="H93" s="77" t="s">
        <v>503</v>
      </c>
    </row>
    <row r="94" spans="1:8" ht="15" hidden="1" customHeight="1" x14ac:dyDescent="0.45">
      <c r="A94" s="77">
        <v>2017</v>
      </c>
      <c r="B94" s="77">
        <v>101</v>
      </c>
      <c r="C94" s="77" t="s">
        <v>469</v>
      </c>
      <c r="D94" s="77">
        <v>210</v>
      </c>
      <c r="E94" s="77" t="s">
        <v>472</v>
      </c>
      <c r="F94" s="77" t="s">
        <v>108</v>
      </c>
      <c r="G94" s="77">
        <v>740</v>
      </c>
      <c r="H94" s="77" t="s">
        <v>503</v>
      </c>
    </row>
    <row r="95" spans="1:8" ht="15" hidden="1" customHeight="1" x14ac:dyDescent="0.45">
      <c r="A95" s="77">
        <v>2017</v>
      </c>
      <c r="B95" s="77">
        <v>101</v>
      </c>
      <c r="C95" s="77" t="s">
        <v>469</v>
      </c>
      <c r="D95" s="77">
        <v>210</v>
      </c>
      <c r="E95" s="77" t="s">
        <v>472</v>
      </c>
      <c r="F95" s="77" t="s">
        <v>130</v>
      </c>
      <c r="G95" s="77">
        <v>25</v>
      </c>
      <c r="H95" s="77" t="s">
        <v>503</v>
      </c>
    </row>
    <row r="96" spans="1:8" ht="15" hidden="1" customHeight="1" x14ac:dyDescent="0.45">
      <c r="A96" s="77">
        <v>2017</v>
      </c>
      <c r="B96" s="77">
        <v>101</v>
      </c>
      <c r="C96" s="77" t="s">
        <v>469</v>
      </c>
      <c r="D96" s="77">
        <v>210</v>
      </c>
      <c r="E96" s="77" t="s">
        <v>472</v>
      </c>
      <c r="F96" s="77" t="s">
        <v>128</v>
      </c>
      <c r="G96" s="77">
        <v>246</v>
      </c>
      <c r="H96" s="77" t="s">
        <v>503</v>
      </c>
    </row>
    <row r="97" spans="1:8" ht="15" hidden="1" customHeight="1" x14ac:dyDescent="0.45">
      <c r="A97" s="77">
        <v>2017</v>
      </c>
      <c r="B97" s="77">
        <v>101</v>
      </c>
      <c r="C97" s="77" t="s">
        <v>469</v>
      </c>
      <c r="D97" s="77">
        <v>220</v>
      </c>
      <c r="E97" s="77" t="s">
        <v>473</v>
      </c>
      <c r="F97" s="77" t="s">
        <v>128</v>
      </c>
      <c r="G97" s="77">
        <v>9</v>
      </c>
      <c r="H97" s="77" t="s">
        <v>503</v>
      </c>
    </row>
    <row r="98" spans="1:8" ht="15" hidden="1" customHeight="1" x14ac:dyDescent="0.45">
      <c r="A98" s="77">
        <v>2017</v>
      </c>
      <c r="B98" s="77">
        <v>101</v>
      </c>
      <c r="C98" s="77" t="s">
        <v>469</v>
      </c>
      <c r="D98" s="77">
        <v>300</v>
      </c>
      <c r="E98" s="77" t="s">
        <v>474</v>
      </c>
      <c r="F98" s="77" t="s">
        <v>77</v>
      </c>
      <c r="G98" s="77">
        <v>10</v>
      </c>
      <c r="H98" s="77" t="s">
        <v>503</v>
      </c>
    </row>
    <row r="99" spans="1:8" ht="15" hidden="1" customHeight="1" x14ac:dyDescent="0.45">
      <c r="A99" s="77">
        <v>2017</v>
      </c>
      <c r="B99" s="77">
        <v>101</v>
      </c>
      <c r="C99" s="77" t="s">
        <v>469</v>
      </c>
      <c r="D99" s="77">
        <v>300</v>
      </c>
      <c r="E99" s="77" t="s">
        <v>474</v>
      </c>
      <c r="F99" s="77" t="s">
        <v>130</v>
      </c>
      <c r="G99" s="77">
        <v>5881</v>
      </c>
      <c r="H99" s="77" t="s">
        <v>503</v>
      </c>
    </row>
    <row r="100" spans="1:8" ht="15" hidden="1" customHeight="1" x14ac:dyDescent="0.45">
      <c r="A100" s="77">
        <v>2017</v>
      </c>
      <c r="B100" s="77">
        <v>101</v>
      </c>
      <c r="C100" s="77" t="s">
        <v>469</v>
      </c>
      <c r="D100" s="77">
        <v>300</v>
      </c>
      <c r="E100" s="77" t="s">
        <v>474</v>
      </c>
      <c r="F100" s="77" t="s">
        <v>128</v>
      </c>
      <c r="G100" s="77">
        <v>793</v>
      </c>
      <c r="H100" s="77" t="s">
        <v>503</v>
      </c>
    </row>
    <row r="101" spans="1:8" ht="15" hidden="1" customHeight="1" x14ac:dyDescent="0.45">
      <c r="A101" s="77">
        <v>2017</v>
      </c>
      <c r="B101" s="77">
        <v>101</v>
      </c>
      <c r="C101" s="77" t="s">
        <v>469</v>
      </c>
      <c r="D101" s="77">
        <v>500</v>
      </c>
      <c r="E101" s="77" t="s">
        <v>475</v>
      </c>
      <c r="F101" s="77" t="s">
        <v>48</v>
      </c>
      <c r="G101" s="77">
        <v>11766</v>
      </c>
      <c r="H101" s="77" t="s">
        <v>503</v>
      </c>
    </row>
    <row r="102" spans="1:8" ht="15" hidden="1" customHeight="1" x14ac:dyDescent="0.45">
      <c r="A102" s="77">
        <v>2017</v>
      </c>
      <c r="B102" s="77">
        <v>101</v>
      </c>
      <c r="C102" s="77" t="s">
        <v>469</v>
      </c>
      <c r="D102" s="77">
        <v>500</v>
      </c>
      <c r="E102" s="77" t="s">
        <v>475</v>
      </c>
      <c r="F102" s="77" t="s">
        <v>77</v>
      </c>
      <c r="G102" s="77">
        <v>42271</v>
      </c>
      <c r="H102" s="77" t="s">
        <v>503</v>
      </c>
    </row>
    <row r="103" spans="1:8" ht="15" hidden="1" customHeight="1" x14ac:dyDescent="0.45">
      <c r="A103" s="77">
        <v>2017</v>
      </c>
      <c r="B103" s="77">
        <v>101</v>
      </c>
      <c r="C103" s="77" t="s">
        <v>469</v>
      </c>
      <c r="D103" s="77">
        <v>500</v>
      </c>
      <c r="E103" s="77" t="s">
        <v>475</v>
      </c>
      <c r="F103" s="77" t="s">
        <v>108</v>
      </c>
      <c r="G103" s="77">
        <v>54</v>
      </c>
      <c r="H103" s="77" t="s">
        <v>503</v>
      </c>
    </row>
    <row r="104" spans="1:8" ht="15" hidden="1" customHeight="1" x14ac:dyDescent="0.45">
      <c r="A104" s="77">
        <v>2017</v>
      </c>
      <c r="B104" s="77">
        <v>101</v>
      </c>
      <c r="C104" s="77" t="s">
        <v>469</v>
      </c>
      <c r="D104" s="77">
        <v>500</v>
      </c>
      <c r="E104" s="77" t="s">
        <v>475</v>
      </c>
      <c r="F104" s="77" t="s">
        <v>130</v>
      </c>
      <c r="G104" s="77">
        <v>2972</v>
      </c>
      <c r="H104" s="77" t="s">
        <v>503</v>
      </c>
    </row>
    <row r="105" spans="1:8" ht="15" hidden="1" customHeight="1" x14ac:dyDescent="0.45">
      <c r="A105" s="77">
        <v>2017</v>
      </c>
      <c r="B105" s="77">
        <v>101</v>
      </c>
      <c r="C105" s="77" t="s">
        <v>469</v>
      </c>
      <c r="D105" s="77">
        <v>500</v>
      </c>
      <c r="E105" s="77" t="s">
        <v>475</v>
      </c>
      <c r="F105" s="77" t="s">
        <v>128</v>
      </c>
      <c r="G105" s="77">
        <v>2707</v>
      </c>
      <c r="H105" s="77" t="s">
        <v>503</v>
      </c>
    </row>
    <row r="106" spans="1:8" ht="15" hidden="1" customHeight="1" x14ac:dyDescent="0.45">
      <c r="A106" s="77">
        <v>2017</v>
      </c>
      <c r="B106" s="77">
        <v>101</v>
      </c>
      <c r="C106" s="77" t="s">
        <v>469</v>
      </c>
      <c r="D106" s="77">
        <v>610</v>
      </c>
      <c r="E106" s="77" t="s">
        <v>476</v>
      </c>
      <c r="F106" s="77" t="s">
        <v>128</v>
      </c>
      <c r="G106" s="77">
        <v>293</v>
      </c>
      <c r="H106" s="77" t="s">
        <v>503</v>
      </c>
    </row>
    <row r="107" spans="1:8" ht="15" hidden="1" customHeight="1" x14ac:dyDescent="0.45">
      <c r="A107" s="77">
        <v>2017</v>
      </c>
      <c r="B107" s="77">
        <v>101</v>
      </c>
      <c r="C107" s="77" t="s">
        <v>469</v>
      </c>
      <c r="D107" s="77">
        <v>700</v>
      </c>
      <c r="E107" s="77" t="s">
        <v>478</v>
      </c>
      <c r="F107" s="77" t="s">
        <v>128</v>
      </c>
      <c r="G107" s="77">
        <v>24</v>
      </c>
      <c r="H107" s="77" t="s">
        <v>503</v>
      </c>
    </row>
    <row r="108" spans="1:8" ht="15" hidden="1" customHeight="1" x14ac:dyDescent="0.45">
      <c r="A108" s="77">
        <v>2017</v>
      </c>
      <c r="B108" s="77">
        <v>101</v>
      </c>
      <c r="C108" s="77" t="s">
        <v>469</v>
      </c>
      <c r="D108" s="77">
        <v>820</v>
      </c>
      <c r="E108" s="77" t="s">
        <v>479</v>
      </c>
      <c r="F108" s="77" t="s">
        <v>77</v>
      </c>
      <c r="G108" s="77">
        <v>1</v>
      </c>
      <c r="H108" s="77" t="s">
        <v>503</v>
      </c>
    </row>
    <row r="109" spans="1:8" ht="15" hidden="1" customHeight="1" x14ac:dyDescent="0.45">
      <c r="A109" s="77">
        <v>2017</v>
      </c>
      <c r="B109" s="77">
        <v>101</v>
      </c>
      <c r="C109" s="77" t="s">
        <v>469</v>
      </c>
      <c r="D109" s="77">
        <v>820</v>
      </c>
      <c r="E109" s="77" t="s">
        <v>479</v>
      </c>
      <c r="F109" s="77" t="s">
        <v>130</v>
      </c>
      <c r="G109" s="77">
        <v>49</v>
      </c>
      <c r="H109" s="77" t="s">
        <v>503</v>
      </c>
    </row>
    <row r="110" spans="1:8" ht="15" hidden="1" customHeight="1" x14ac:dyDescent="0.45">
      <c r="A110" s="77">
        <v>2017</v>
      </c>
      <c r="B110" s="77">
        <v>101</v>
      </c>
      <c r="C110" s="77" t="s">
        <v>469</v>
      </c>
      <c r="D110" s="77">
        <v>820</v>
      </c>
      <c r="E110" s="77" t="s">
        <v>479</v>
      </c>
      <c r="F110" s="77" t="s">
        <v>128</v>
      </c>
      <c r="G110" s="77">
        <v>2830</v>
      </c>
      <c r="H110" s="77" t="s">
        <v>503</v>
      </c>
    </row>
    <row r="111" spans="1:8" ht="15" hidden="1" customHeight="1" x14ac:dyDescent="0.45">
      <c r="A111" s="77">
        <v>2017</v>
      </c>
      <c r="B111" s="77">
        <v>101</v>
      </c>
      <c r="C111" s="77" t="s">
        <v>469</v>
      </c>
      <c r="D111" s="77">
        <v>830</v>
      </c>
      <c r="E111" s="77" t="s">
        <v>480</v>
      </c>
      <c r="F111" s="77" t="s">
        <v>48</v>
      </c>
      <c r="G111" s="77">
        <v>5839</v>
      </c>
      <c r="H111" s="77" t="s">
        <v>503</v>
      </c>
    </row>
    <row r="112" spans="1:8" ht="15" hidden="1" customHeight="1" x14ac:dyDescent="0.45">
      <c r="A112" s="77">
        <v>2017</v>
      </c>
      <c r="B112" s="77">
        <v>101</v>
      </c>
      <c r="C112" s="77" t="s">
        <v>469</v>
      </c>
      <c r="D112" s="77">
        <v>830</v>
      </c>
      <c r="E112" s="77" t="s">
        <v>480</v>
      </c>
      <c r="F112" s="77" t="s">
        <v>77</v>
      </c>
      <c r="G112" s="77">
        <v>9908</v>
      </c>
      <c r="H112" s="77" t="s">
        <v>503</v>
      </c>
    </row>
    <row r="113" spans="1:8" ht="15" hidden="1" customHeight="1" x14ac:dyDescent="0.45">
      <c r="A113" s="77">
        <v>2017</v>
      </c>
      <c r="B113" s="77">
        <v>101</v>
      </c>
      <c r="C113" s="77" t="s">
        <v>469</v>
      </c>
      <c r="D113" s="77">
        <v>830</v>
      </c>
      <c r="E113" s="77" t="s">
        <v>480</v>
      </c>
      <c r="F113" s="77" t="s">
        <v>108</v>
      </c>
      <c r="G113" s="77">
        <v>89</v>
      </c>
      <c r="H113" s="77" t="s">
        <v>503</v>
      </c>
    </row>
    <row r="114" spans="1:8" ht="15" hidden="1" customHeight="1" x14ac:dyDescent="0.45">
      <c r="A114" s="77">
        <v>2017</v>
      </c>
      <c r="B114" s="77">
        <v>101</v>
      </c>
      <c r="C114" s="77" t="s">
        <v>469</v>
      </c>
      <c r="D114" s="77">
        <v>830</v>
      </c>
      <c r="E114" s="77" t="s">
        <v>480</v>
      </c>
      <c r="F114" s="77" t="s">
        <v>130</v>
      </c>
      <c r="G114" s="77">
        <v>6860</v>
      </c>
      <c r="H114" s="77" t="s">
        <v>503</v>
      </c>
    </row>
    <row r="115" spans="1:8" ht="15" hidden="1" customHeight="1" x14ac:dyDescent="0.45">
      <c r="A115" s="77">
        <v>2017</v>
      </c>
      <c r="B115" s="77">
        <v>101</v>
      </c>
      <c r="C115" s="77" t="s">
        <v>469</v>
      </c>
      <c r="D115" s="77">
        <v>830</v>
      </c>
      <c r="E115" s="77" t="s">
        <v>480</v>
      </c>
      <c r="F115" s="77" t="s">
        <v>128</v>
      </c>
      <c r="G115" s="77">
        <v>104</v>
      </c>
      <c r="H115" s="77" t="s">
        <v>503</v>
      </c>
    </row>
    <row r="116" spans="1:8" ht="15" hidden="1" customHeight="1" x14ac:dyDescent="0.45">
      <c r="A116" s="77">
        <v>2017</v>
      </c>
      <c r="B116" s="77">
        <v>101</v>
      </c>
      <c r="C116" s="77" t="s">
        <v>469</v>
      </c>
      <c r="D116" s="77">
        <v>830</v>
      </c>
      <c r="E116" s="77" t="s">
        <v>480</v>
      </c>
      <c r="F116" s="77" t="s">
        <v>65</v>
      </c>
      <c r="G116" s="77">
        <v>35</v>
      </c>
      <c r="H116" s="77" t="s">
        <v>503</v>
      </c>
    </row>
    <row r="117" spans="1:8" ht="15" hidden="1" customHeight="1" x14ac:dyDescent="0.45">
      <c r="A117" s="77">
        <v>2017</v>
      </c>
      <c r="B117" s="77">
        <v>101</v>
      </c>
      <c r="C117" s="77" t="s">
        <v>469</v>
      </c>
      <c r="D117" s="77">
        <v>1007</v>
      </c>
      <c r="E117" s="77" t="s">
        <v>504</v>
      </c>
      <c r="F117" s="77" t="s">
        <v>128</v>
      </c>
      <c r="G117" s="77">
        <v>118</v>
      </c>
      <c r="H117" s="77" t="s">
        <v>503</v>
      </c>
    </row>
    <row r="118" spans="1:8" ht="15" hidden="1" customHeight="1" x14ac:dyDescent="0.45">
      <c r="A118" s="77">
        <v>2017</v>
      </c>
      <c r="B118" s="77">
        <v>101</v>
      </c>
      <c r="C118" s="77" t="s">
        <v>469</v>
      </c>
      <c r="D118" s="77">
        <v>1009</v>
      </c>
      <c r="E118" s="77" t="s">
        <v>505</v>
      </c>
      <c r="F118" s="77" t="s">
        <v>128</v>
      </c>
      <c r="G118" s="77">
        <v>217</v>
      </c>
      <c r="H118" s="77" t="s">
        <v>503</v>
      </c>
    </row>
    <row r="119" spans="1:8" ht="15" hidden="1" customHeight="1" x14ac:dyDescent="0.45">
      <c r="A119" s="77">
        <v>2017</v>
      </c>
      <c r="B119" s="77">
        <v>101</v>
      </c>
      <c r="C119" s="77" t="s">
        <v>469</v>
      </c>
      <c r="D119" s="77">
        <v>1300</v>
      </c>
      <c r="E119" s="77" t="s">
        <v>487</v>
      </c>
      <c r="F119" s="77" t="s">
        <v>108</v>
      </c>
      <c r="G119" s="77">
        <v>5</v>
      </c>
      <c r="H119" s="77" t="s">
        <v>503</v>
      </c>
    </row>
    <row r="120" spans="1:8" ht="15" hidden="1" customHeight="1" x14ac:dyDescent="0.45">
      <c r="A120" s="77">
        <v>2017</v>
      </c>
      <c r="B120" s="77">
        <v>101</v>
      </c>
      <c r="C120" s="77" t="s">
        <v>469</v>
      </c>
      <c r="D120" s="77">
        <v>1300</v>
      </c>
      <c r="E120" s="77" t="s">
        <v>487</v>
      </c>
      <c r="F120" s="77" t="s">
        <v>130</v>
      </c>
      <c r="G120" s="77">
        <v>976</v>
      </c>
      <c r="H120" s="77" t="s">
        <v>503</v>
      </c>
    </row>
    <row r="121" spans="1:8" ht="15" hidden="1" customHeight="1" x14ac:dyDescent="0.45">
      <c r="A121" s="77">
        <v>2017</v>
      </c>
      <c r="B121" s="77">
        <v>101</v>
      </c>
      <c r="C121" s="77" t="s">
        <v>469</v>
      </c>
      <c r="D121" s="77">
        <v>1300</v>
      </c>
      <c r="E121" s="77" t="s">
        <v>487</v>
      </c>
      <c r="F121" s="77" t="s">
        <v>128</v>
      </c>
      <c r="G121" s="77">
        <v>2932</v>
      </c>
      <c r="H121" s="77" t="s">
        <v>503</v>
      </c>
    </row>
    <row r="122" spans="1:8" ht="15" hidden="1" customHeight="1" x14ac:dyDescent="0.45">
      <c r="A122" s="77">
        <v>2017</v>
      </c>
      <c r="B122" s="77">
        <v>101</v>
      </c>
      <c r="C122" s="77" t="s">
        <v>469</v>
      </c>
      <c r="D122" s="77">
        <v>1311</v>
      </c>
      <c r="E122" s="77" t="s">
        <v>488</v>
      </c>
      <c r="F122" s="77" t="s">
        <v>77</v>
      </c>
      <c r="G122" s="77">
        <v>164</v>
      </c>
      <c r="H122" s="77" t="s">
        <v>503</v>
      </c>
    </row>
    <row r="123" spans="1:8" ht="15" hidden="1" customHeight="1" x14ac:dyDescent="0.45">
      <c r="A123" s="77">
        <v>2017</v>
      </c>
      <c r="B123" s="77">
        <v>101</v>
      </c>
      <c r="C123" s="77" t="s">
        <v>469</v>
      </c>
      <c r="D123" s="77">
        <v>1330</v>
      </c>
      <c r="E123" s="77" t="s">
        <v>506</v>
      </c>
      <c r="F123" s="77" t="s">
        <v>108</v>
      </c>
      <c r="G123" s="77">
        <v>11</v>
      </c>
      <c r="H123" s="77" t="s">
        <v>503</v>
      </c>
    </row>
    <row r="124" spans="1:8" ht="15" hidden="1" customHeight="1" x14ac:dyDescent="0.45">
      <c r="A124" s="77">
        <v>2017</v>
      </c>
      <c r="B124" s="77">
        <v>101</v>
      </c>
      <c r="C124" s="77" t="s">
        <v>469</v>
      </c>
      <c r="D124" s="77">
        <v>1330</v>
      </c>
      <c r="E124" s="77" t="s">
        <v>506</v>
      </c>
      <c r="F124" s="77" t="s">
        <v>128</v>
      </c>
      <c r="G124" s="77">
        <v>21</v>
      </c>
      <c r="H124" s="77" t="s">
        <v>503</v>
      </c>
    </row>
    <row r="125" spans="1:8" ht="15" hidden="1" customHeight="1" x14ac:dyDescent="0.45">
      <c r="A125" s="77">
        <v>2017</v>
      </c>
      <c r="B125" s="77">
        <v>101</v>
      </c>
      <c r="C125" s="77" t="s">
        <v>469</v>
      </c>
      <c r="D125" s="77">
        <v>1340</v>
      </c>
      <c r="E125" s="77" t="s">
        <v>507</v>
      </c>
      <c r="F125" s="77" t="s">
        <v>77</v>
      </c>
      <c r="G125" s="77">
        <v>766</v>
      </c>
      <c r="H125" s="77" t="s">
        <v>503</v>
      </c>
    </row>
    <row r="126" spans="1:8" ht="15" hidden="1" customHeight="1" x14ac:dyDescent="0.45">
      <c r="A126" s="77">
        <v>2017</v>
      </c>
      <c r="B126" s="77">
        <v>101</v>
      </c>
      <c r="C126" s="77" t="s">
        <v>469</v>
      </c>
      <c r="D126" s="77">
        <v>1340</v>
      </c>
      <c r="E126" s="77" t="s">
        <v>507</v>
      </c>
      <c r="F126" s="77" t="s">
        <v>128</v>
      </c>
      <c r="G126" s="77">
        <v>92</v>
      </c>
      <c r="H126" s="77" t="s">
        <v>503</v>
      </c>
    </row>
    <row r="127" spans="1:8" ht="15" hidden="1" customHeight="1" x14ac:dyDescent="0.45">
      <c r="A127" s="77">
        <v>2017</v>
      </c>
      <c r="B127" s="77">
        <v>101</v>
      </c>
      <c r="C127" s="77" t="s">
        <v>469</v>
      </c>
      <c r="D127" s="77">
        <v>1410</v>
      </c>
      <c r="E127" s="77" t="s">
        <v>490</v>
      </c>
      <c r="F127" s="77" t="s">
        <v>77</v>
      </c>
      <c r="G127" s="77">
        <v>7028</v>
      </c>
      <c r="H127" s="77" t="s">
        <v>503</v>
      </c>
    </row>
    <row r="128" spans="1:8" ht="15" hidden="1" customHeight="1" x14ac:dyDescent="0.45">
      <c r="A128" s="77">
        <v>2017</v>
      </c>
      <c r="B128" s="77">
        <v>101</v>
      </c>
      <c r="C128" s="77" t="s">
        <v>469</v>
      </c>
      <c r="D128" s="77">
        <v>1410</v>
      </c>
      <c r="E128" s="77" t="s">
        <v>490</v>
      </c>
      <c r="F128" s="77" t="s">
        <v>130</v>
      </c>
      <c r="G128" s="77">
        <v>38313</v>
      </c>
      <c r="H128" s="77" t="s">
        <v>503</v>
      </c>
    </row>
    <row r="129" spans="1:8" ht="15" hidden="1" customHeight="1" x14ac:dyDescent="0.45">
      <c r="A129" s="77">
        <v>2017</v>
      </c>
      <c r="B129" s="77">
        <v>101</v>
      </c>
      <c r="C129" s="77" t="s">
        <v>469</v>
      </c>
      <c r="D129" s="77">
        <v>1410</v>
      </c>
      <c r="E129" s="77" t="s">
        <v>490</v>
      </c>
      <c r="F129" s="77" t="s">
        <v>128</v>
      </c>
      <c r="G129" s="77">
        <v>101</v>
      </c>
      <c r="H129" s="77" t="s">
        <v>503</v>
      </c>
    </row>
    <row r="130" spans="1:8" ht="15" hidden="1" customHeight="1" x14ac:dyDescent="0.45">
      <c r="A130" s="77">
        <v>2017</v>
      </c>
      <c r="B130" s="77">
        <v>101</v>
      </c>
      <c r="C130" s="77" t="s">
        <v>469</v>
      </c>
      <c r="D130" s="77">
        <v>1420</v>
      </c>
      <c r="E130" s="77" t="s">
        <v>491</v>
      </c>
      <c r="F130" s="77" t="s">
        <v>77</v>
      </c>
      <c r="G130" s="77">
        <v>25</v>
      </c>
      <c r="H130" s="77" t="s">
        <v>503</v>
      </c>
    </row>
    <row r="131" spans="1:8" ht="15" hidden="1" customHeight="1" x14ac:dyDescent="0.45">
      <c r="A131" s="77">
        <v>2017</v>
      </c>
      <c r="B131" s="77">
        <v>101</v>
      </c>
      <c r="C131" s="77" t="s">
        <v>469</v>
      </c>
      <c r="D131" s="77">
        <v>1520</v>
      </c>
      <c r="E131" s="77" t="s">
        <v>492</v>
      </c>
      <c r="F131" s="77" t="s">
        <v>128</v>
      </c>
      <c r="G131" s="77">
        <v>315</v>
      </c>
      <c r="H131" s="77" t="s">
        <v>503</v>
      </c>
    </row>
    <row r="132" spans="1:8" ht="15" hidden="1" customHeight="1" x14ac:dyDescent="0.45">
      <c r="A132" s="77">
        <v>2017</v>
      </c>
      <c r="B132" s="77">
        <v>101</v>
      </c>
      <c r="C132" s="77" t="s">
        <v>469</v>
      </c>
      <c r="D132" s="77">
        <v>1532</v>
      </c>
      <c r="E132" s="77" t="s">
        <v>493</v>
      </c>
      <c r="F132" s="77" t="s">
        <v>77</v>
      </c>
      <c r="G132" s="77">
        <v>140</v>
      </c>
      <c r="H132" s="77" t="s">
        <v>503</v>
      </c>
    </row>
    <row r="133" spans="1:8" ht="15" hidden="1" customHeight="1" x14ac:dyDescent="0.45">
      <c r="A133" s="77">
        <v>2017</v>
      </c>
      <c r="B133" s="77">
        <v>101</v>
      </c>
      <c r="C133" s="77" t="s">
        <v>469</v>
      </c>
      <c r="D133" s="77">
        <v>1610</v>
      </c>
      <c r="E133" s="77" t="s">
        <v>508</v>
      </c>
      <c r="F133" s="77" t="s">
        <v>77</v>
      </c>
      <c r="G133" s="77">
        <v>3</v>
      </c>
      <c r="H133" s="77" t="s">
        <v>503</v>
      </c>
    </row>
    <row r="134" spans="1:8" ht="15" hidden="1" customHeight="1" x14ac:dyDescent="0.45">
      <c r="A134" s="77">
        <v>2017</v>
      </c>
      <c r="B134" s="77">
        <v>101</v>
      </c>
      <c r="C134" s="77" t="s">
        <v>469</v>
      </c>
      <c r="D134" s="77">
        <v>1610</v>
      </c>
      <c r="E134" s="77" t="s">
        <v>508</v>
      </c>
      <c r="F134" s="77" t="s">
        <v>128</v>
      </c>
      <c r="G134" s="77">
        <v>1</v>
      </c>
      <c r="H134" s="77" t="s">
        <v>503</v>
      </c>
    </row>
    <row r="135" spans="1:8" ht="15" hidden="1" customHeight="1" x14ac:dyDescent="0.45">
      <c r="A135" s="77">
        <v>2017</v>
      </c>
      <c r="B135" s="77">
        <v>101</v>
      </c>
      <c r="C135" s="77" t="s">
        <v>469</v>
      </c>
      <c r="D135" s="77">
        <v>1630</v>
      </c>
      <c r="E135" s="77" t="s">
        <v>494</v>
      </c>
      <c r="F135" s="77" t="s">
        <v>128</v>
      </c>
      <c r="G135" s="77">
        <v>10</v>
      </c>
      <c r="H135" s="77" t="s">
        <v>503</v>
      </c>
    </row>
    <row r="136" spans="1:8" ht="15" hidden="1" customHeight="1" x14ac:dyDescent="0.45">
      <c r="A136" s="77">
        <v>2017</v>
      </c>
      <c r="B136" s="77">
        <v>101</v>
      </c>
      <c r="C136" s="77" t="s">
        <v>469</v>
      </c>
      <c r="D136" s="77">
        <v>1644</v>
      </c>
      <c r="E136" s="77" t="s">
        <v>509</v>
      </c>
      <c r="F136" s="77" t="s">
        <v>128</v>
      </c>
      <c r="G136" s="77">
        <v>20</v>
      </c>
      <c r="H136" s="77" t="s">
        <v>503</v>
      </c>
    </row>
    <row r="137" spans="1:8" ht="15" hidden="1" customHeight="1" x14ac:dyDescent="0.45">
      <c r="A137" s="77">
        <v>2017</v>
      </c>
      <c r="B137" s="77">
        <v>101</v>
      </c>
      <c r="C137" s="77" t="s">
        <v>469</v>
      </c>
      <c r="D137" s="77">
        <v>1814</v>
      </c>
      <c r="E137" s="77" t="s">
        <v>497</v>
      </c>
      <c r="F137" s="77" t="s">
        <v>128</v>
      </c>
      <c r="G137" s="77">
        <v>1</v>
      </c>
      <c r="H137" s="77" t="s">
        <v>503</v>
      </c>
    </row>
    <row r="138" spans="1:8" ht="15" hidden="1" customHeight="1" x14ac:dyDescent="0.45">
      <c r="A138" s="77">
        <v>2017</v>
      </c>
      <c r="B138" s="77">
        <v>101</v>
      </c>
      <c r="C138" s="77" t="s">
        <v>469</v>
      </c>
      <c r="D138" s="77">
        <v>1840</v>
      </c>
      <c r="E138" s="77" t="s">
        <v>510</v>
      </c>
      <c r="F138" s="77" t="s">
        <v>128</v>
      </c>
      <c r="G138" s="77">
        <v>24</v>
      </c>
      <c r="H138" s="77" t="s">
        <v>503</v>
      </c>
    </row>
    <row r="139" spans="1:8" ht="15" hidden="1" customHeight="1" x14ac:dyDescent="0.45">
      <c r="A139" s="77">
        <v>2017</v>
      </c>
      <c r="B139" s="77">
        <v>101</v>
      </c>
      <c r="C139" s="77" t="s">
        <v>469</v>
      </c>
      <c r="D139" s="77">
        <v>2002</v>
      </c>
      <c r="E139" s="77" t="s">
        <v>498</v>
      </c>
      <c r="F139" s="77" t="s">
        <v>128</v>
      </c>
      <c r="G139" s="77">
        <v>1335</v>
      </c>
      <c r="H139" s="77" t="s">
        <v>503</v>
      </c>
    </row>
    <row r="140" spans="1:8" ht="15" hidden="1" customHeight="1" x14ac:dyDescent="0.45">
      <c r="A140" s="77">
        <v>2017</v>
      </c>
      <c r="B140" s="77">
        <v>101</v>
      </c>
      <c r="C140" s="77" t="s">
        <v>469</v>
      </c>
      <c r="D140" s="77">
        <v>2340</v>
      </c>
      <c r="E140" s="77" t="s">
        <v>500</v>
      </c>
      <c r="F140" s="77" t="s">
        <v>128</v>
      </c>
      <c r="G140" s="77">
        <v>526</v>
      </c>
      <c r="H140" s="77" t="s">
        <v>503</v>
      </c>
    </row>
    <row r="141" spans="1:8" ht="15" hidden="1" customHeight="1" x14ac:dyDescent="0.45">
      <c r="A141" s="77">
        <v>2017</v>
      </c>
      <c r="B141" s="77">
        <v>101</v>
      </c>
      <c r="C141" s="77" t="s">
        <v>469</v>
      </c>
      <c r="D141" s="77">
        <v>2360</v>
      </c>
      <c r="E141" s="77" t="s">
        <v>501</v>
      </c>
      <c r="F141" s="77" t="s">
        <v>128</v>
      </c>
      <c r="G141" s="77">
        <v>37</v>
      </c>
      <c r="H141" s="77" t="s">
        <v>503</v>
      </c>
    </row>
    <row r="142" spans="1:8" ht="15" hidden="1" customHeight="1" x14ac:dyDescent="0.45">
      <c r="A142" s="77">
        <v>2017</v>
      </c>
      <c r="B142" s="77">
        <v>101</v>
      </c>
      <c r="C142" s="77" t="s">
        <v>469</v>
      </c>
      <c r="D142" s="77">
        <v>2540</v>
      </c>
      <c r="E142" s="77" t="s">
        <v>511</v>
      </c>
      <c r="F142" s="77" t="s">
        <v>128</v>
      </c>
      <c r="G142" s="77">
        <v>28</v>
      </c>
      <c r="H142" s="77" t="s">
        <v>503</v>
      </c>
    </row>
    <row r="143" spans="1:8" ht="15" customHeight="1" x14ac:dyDescent="0.45">
      <c r="A143" s="77">
        <v>2017</v>
      </c>
      <c r="B143" s="77">
        <v>101</v>
      </c>
      <c r="C143" s="77" t="s">
        <v>469</v>
      </c>
      <c r="D143" s="77">
        <v>1000</v>
      </c>
      <c r="E143" s="77" t="s">
        <v>208</v>
      </c>
      <c r="F143" s="77" t="s">
        <v>48</v>
      </c>
      <c r="G143" s="77">
        <v>17605</v>
      </c>
      <c r="H143" s="77" t="s">
        <v>503</v>
      </c>
    </row>
    <row r="144" spans="1:8" ht="15" customHeight="1" x14ac:dyDescent="0.45">
      <c r="A144" s="77">
        <v>2017</v>
      </c>
      <c r="B144" s="77">
        <v>101</v>
      </c>
      <c r="C144" s="77" t="s">
        <v>469</v>
      </c>
      <c r="D144" s="77">
        <v>1000</v>
      </c>
      <c r="E144" s="77" t="s">
        <v>208</v>
      </c>
      <c r="F144" s="77" t="s">
        <v>77</v>
      </c>
      <c r="G144" s="77">
        <v>61401</v>
      </c>
      <c r="H144" s="77" t="s">
        <v>503</v>
      </c>
    </row>
    <row r="145" spans="1:8" ht="15" customHeight="1" x14ac:dyDescent="0.45">
      <c r="A145" s="77">
        <v>2017</v>
      </c>
      <c r="B145" s="77">
        <v>101</v>
      </c>
      <c r="C145" s="77" t="s">
        <v>469</v>
      </c>
      <c r="D145" s="77">
        <v>1000</v>
      </c>
      <c r="E145" s="77" t="s">
        <v>208</v>
      </c>
      <c r="F145" s="77" t="s">
        <v>108</v>
      </c>
      <c r="G145" s="77">
        <v>899</v>
      </c>
      <c r="H145" s="77" t="s">
        <v>503</v>
      </c>
    </row>
    <row r="146" spans="1:8" ht="15" customHeight="1" x14ac:dyDescent="0.45">
      <c r="A146" s="77">
        <v>2017</v>
      </c>
      <c r="B146" s="77">
        <v>101</v>
      </c>
      <c r="C146" s="77" t="s">
        <v>469</v>
      </c>
      <c r="D146" s="77">
        <v>1000</v>
      </c>
      <c r="E146" s="77" t="s">
        <v>208</v>
      </c>
      <c r="F146" s="77" t="s">
        <v>130</v>
      </c>
      <c r="G146" s="77">
        <v>55076</v>
      </c>
      <c r="H146" s="77" t="s">
        <v>503</v>
      </c>
    </row>
    <row r="147" spans="1:8" ht="15" customHeight="1" x14ac:dyDescent="0.45">
      <c r="A147" s="77">
        <v>2017</v>
      </c>
      <c r="B147" s="77">
        <v>101</v>
      </c>
      <c r="C147" s="77" t="s">
        <v>469</v>
      </c>
      <c r="D147" s="77">
        <v>1000</v>
      </c>
      <c r="E147" s="77" t="s">
        <v>208</v>
      </c>
      <c r="F147" s="77" t="s">
        <v>128</v>
      </c>
      <c r="G147" s="77">
        <v>12784</v>
      </c>
      <c r="H147" s="77" t="s">
        <v>503</v>
      </c>
    </row>
  </sheetData>
  <autoFilter ref="A1:H147" xr:uid="{00000000-0009-0000-0000-000013000000}">
    <filterColumn colId="4">
      <filters>
        <filter val="International"/>
      </filters>
    </filterColumn>
  </autoFilter>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filterMode="1"/>
  <dimension ref="A1:L210"/>
  <sheetViews>
    <sheetView workbookViewId="0">
      <selection activeCell="G97" sqref="G97"/>
    </sheetView>
  </sheetViews>
  <sheetFormatPr baseColWidth="10" defaultRowHeight="12.4" x14ac:dyDescent="0.3"/>
  <cols>
    <col min="1" max="1" width="10" style="34" bestFit="1" customWidth="1"/>
    <col min="2" max="2" width="20.234375" style="34" bestFit="1" customWidth="1"/>
    <col min="3" max="5" width="42.64453125" style="34" bestFit="1" customWidth="1"/>
    <col min="6" max="6" width="27.87890625" style="34" bestFit="1" customWidth="1"/>
    <col min="7" max="7" width="12.46875" style="34" bestFit="1" customWidth="1"/>
    <col min="8" max="8" width="23" style="34" bestFit="1" customWidth="1"/>
    <col min="9" max="9" width="10.87890625" style="34" bestFit="1" customWidth="1"/>
    <col min="10" max="10" width="8.46875" style="34" bestFit="1" customWidth="1"/>
    <col min="11" max="11" width="20.3515625" style="34" bestFit="1" customWidth="1"/>
    <col min="12" max="12" width="14.76171875" style="34" bestFit="1" customWidth="1"/>
  </cols>
  <sheetData>
    <row r="1" spans="1:12" ht="15" customHeight="1" x14ac:dyDescent="0.3">
      <c r="A1" s="76" t="s">
        <v>461</v>
      </c>
      <c r="B1" s="76" t="s">
        <v>512</v>
      </c>
      <c r="C1" s="76" t="s">
        <v>513</v>
      </c>
      <c r="D1" s="76" t="s">
        <v>514</v>
      </c>
      <c r="E1" s="76" t="s">
        <v>515</v>
      </c>
      <c r="F1" s="76" t="s">
        <v>466</v>
      </c>
      <c r="G1" s="76" t="s">
        <v>467</v>
      </c>
      <c r="H1" s="76" t="s">
        <v>516</v>
      </c>
      <c r="I1" s="76" t="s">
        <v>517</v>
      </c>
      <c r="J1" s="76"/>
      <c r="K1" s="76"/>
      <c r="L1" s="76"/>
    </row>
    <row r="2" spans="1:12" hidden="1" x14ac:dyDescent="0.3">
      <c r="A2">
        <v>2017</v>
      </c>
      <c r="B2">
        <v>11</v>
      </c>
      <c r="C2" t="s">
        <v>518</v>
      </c>
      <c r="D2">
        <v>101</v>
      </c>
      <c r="E2" t="s">
        <v>469</v>
      </c>
      <c r="F2" t="s">
        <v>48</v>
      </c>
      <c r="G2">
        <v>1130</v>
      </c>
      <c r="H2">
        <v>1</v>
      </c>
      <c r="I2">
        <v>10</v>
      </c>
    </row>
    <row r="3" spans="1:12" hidden="1" x14ac:dyDescent="0.3">
      <c r="A3">
        <v>2017</v>
      </c>
      <c r="B3">
        <v>11</v>
      </c>
      <c r="C3" t="s">
        <v>518</v>
      </c>
      <c r="D3">
        <v>101</v>
      </c>
      <c r="E3" t="s">
        <v>469</v>
      </c>
      <c r="F3" t="s">
        <v>107</v>
      </c>
      <c r="G3">
        <v>13049</v>
      </c>
      <c r="H3">
        <v>2</v>
      </c>
      <c r="I3">
        <v>10</v>
      </c>
    </row>
    <row r="4" spans="1:12" hidden="1" x14ac:dyDescent="0.3">
      <c r="A4">
        <v>2017</v>
      </c>
      <c r="B4">
        <v>24</v>
      </c>
      <c r="C4" t="s">
        <v>519</v>
      </c>
      <c r="D4">
        <v>101</v>
      </c>
      <c r="E4" t="s">
        <v>469</v>
      </c>
      <c r="F4" t="s">
        <v>107</v>
      </c>
      <c r="G4">
        <v>2414</v>
      </c>
      <c r="H4">
        <v>1</v>
      </c>
      <c r="I4">
        <v>10</v>
      </c>
    </row>
    <row r="5" spans="1:12" hidden="1" x14ac:dyDescent="0.3">
      <c r="A5">
        <v>2017</v>
      </c>
      <c r="B5">
        <v>27</v>
      </c>
      <c r="C5" t="s">
        <v>520</v>
      </c>
      <c r="D5">
        <v>101</v>
      </c>
      <c r="E5" t="s">
        <v>469</v>
      </c>
      <c r="F5" t="s">
        <v>48</v>
      </c>
      <c r="G5">
        <v>50329</v>
      </c>
      <c r="H5">
        <v>13</v>
      </c>
      <c r="I5">
        <v>0.86754812242124035</v>
      </c>
    </row>
    <row r="6" spans="1:12" hidden="1" x14ac:dyDescent="0.3">
      <c r="A6">
        <v>2017</v>
      </c>
      <c r="B6">
        <v>27</v>
      </c>
      <c r="C6" t="s">
        <v>520</v>
      </c>
      <c r="D6">
        <v>101</v>
      </c>
      <c r="E6" t="s">
        <v>469</v>
      </c>
      <c r="F6" t="s">
        <v>77</v>
      </c>
      <c r="G6">
        <v>10641</v>
      </c>
      <c r="H6">
        <v>1</v>
      </c>
      <c r="I6">
        <v>10</v>
      </c>
    </row>
    <row r="7" spans="1:12" hidden="1" x14ac:dyDescent="0.3">
      <c r="A7">
        <v>2017</v>
      </c>
      <c r="B7">
        <v>27</v>
      </c>
      <c r="C7" t="s">
        <v>520</v>
      </c>
      <c r="D7">
        <v>101</v>
      </c>
      <c r="E7" t="s">
        <v>469</v>
      </c>
      <c r="F7" t="s">
        <v>107</v>
      </c>
      <c r="G7">
        <v>23205</v>
      </c>
      <c r="H7">
        <v>14</v>
      </c>
      <c r="I7">
        <v>0.8490393746515853</v>
      </c>
    </row>
    <row r="8" spans="1:12" hidden="1" x14ac:dyDescent="0.3">
      <c r="A8">
        <v>2017</v>
      </c>
      <c r="B8">
        <v>27</v>
      </c>
      <c r="C8" t="s">
        <v>520</v>
      </c>
      <c r="D8">
        <v>101</v>
      </c>
      <c r="E8" t="s">
        <v>469</v>
      </c>
      <c r="F8" t="s">
        <v>108</v>
      </c>
      <c r="G8">
        <v>1980</v>
      </c>
      <c r="H8">
        <v>1</v>
      </c>
      <c r="I8">
        <v>10</v>
      </c>
    </row>
    <row r="9" spans="1:12" hidden="1" x14ac:dyDescent="0.3">
      <c r="A9">
        <v>2017</v>
      </c>
      <c r="B9">
        <v>27</v>
      </c>
      <c r="C9" t="s">
        <v>520</v>
      </c>
      <c r="D9">
        <v>101</v>
      </c>
      <c r="E9" t="s">
        <v>469</v>
      </c>
      <c r="F9" t="s">
        <v>128</v>
      </c>
      <c r="G9">
        <v>665</v>
      </c>
      <c r="H9">
        <v>1</v>
      </c>
      <c r="I9">
        <v>10</v>
      </c>
    </row>
    <row r="10" spans="1:12" hidden="1" x14ac:dyDescent="0.3">
      <c r="A10">
        <v>2017</v>
      </c>
      <c r="B10">
        <v>27</v>
      </c>
      <c r="C10" t="s">
        <v>520</v>
      </c>
      <c r="D10">
        <v>101</v>
      </c>
      <c r="E10" t="s">
        <v>469</v>
      </c>
      <c r="F10" t="s">
        <v>65</v>
      </c>
      <c r="G10">
        <v>953</v>
      </c>
      <c r="H10">
        <v>1</v>
      </c>
      <c r="I10">
        <v>10</v>
      </c>
    </row>
    <row r="11" spans="1:12" hidden="1" x14ac:dyDescent="0.3">
      <c r="A11">
        <v>2017</v>
      </c>
      <c r="B11">
        <v>28</v>
      </c>
      <c r="C11" t="s">
        <v>521</v>
      </c>
      <c r="D11">
        <v>101</v>
      </c>
      <c r="E11" t="s">
        <v>469</v>
      </c>
      <c r="F11" t="s">
        <v>48</v>
      </c>
      <c r="G11">
        <v>12884</v>
      </c>
      <c r="H11">
        <v>4</v>
      </c>
      <c r="I11">
        <v>10</v>
      </c>
    </row>
    <row r="12" spans="1:12" hidden="1" x14ac:dyDescent="0.3">
      <c r="A12">
        <v>2017</v>
      </c>
      <c r="B12">
        <v>28</v>
      </c>
      <c r="C12" t="s">
        <v>521</v>
      </c>
      <c r="D12">
        <v>101</v>
      </c>
      <c r="E12" t="s">
        <v>469</v>
      </c>
      <c r="F12" t="s">
        <v>128</v>
      </c>
      <c r="G12">
        <v>2184</v>
      </c>
      <c r="H12">
        <v>2</v>
      </c>
      <c r="I12">
        <v>10</v>
      </c>
    </row>
    <row r="13" spans="1:12" hidden="1" x14ac:dyDescent="0.3">
      <c r="A13">
        <v>2017</v>
      </c>
      <c r="B13">
        <v>32</v>
      </c>
      <c r="C13" t="s">
        <v>522</v>
      </c>
      <c r="D13">
        <v>101</v>
      </c>
      <c r="E13" t="s">
        <v>469</v>
      </c>
      <c r="F13" t="s">
        <v>107</v>
      </c>
      <c r="G13">
        <v>198</v>
      </c>
      <c r="H13">
        <v>1</v>
      </c>
      <c r="I13">
        <v>10</v>
      </c>
    </row>
    <row r="14" spans="1:12" hidden="1" x14ac:dyDescent="0.3">
      <c r="A14">
        <v>2017</v>
      </c>
      <c r="B14">
        <v>44</v>
      </c>
      <c r="C14" t="s">
        <v>523</v>
      </c>
      <c r="D14">
        <v>101</v>
      </c>
      <c r="E14" t="s">
        <v>469</v>
      </c>
      <c r="F14" t="s">
        <v>48</v>
      </c>
      <c r="G14">
        <v>3073</v>
      </c>
      <c r="H14">
        <v>1</v>
      </c>
      <c r="I14">
        <v>10</v>
      </c>
    </row>
    <row r="15" spans="1:12" hidden="1" x14ac:dyDescent="0.3">
      <c r="A15">
        <v>2017</v>
      </c>
      <c r="B15">
        <v>44</v>
      </c>
      <c r="C15" t="s">
        <v>523</v>
      </c>
      <c r="D15">
        <v>101</v>
      </c>
      <c r="E15" t="s">
        <v>469</v>
      </c>
      <c r="F15" t="s">
        <v>107</v>
      </c>
      <c r="G15">
        <v>804</v>
      </c>
      <c r="H15">
        <v>1</v>
      </c>
      <c r="I15">
        <v>10</v>
      </c>
    </row>
    <row r="16" spans="1:12" hidden="1" x14ac:dyDescent="0.3">
      <c r="A16">
        <v>2017</v>
      </c>
      <c r="B16">
        <v>44</v>
      </c>
      <c r="C16" t="s">
        <v>523</v>
      </c>
      <c r="D16">
        <v>101</v>
      </c>
      <c r="E16" t="s">
        <v>469</v>
      </c>
      <c r="F16" t="s">
        <v>108</v>
      </c>
      <c r="G16">
        <v>441</v>
      </c>
      <c r="H16">
        <v>1</v>
      </c>
      <c r="I16">
        <v>10</v>
      </c>
    </row>
    <row r="17" spans="1:9" hidden="1" x14ac:dyDescent="0.3">
      <c r="A17">
        <v>2017</v>
      </c>
      <c r="B17">
        <v>44</v>
      </c>
      <c r="C17" t="s">
        <v>523</v>
      </c>
      <c r="D17">
        <v>101</v>
      </c>
      <c r="E17" t="s">
        <v>469</v>
      </c>
      <c r="F17" t="s">
        <v>128</v>
      </c>
      <c r="G17">
        <v>480</v>
      </c>
      <c r="H17">
        <v>1</v>
      </c>
      <c r="I17">
        <v>10</v>
      </c>
    </row>
    <row r="18" spans="1:9" hidden="1" x14ac:dyDescent="0.3">
      <c r="A18">
        <v>2017</v>
      </c>
      <c r="B18">
        <v>44</v>
      </c>
      <c r="C18" t="s">
        <v>523</v>
      </c>
      <c r="D18">
        <v>101</v>
      </c>
      <c r="E18" t="s">
        <v>469</v>
      </c>
      <c r="F18" t="s">
        <v>65</v>
      </c>
      <c r="G18">
        <v>6849</v>
      </c>
      <c r="H18">
        <v>4</v>
      </c>
      <c r="I18">
        <v>10</v>
      </c>
    </row>
    <row r="19" spans="1:9" hidden="1" x14ac:dyDescent="0.3">
      <c r="A19">
        <v>2017</v>
      </c>
      <c r="B19">
        <v>75</v>
      </c>
      <c r="C19" t="s">
        <v>524</v>
      </c>
      <c r="D19">
        <v>101</v>
      </c>
      <c r="E19" t="s">
        <v>469</v>
      </c>
      <c r="F19" t="s">
        <v>48</v>
      </c>
      <c r="G19">
        <v>3668</v>
      </c>
      <c r="H19">
        <v>1</v>
      </c>
      <c r="I19">
        <v>10</v>
      </c>
    </row>
    <row r="20" spans="1:9" hidden="1" x14ac:dyDescent="0.3">
      <c r="A20">
        <v>2017</v>
      </c>
      <c r="B20">
        <v>75</v>
      </c>
      <c r="C20" t="s">
        <v>524</v>
      </c>
      <c r="D20">
        <v>101</v>
      </c>
      <c r="E20" t="s">
        <v>469</v>
      </c>
      <c r="F20" t="s">
        <v>107</v>
      </c>
      <c r="G20">
        <v>2680</v>
      </c>
      <c r="H20">
        <v>2</v>
      </c>
      <c r="I20">
        <v>10</v>
      </c>
    </row>
    <row r="21" spans="1:9" hidden="1" x14ac:dyDescent="0.3">
      <c r="A21">
        <v>2017</v>
      </c>
      <c r="B21">
        <v>75</v>
      </c>
      <c r="C21" t="s">
        <v>524</v>
      </c>
      <c r="D21">
        <v>101</v>
      </c>
      <c r="E21" t="s">
        <v>469</v>
      </c>
      <c r="F21" t="s">
        <v>128</v>
      </c>
      <c r="G21">
        <v>2320</v>
      </c>
      <c r="H21">
        <v>1</v>
      </c>
      <c r="I21">
        <v>10</v>
      </c>
    </row>
    <row r="22" spans="1:9" hidden="1" x14ac:dyDescent="0.3">
      <c r="A22">
        <v>2017</v>
      </c>
      <c r="B22">
        <v>76</v>
      </c>
      <c r="C22" t="s">
        <v>525</v>
      </c>
      <c r="D22">
        <v>101</v>
      </c>
      <c r="E22" t="s">
        <v>469</v>
      </c>
      <c r="F22" t="s">
        <v>48</v>
      </c>
      <c r="G22">
        <v>2525</v>
      </c>
      <c r="H22">
        <v>1</v>
      </c>
      <c r="I22">
        <v>10</v>
      </c>
    </row>
    <row r="23" spans="1:9" hidden="1" x14ac:dyDescent="0.3">
      <c r="A23">
        <v>2017</v>
      </c>
      <c r="B23">
        <v>76</v>
      </c>
      <c r="C23" t="s">
        <v>525</v>
      </c>
      <c r="D23">
        <v>101</v>
      </c>
      <c r="E23" t="s">
        <v>469</v>
      </c>
      <c r="F23" t="s">
        <v>107</v>
      </c>
      <c r="G23">
        <v>5080</v>
      </c>
      <c r="H23">
        <v>2</v>
      </c>
      <c r="I23">
        <v>10</v>
      </c>
    </row>
    <row r="24" spans="1:9" hidden="1" x14ac:dyDescent="0.3">
      <c r="A24">
        <v>2017</v>
      </c>
      <c r="B24">
        <v>76</v>
      </c>
      <c r="C24" t="s">
        <v>525</v>
      </c>
      <c r="D24">
        <v>101</v>
      </c>
      <c r="E24" t="s">
        <v>469</v>
      </c>
      <c r="F24" t="s">
        <v>108</v>
      </c>
      <c r="G24">
        <v>2352</v>
      </c>
      <c r="H24">
        <v>1</v>
      </c>
      <c r="I24">
        <v>10</v>
      </c>
    </row>
    <row r="25" spans="1:9" hidden="1" x14ac:dyDescent="0.3">
      <c r="A25">
        <v>2017</v>
      </c>
      <c r="B25">
        <v>93</v>
      </c>
      <c r="C25" t="s">
        <v>526</v>
      </c>
      <c r="D25">
        <v>101</v>
      </c>
      <c r="E25" t="s">
        <v>469</v>
      </c>
      <c r="F25" t="s">
        <v>107</v>
      </c>
      <c r="G25">
        <v>14754</v>
      </c>
      <c r="H25">
        <v>4</v>
      </c>
      <c r="I25">
        <v>10</v>
      </c>
    </row>
    <row r="26" spans="1:9" hidden="1" x14ac:dyDescent="0.3">
      <c r="A26">
        <v>2017</v>
      </c>
      <c r="B26">
        <v>93</v>
      </c>
      <c r="C26" t="s">
        <v>526</v>
      </c>
      <c r="D26">
        <v>101</v>
      </c>
      <c r="E26" t="s">
        <v>469</v>
      </c>
      <c r="F26" t="s">
        <v>128</v>
      </c>
      <c r="G26">
        <v>6213</v>
      </c>
      <c r="H26">
        <v>2</v>
      </c>
      <c r="I26">
        <v>10</v>
      </c>
    </row>
    <row r="27" spans="1:9" hidden="1" x14ac:dyDescent="0.3">
      <c r="A27">
        <v>2017</v>
      </c>
      <c r="B27">
        <v>102</v>
      </c>
      <c r="C27" t="s">
        <v>527</v>
      </c>
      <c r="D27">
        <v>101</v>
      </c>
      <c r="E27" t="s">
        <v>469</v>
      </c>
      <c r="F27" t="s">
        <v>48</v>
      </c>
      <c r="G27">
        <v>191368</v>
      </c>
      <c r="H27">
        <v>32</v>
      </c>
      <c r="I27">
        <v>0.66750180748988031</v>
      </c>
    </row>
    <row r="28" spans="1:9" hidden="1" x14ac:dyDescent="0.3">
      <c r="A28">
        <v>2017</v>
      </c>
      <c r="B28">
        <v>102</v>
      </c>
      <c r="C28" t="s">
        <v>527</v>
      </c>
      <c r="D28">
        <v>101</v>
      </c>
      <c r="E28" t="s">
        <v>469</v>
      </c>
      <c r="F28" t="s">
        <v>77</v>
      </c>
      <c r="G28">
        <v>16580</v>
      </c>
      <c r="H28">
        <v>3</v>
      </c>
      <c r="I28">
        <v>10</v>
      </c>
    </row>
    <row r="29" spans="1:9" hidden="1" x14ac:dyDescent="0.3">
      <c r="A29">
        <v>2017</v>
      </c>
      <c r="B29">
        <v>102</v>
      </c>
      <c r="C29" t="s">
        <v>527</v>
      </c>
      <c r="D29">
        <v>101</v>
      </c>
      <c r="E29" t="s">
        <v>469</v>
      </c>
      <c r="F29" t="s">
        <v>107</v>
      </c>
      <c r="G29">
        <v>31525</v>
      </c>
      <c r="H29">
        <v>19</v>
      </c>
      <c r="I29">
        <v>0.77684395718703581</v>
      </c>
    </row>
    <row r="30" spans="1:9" hidden="1" x14ac:dyDescent="0.3">
      <c r="A30">
        <v>2017</v>
      </c>
      <c r="B30">
        <v>102</v>
      </c>
      <c r="C30" t="s">
        <v>527</v>
      </c>
      <c r="D30">
        <v>101</v>
      </c>
      <c r="E30" t="s">
        <v>469</v>
      </c>
      <c r="F30" t="s">
        <v>108</v>
      </c>
      <c r="G30">
        <v>4064</v>
      </c>
      <c r="H30">
        <v>1</v>
      </c>
      <c r="I30">
        <v>10</v>
      </c>
    </row>
    <row r="31" spans="1:9" hidden="1" x14ac:dyDescent="0.3">
      <c r="A31">
        <v>2017</v>
      </c>
      <c r="B31">
        <v>102</v>
      </c>
      <c r="C31" t="s">
        <v>527</v>
      </c>
      <c r="D31">
        <v>101</v>
      </c>
      <c r="E31" t="s">
        <v>469</v>
      </c>
      <c r="F31" t="s">
        <v>130</v>
      </c>
      <c r="G31">
        <v>4270</v>
      </c>
      <c r="H31">
        <v>2</v>
      </c>
      <c r="I31">
        <v>10</v>
      </c>
    </row>
    <row r="32" spans="1:9" hidden="1" x14ac:dyDescent="0.3">
      <c r="A32">
        <v>2017</v>
      </c>
      <c r="B32">
        <v>102</v>
      </c>
      <c r="C32" t="s">
        <v>527</v>
      </c>
      <c r="D32">
        <v>101</v>
      </c>
      <c r="E32" t="s">
        <v>469</v>
      </c>
      <c r="F32" t="s">
        <v>128</v>
      </c>
      <c r="G32">
        <v>21695</v>
      </c>
      <c r="H32">
        <v>12</v>
      </c>
      <c r="I32">
        <v>0.88799260099725497</v>
      </c>
    </row>
    <row r="33" spans="1:9" hidden="1" x14ac:dyDescent="0.3">
      <c r="A33">
        <v>2017</v>
      </c>
      <c r="B33">
        <v>102</v>
      </c>
      <c r="C33" t="s">
        <v>527</v>
      </c>
      <c r="D33">
        <v>101</v>
      </c>
      <c r="E33" t="s">
        <v>469</v>
      </c>
      <c r="F33" t="s">
        <v>65</v>
      </c>
      <c r="G33">
        <v>72</v>
      </c>
      <c r="H33">
        <v>1</v>
      </c>
      <c r="I33">
        <v>10</v>
      </c>
    </row>
    <row r="34" spans="1:9" hidden="1" x14ac:dyDescent="0.3">
      <c r="A34">
        <v>2018</v>
      </c>
      <c r="B34">
        <v>11</v>
      </c>
      <c r="C34" t="s">
        <v>518</v>
      </c>
      <c r="D34">
        <v>101</v>
      </c>
      <c r="E34" t="s">
        <v>469</v>
      </c>
      <c r="F34" t="s">
        <v>107</v>
      </c>
      <c r="G34">
        <v>8279</v>
      </c>
      <c r="H34">
        <v>3</v>
      </c>
      <c r="I34">
        <v>10</v>
      </c>
    </row>
    <row r="35" spans="1:9" hidden="1" x14ac:dyDescent="0.3">
      <c r="A35">
        <v>2018</v>
      </c>
      <c r="B35">
        <v>27</v>
      </c>
      <c r="C35" t="s">
        <v>520</v>
      </c>
      <c r="D35">
        <v>101</v>
      </c>
      <c r="E35" t="s">
        <v>469</v>
      </c>
      <c r="F35" t="s">
        <v>48</v>
      </c>
      <c r="G35">
        <v>18884</v>
      </c>
      <c r="H35">
        <v>5</v>
      </c>
      <c r="I35">
        <v>10</v>
      </c>
    </row>
    <row r="36" spans="1:9" hidden="1" x14ac:dyDescent="0.3">
      <c r="A36">
        <v>2018</v>
      </c>
      <c r="B36">
        <v>27</v>
      </c>
      <c r="C36" t="s">
        <v>520</v>
      </c>
      <c r="D36">
        <v>101</v>
      </c>
      <c r="E36" t="s">
        <v>469</v>
      </c>
      <c r="F36" t="s">
        <v>77</v>
      </c>
      <c r="G36">
        <v>4891</v>
      </c>
      <c r="H36">
        <v>1</v>
      </c>
      <c r="I36">
        <v>10</v>
      </c>
    </row>
    <row r="37" spans="1:9" hidden="1" x14ac:dyDescent="0.3">
      <c r="A37">
        <v>2018</v>
      </c>
      <c r="B37">
        <v>27</v>
      </c>
      <c r="C37" t="s">
        <v>520</v>
      </c>
      <c r="D37">
        <v>101</v>
      </c>
      <c r="E37" t="s">
        <v>469</v>
      </c>
      <c r="F37" t="s">
        <v>107</v>
      </c>
      <c r="G37">
        <v>20733</v>
      </c>
      <c r="H37">
        <v>15</v>
      </c>
      <c r="I37">
        <v>0.8321632514967664</v>
      </c>
    </row>
    <row r="38" spans="1:9" hidden="1" x14ac:dyDescent="0.3">
      <c r="A38">
        <v>2018</v>
      </c>
      <c r="B38">
        <v>44</v>
      </c>
      <c r="C38" t="s">
        <v>523</v>
      </c>
      <c r="D38">
        <v>101</v>
      </c>
      <c r="E38" t="s">
        <v>469</v>
      </c>
      <c r="F38" t="s">
        <v>48</v>
      </c>
      <c r="G38">
        <v>5860</v>
      </c>
      <c r="H38">
        <v>3</v>
      </c>
      <c r="I38">
        <v>10</v>
      </c>
    </row>
    <row r="39" spans="1:9" hidden="1" x14ac:dyDescent="0.3">
      <c r="A39">
        <v>2018</v>
      </c>
      <c r="B39">
        <v>44</v>
      </c>
      <c r="C39" t="s">
        <v>523</v>
      </c>
      <c r="D39">
        <v>101</v>
      </c>
      <c r="E39" t="s">
        <v>469</v>
      </c>
      <c r="F39" t="s">
        <v>107</v>
      </c>
      <c r="G39">
        <v>512</v>
      </c>
      <c r="H39">
        <v>1</v>
      </c>
      <c r="I39">
        <v>10</v>
      </c>
    </row>
    <row r="40" spans="1:9" hidden="1" x14ac:dyDescent="0.3">
      <c r="A40">
        <v>2018</v>
      </c>
      <c r="B40">
        <v>44</v>
      </c>
      <c r="C40" t="s">
        <v>523</v>
      </c>
      <c r="D40">
        <v>101</v>
      </c>
      <c r="E40" t="s">
        <v>469</v>
      </c>
      <c r="F40" t="s">
        <v>130</v>
      </c>
      <c r="G40">
        <v>5450</v>
      </c>
      <c r="H40">
        <v>1</v>
      </c>
      <c r="I40">
        <v>10</v>
      </c>
    </row>
    <row r="41" spans="1:9" hidden="1" x14ac:dyDescent="0.3">
      <c r="A41">
        <v>2018</v>
      </c>
      <c r="B41">
        <v>44</v>
      </c>
      <c r="C41" t="s">
        <v>523</v>
      </c>
      <c r="D41">
        <v>101</v>
      </c>
      <c r="E41" t="s">
        <v>469</v>
      </c>
      <c r="F41" t="s">
        <v>128</v>
      </c>
      <c r="G41">
        <v>2132</v>
      </c>
      <c r="H41">
        <v>1</v>
      </c>
      <c r="I41">
        <v>10</v>
      </c>
    </row>
    <row r="42" spans="1:9" hidden="1" x14ac:dyDescent="0.3">
      <c r="A42">
        <v>2018</v>
      </c>
      <c r="B42">
        <v>75</v>
      </c>
      <c r="C42" t="s">
        <v>524</v>
      </c>
      <c r="D42">
        <v>101</v>
      </c>
      <c r="E42" t="s">
        <v>469</v>
      </c>
      <c r="F42" t="s">
        <v>107</v>
      </c>
      <c r="G42">
        <v>19740</v>
      </c>
      <c r="H42">
        <v>2</v>
      </c>
      <c r="I42">
        <v>10</v>
      </c>
    </row>
    <row r="43" spans="1:9" hidden="1" x14ac:dyDescent="0.3">
      <c r="A43">
        <v>2018</v>
      </c>
      <c r="B43">
        <v>75</v>
      </c>
      <c r="C43" t="s">
        <v>524</v>
      </c>
      <c r="D43">
        <v>101</v>
      </c>
      <c r="E43" t="s">
        <v>469</v>
      </c>
      <c r="F43" t="s">
        <v>120</v>
      </c>
      <c r="G43">
        <v>1794</v>
      </c>
      <c r="H43">
        <v>1</v>
      </c>
      <c r="I43">
        <v>10</v>
      </c>
    </row>
    <row r="44" spans="1:9" hidden="1" x14ac:dyDescent="0.3">
      <c r="A44">
        <v>2018</v>
      </c>
      <c r="B44">
        <v>75</v>
      </c>
      <c r="C44" t="s">
        <v>524</v>
      </c>
      <c r="D44">
        <v>101</v>
      </c>
      <c r="E44" t="s">
        <v>469</v>
      </c>
      <c r="F44" t="s">
        <v>65</v>
      </c>
      <c r="G44">
        <v>3927</v>
      </c>
      <c r="H44">
        <v>1</v>
      </c>
      <c r="I44">
        <v>10</v>
      </c>
    </row>
    <row r="45" spans="1:9" hidden="1" x14ac:dyDescent="0.3">
      <c r="A45">
        <v>2018</v>
      </c>
      <c r="B45">
        <v>76</v>
      </c>
      <c r="C45" t="s">
        <v>525</v>
      </c>
      <c r="D45">
        <v>101</v>
      </c>
      <c r="E45" t="s">
        <v>469</v>
      </c>
      <c r="F45" t="s">
        <v>107</v>
      </c>
      <c r="G45">
        <v>9150</v>
      </c>
      <c r="H45">
        <v>1</v>
      </c>
      <c r="I45">
        <v>10</v>
      </c>
    </row>
    <row r="46" spans="1:9" hidden="1" x14ac:dyDescent="0.3">
      <c r="A46">
        <v>2018</v>
      </c>
      <c r="B46">
        <v>93</v>
      </c>
      <c r="C46" t="s">
        <v>526</v>
      </c>
      <c r="D46">
        <v>101</v>
      </c>
      <c r="E46" t="s">
        <v>469</v>
      </c>
      <c r="F46" t="s">
        <v>107</v>
      </c>
      <c r="G46">
        <v>12571</v>
      </c>
      <c r="H46">
        <v>5</v>
      </c>
      <c r="I46">
        <v>10</v>
      </c>
    </row>
    <row r="47" spans="1:9" hidden="1" x14ac:dyDescent="0.3">
      <c r="A47">
        <v>2018</v>
      </c>
      <c r="B47">
        <v>102</v>
      </c>
      <c r="C47" t="s">
        <v>527</v>
      </c>
      <c r="D47">
        <v>101</v>
      </c>
      <c r="E47" t="s">
        <v>469</v>
      </c>
      <c r="F47" t="s">
        <v>48</v>
      </c>
      <c r="G47">
        <v>306679</v>
      </c>
      <c r="H47">
        <v>53</v>
      </c>
      <c r="I47">
        <v>0.57635068236697651</v>
      </c>
    </row>
    <row r="48" spans="1:9" hidden="1" x14ac:dyDescent="0.3">
      <c r="A48">
        <v>2018</v>
      </c>
      <c r="B48">
        <v>102</v>
      </c>
      <c r="C48" t="s">
        <v>527</v>
      </c>
      <c r="D48">
        <v>101</v>
      </c>
      <c r="E48" t="s">
        <v>469</v>
      </c>
      <c r="F48" t="s">
        <v>77</v>
      </c>
      <c r="G48">
        <v>12407</v>
      </c>
      <c r="H48">
        <v>3</v>
      </c>
      <c r="I48">
        <v>10</v>
      </c>
    </row>
    <row r="49" spans="1:9" hidden="1" x14ac:dyDescent="0.3">
      <c r="A49">
        <v>2018</v>
      </c>
      <c r="B49">
        <v>102</v>
      </c>
      <c r="C49" t="s">
        <v>527</v>
      </c>
      <c r="D49">
        <v>101</v>
      </c>
      <c r="E49" t="s">
        <v>469</v>
      </c>
      <c r="F49" t="s">
        <v>107</v>
      </c>
      <c r="G49">
        <v>32089</v>
      </c>
      <c r="H49">
        <v>13</v>
      </c>
      <c r="I49">
        <v>0.86754812242124035</v>
      </c>
    </row>
    <row r="50" spans="1:9" hidden="1" x14ac:dyDescent="0.3">
      <c r="A50">
        <v>2018</v>
      </c>
      <c r="B50">
        <v>102</v>
      </c>
      <c r="C50" t="s">
        <v>527</v>
      </c>
      <c r="D50">
        <v>101</v>
      </c>
      <c r="E50" t="s">
        <v>469</v>
      </c>
      <c r="F50" t="s">
        <v>108</v>
      </c>
      <c r="G50">
        <v>4000</v>
      </c>
      <c r="H50">
        <v>1</v>
      </c>
      <c r="I50">
        <v>10</v>
      </c>
    </row>
    <row r="51" spans="1:9" hidden="1" x14ac:dyDescent="0.3">
      <c r="A51">
        <v>2018</v>
      </c>
      <c r="B51">
        <v>102</v>
      </c>
      <c r="C51" t="s">
        <v>527</v>
      </c>
      <c r="D51">
        <v>101</v>
      </c>
      <c r="E51" t="s">
        <v>469</v>
      </c>
      <c r="F51" t="s">
        <v>130</v>
      </c>
      <c r="G51">
        <v>54985</v>
      </c>
      <c r="H51">
        <v>5</v>
      </c>
      <c r="I51">
        <v>10</v>
      </c>
    </row>
    <row r="52" spans="1:9" hidden="1" x14ac:dyDescent="0.3">
      <c r="A52">
        <v>2018</v>
      </c>
      <c r="B52">
        <v>102</v>
      </c>
      <c r="C52" t="s">
        <v>527</v>
      </c>
      <c r="D52">
        <v>101</v>
      </c>
      <c r="E52" t="s">
        <v>469</v>
      </c>
      <c r="F52" t="s">
        <v>128</v>
      </c>
      <c r="G52">
        <v>13333</v>
      </c>
      <c r="H52">
        <v>5</v>
      </c>
      <c r="I52">
        <v>10</v>
      </c>
    </row>
    <row r="53" spans="1:9" hidden="1" x14ac:dyDescent="0.3">
      <c r="A53">
        <v>2018</v>
      </c>
      <c r="B53">
        <v>102</v>
      </c>
      <c r="C53" t="s">
        <v>527</v>
      </c>
      <c r="D53">
        <v>101</v>
      </c>
      <c r="E53" t="s">
        <v>469</v>
      </c>
      <c r="F53" t="s">
        <v>65</v>
      </c>
      <c r="G53">
        <v>4051</v>
      </c>
      <c r="H53">
        <v>2</v>
      </c>
      <c r="I53">
        <v>10</v>
      </c>
    </row>
    <row r="54" spans="1:9" x14ac:dyDescent="0.3">
      <c r="A54">
        <v>2017</v>
      </c>
      <c r="B54">
        <v>100</v>
      </c>
      <c r="C54" t="s">
        <v>210</v>
      </c>
      <c r="D54">
        <v>101</v>
      </c>
      <c r="E54" t="s">
        <v>469</v>
      </c>
      <c r="F54" t="s">
        <v>48</v>
      </c>
      <c r="G54">
        <v>264977</v>
      </c>
      <c r="H54">
        <v>53</v>
      </c>
      <c r="I54">
        <v>0.57635068236697651</v>
      </c>
    </row>
    <row r="55" spans="1:9" x14ac:dyDescent="0.3">
      <c r="A55">
        <v>2017</v>
      </c>
      <c r="B55">
        <v>100</v>
      </c>
      <c r="C55" t="s">
        <v>210</v>
      </c>
      <c r="D55">
        <v>101</v>
      </c>
      <c r="E55" t="s">
        <v>469</v>
      </c>
      <c r="F55" t="s">
        <v>77</v>
      </c>
      <c r="G55">
        <v>27221</v>
      </c>
      <c r="H55">
        <v>4</v>
      </c>
      <c r="I55">
        <v>10</v>
      </c>
    </row>
    <row r="56" spans="1:9" x14ac:dyDescent="0.3">
      <c r="A56">
        <v>2017</v>
      </c>
      <c r="B56">
        <v>100</v>
      </c>
      <c r="C56" t="s">
        <v>210</v>
      </c>
      <c r="D56">
        <v>101</v>
      </c>
      <c r="E56" t="s">
        <v>469</v>
      </c>
      <c r="F56" t="s">
        <v>107</v>
      </c>
      <c r="G56">
        <v>93709</v>
      </c>
      <c r="H56">
        <v>46</v>
      </c>
      <c r="I56">
        <v>0.60060447082773105</v>
      </c>
    </row>
    <row r="57" spans="1:9" x14ac:dyDescent="0.3">
      <c r="A57">
        <v>2017</v>
      </c>
      <c r="B57">
        <v>100</v>
      </c>
      <c r="C57" t="s">
        <v>210</v>
      </c>
      <c r="D57">
        <v>101</v>
      </c>
      <c r="E57" t="s">
        <v>469</v>
      </c>
      <c r="F57" t="s">
        <v>108</v>
      </c>
      <c r="G57">
        <v>8837</v>
      </c>
      <c r="H57">
        <v>4</v>
      </c>
      <c r="I57">
        <v>10</v>
      </c>
    </row>
    <row r="58" spans="1:9" x14ac:dyDescent="0.3">
      <c r="A58">
        <v>2017</v>
      </c>
      <c r="B58">
        <v>100</v>
      </c>
      <c r="C58" t="s">
        <v>210</v>
      </c>
      <c r="D58">
        <v>101</v>
      </c>
      <c r="E58" t="s">
        <v>469</v>
      </c>
      <c r="F58" t="s">
        <v>130</v>
      </c>
      <c r="G58">
        <v>4270</v>
      </c>
      <c r="H58">
        <v>2</v>
      </c>
      <c r="I58">
        <v>10</v>
      </c>
    </row>
    <row r="59" spans="1:9" x14ac:dyDescent="0.3">
      <c r="A59">
        <v>2017</v>
      </c>
      <c r="B59">
        <v>100</v>
      </c>
      <c r="C59" t="s">
        <v>210</v>
      </c>
      <c r="D59">
        <v>101</v>
      </c>
      <c r="E59" t="s">
        <v>469</v>
      </c>
      <c r="F59" t="s">
        <v>128</v>
      </c>
      <c r="G59">
        <v>33557</v>
      </c>
      <c r="H59">
        <v>19</v>
      </c>
      <c r="I59">
        <v>0.77684395718703581</v>
      </c>
    </row>
    <row r="60" spans="1:9" x14ac:dyDescent="0.3">
      <c r="A60">
        <v>2017</v>
      </c>
      <c r="B60">
        <v>100</v>
      </c>
      <c r="C60" t="s">
        <v>210</v>
      </c>
      <c r="D60">
        <v>101</v>
      </c>
      <c r="E60" t="s">
        <v>469</v>
      </c>
      <c r="F60" t="s">
        <v>65</v>
      </c>
      <c r="G60">
        <v>7874</v>
      </c>
      <c r="H60">
        <v>6</v>
      </c>
      <c r="I60">
        <v>10</v>
      </c>
    </row>
    <row r="61" spans="1:9" x14ac:dyDescent="0.3">
      <c r="A61">
        <v>2018</v>
      </c>
      <c r="B61">
        <v>100</v>
      </c>
      <c r="C61" t="s">
        <v>210</v>
      </c>
      <c r="D61">
        <v>101</v>
      </c>
      <c r="E61" t="s">
        <v>469</v>
      </c>
      <c r="F61" t="s">
        <v>48</v>
      </c>
      <c r="G61">
        <v>331423</v>
      </c>
      <c r="H61">
        <v>61</v>
      </c>
      <c r="I61">
        <v>0.55324832499936338</v>
      </c>
    </row>
    <row r="62" spans="1:9" x14ac:dyDescent="0.3">
      <c r="A62">
        <v>2018</v>
      </c>
      <c r="B62">
        <v>100</v>
      </c>
      <c r="C62" t="s">
        <v>210</v>
      </c>
      <c r="D62">
        <v>101</v>
      </c>
      <c r="E62" t="s">
        <v>469</v>
      </c>
      <c r="F62" t="s">
        <v>77</v>
      </c>
      <c r="G62">
        <v>17298</v>
      </c>
      <c r="H62">
        <v>4</v>
      </c>
      <c r="I62">
        <v>10</v>
      </c>
    </row>
    <row r="63" spans="1:9" x14ac:dyDescent="0.3">
      <c r="A63">
        <v>2018</v>
      </c>
      <c r="B63">
        <v>100</v>
      </c>
      <c r="C63" t="s">
        <v>210</v>
      </c>
      <c r="D63">
        <v>101</v>
      </c>
      <c r="E63" t="s">
        <v>469</v>
      </c>
      <c r="F63" t="s">
        <v>107</v>
      </c>
      <c r="G63">
        <v>103074</v>
      </c>
      <c r="H63">
        <v>40</v>
      </c>
      <c r="I63">
        <v>0.62553502571635111</v>
      </c>
    </row>
    <row r="64" spans="1:9" x14ac:dyDescent="0.3">
      <c r="A64">
        <v>2018</v>
      </c>
      <c r="B64">
        <v>100</v>
      </c>
      <c r="C64" t="s">
        <v>210</v>
      </c>
      <c r="D64">
        <v>101</v>
      </c>
      <c r="E64" t="s">
        <v>469</v>
      </c>
      <c r="F64" t="s">
        <v>108</v>
      </c>
      <c r="G64">
        <v>4000</v>
      </c>
      <c r="H64">
        <v>1</v>
      </c>
      <c r="I64">
        <v>10</v>
      </c>
    </row>
    <row r="65" spans="1:9" x14ac:dyDescent="0.3">
      <c r="A65">
        <v>2018</v>
      </c>
      <c r="B65">
        <v>100</v>
      </c>
      <c r="C65" t="s">
        <v>210</v>
      </c>
      <c r="D65">
        <v>101</v>
      </c>
      <c r="E65" t="s">
        <v>469</v>
      </c>
      <c r="F65" t="s">
        <v>130</v>
      </c>
      <c r="G65">
        <v>60435</v>
      </c>
      <c r="H65">
        <v>6</v>
      </c>
      <c r="I65">
        <v>10</v>
      </c>
    </row>
    <row r="66" spans="1:9" x14ac:dyDescent="0.3">
      <c r="A66">
        <v>2018</v>
      </c>
      <c r="B66">
        <v>100</v>
      </c>
      <c r="C66" t="s">
        <v>210</v>
      </c>
      <c r="D66">
        <v>101</v>
      </c>
      <c r="E66" t="s">
        <v>469</v>
      </c>
      <c r="F66" t="s">
        <v>128</v>
      </c>
      <c r="G66">
        <v>15465</v>
      </c>
      <c r="H66">
        <v>6</v>
      </c>
      <c r="I66">
        <v>10</v>
      </c>
    </row>
    <row r="67" spans="1:9" x14ac:dyDescent="0.3">
      <c r="A67">
        <v>2018</v>
      </c>
      <c r="B67">
        <v>100</v>
      </c>
      <c r="C67" t="s">
        <v>210</v>
      </c>
      <c r="D67">
        <v>101</v>
      </c>
      <c r="E67" t="s">
        <v>469</v>
      </c>
      <c r="F67" t="s">
        <v>120</v>
      </c>
      <c r="G67">
        <v>1794</v>
      </c>
      <c r="H67">
        <v>1</v>
      </c>
      <c r="I67">
        <v>10</v>
      </c>
    </row>
    <row r="68" spans="1:9" x14ac:dyDescent="0.3">
      <c r="A68">
        <v>2018</v>
      </c>
      <c r="B68">
        <v>100</v>
      </c>
      <c r="C68" t="s">
        <v>210</v>
      </c>
      <c r="D68">
        <v>101</v>
      </c>
      <c r="E68" t="s">
        <v>469</v>
      </c>
      <c r="F68" t="s">
        <v>65</v>
      </c>
      <c r="G68">
        <v>7978</v>
      </c>
      <c r="H68">
        <v>3</v>
      </c>
      <c r="I68">
        <v>10</v>
      </c>
    </row>
    <row r="69" spans="1:9" hidden="1" x14ac:dyDescent="0.3">
      <c r="A69" t="s">
        <v>528</v>
      </c>
      <c r="B69">
        <v>11</v>
      </c>
      <c r="C69" t="s">
        <v>518</v>
      </c>
      <c r="D69">
        <v>101</v>
      </c>
      <c r="E69" t="s">
        <v>469</v>
      </c>
      <c r="F69" t="s">
        <v>48</v>
      </c>
      <c r="G69">
        <v>565</v>
      </c>
      <c r="H69">
        <v>1</v>
      </c>
      <c r="I69">
        <v>10</v>
      </c>
    </row>
    <row r="70" spans="1:9" hidden="1" x14ac:dyDescent="0.3">
      <c r="A70" t="s">
        <v>528</v>
      </c>
      <c r="B70">
        <v>11</v>
      </c>
      <c r="C70" t="s">
        <v>518</v>
      </c>
      <c r="D70">
        <v>101</v>
      </c>
      <c r="E70" t="s">
        <v>469</v>
      </c>
      <c r="F70" t="s">
        <v>107</v>
      </c>
      <c r="G70">
        <v>10664</v>
      </c>
      <c r="H70">
        <v>5</v>
      </c>
      <c r="I70">
        <v>10</v>
      </c>
    </row>
    <row r="71" spans="1:9" hidden="1" x14ac:dyDescent="0.3">
      <c r="A71" t="s">
        <v>528</v>
      </c>
      <c r="B71">
        <v>24</v>
      </c>
      <c r="C71" t="s">
        <v>519</v>
      </c>
      <c r="D71">
        <v>101</v>
      </c>
      <c r="E71" t="s">
        <v>469</v>
      </c>
      <c r="F71" t="s">
        <v>107</v>
      </c>
      <c r="G71">
        <v>1207</v>
      </c>
      <c r="H71">
        <v>1</v>
      </c>
      <c r="I71">
        <v>10</v>
      </c>
    </row>
    <row r="72" spans="1:9" hidden="1" x14ac:dyDescent="0.3">
      <c r="A72" t="s">
        <v>528</v>
      </c>
      <c r="B72">
        <v>27</v>
      </c>
      <c r="C72" t="s">
        <v>520</v>
      </c>
      <c r="D72">
        <v>101</v>
      </c>
      <c r="E72" t="s">
        <v>469</v>
      </c>
      <c r="F72" t="s">
        <v>48</v>
      </c>
      <c r="G72">
        <v>34606.5</v>
      </c>
      <c r="H72">
        <v>18</v>
      </c>
      <c r="I72">
        <v>0.78916313743880362</v>
      </c>
    </row>
    <row r="73" spans="1:9" hidden="1" x14ac:dyDescent="0.3">
      <c r="A73" t="s">
        <v>528</v>
      </c>
      <c r="B73">
        <v>27</v>
      </c>
      <c r="C73" t="s">
        <v>520</v>
      </c>
      <c r="D73">
        <v>101</v>
      </c>
      <c r="E73" t="s">
        <v>469</v>
      </c>
      <c r="F73" t="s">
        <v>77</v>
      </c>
      <c r="G73">
        <v>7766</v>
      </c>
      <c r="H73">
        <v>2</v>
      </c>
      <c r="I73">
        <v>10</v>
      </c>
    </row>
    <row r="74" spans="1:9" hidden="1" x14ac:dyDescent="0.3">
      <c r="A74" t="s">
        <v>528</v>
      </c>
      <c r="B74">
        <v>27</v>
      </c>
      <c r="C74" t="s">
        <v>520</v>
      </c>
      <c r="D74">
        <v>101</v>
      </c>
      <c r="E74" t="s">
        <v>469</v>
      </c>
      <c r="F74" t="s">
        <v>107</v>
      </c>
      <c r="G74">
        <v>21969</v>
      </c>
      <c r="H74">
        <v>29</v>
      </c>
      <c r="I74">
        <v>0.68689961402383193</v>
      </c>
    </row>
    <row r="75" spans="1:9" hidden="1" x14ac:dyDescent="0.3">
      <c r="A75" t="s">
        <v>528</v>
      </c>
      <c r="B75">
        <v>27</v>
      </c>
      <c r="C75" t="s">
        <v>520</v>
      </c>
      <c r="D75">
        <v>101</v>
      </c>
      <c r="E75" t="s">
        <v>469</v>
      </c>
      <c r="F75" t="s">
        <v>108</v>
      </c>
      <c r="G75">
        <v>990</v>
      </c>
      <c r="H75">
        <v>1</v>
      </c>
      <c r="I75">
        <v>10</v>
      </c>
    </row>
    <row r="76" spans="1:9" hidden="1" x14ac:dyDescent="0.3">
      <c r="A76" t="s">
        <v>528</v>
      </c>
      <c r="B76">
        <v>27</v>
      </c>
      <c r="C76" t="s">
        <v>520</v>
      </c>
      <c r="D76">
        <v>101</v>
      </c>
      <c r="E76" t="s">
        <v>469</v>
      </c>
      <c r="F76" t="s">
        <v>128</v>
      </c>
      <c r="G76">
        <v>332.5</v>
      </c>
      <c r="H76">
        <v>1</v>
      </c>
      <c r="I76">
        <v>10</v>
      </c>
    </row>
    <row r="77" spans="1:9" hidden="1" x14ac:dyDescent="0.3">
      <c r="A77" t="s">
        <v>528</v>
      </c>
      <c r="B77">
        <v>27</v>
      </c>
      <c r="C77" t="s">
        <v>520</v>
      </c>
      <c r="D77">
        <v>101</v>
      </c>
      <c r="E77" t="s">
        <v>469</v>
      </c>
      <c r="F77" t="s">
        <v>65</v>
      </c>
      <c r="G77">
        <v>476.5</v>
      </c>
      <c r="H77">
        <v>1</v>
      </c>
      <c r="I77">
        <v>10</v>
      </c>
    </row>
    <row r="78" spans="1:9" hidden="1" x14ac:dyDescent="0.3">
      <c r="A78" t="s">
        <v>528</v>
      </c>
      <c r="B78">
        <v>28</v>
      </c>
      <c r="C78" t="s">
        <v>521</v>
      </c>
      <c r="D78">
        <v>101</v>
      </c>
      <c r="E78" t="s">
        <v>469</v>
      </c>
      <c r="F78" t="s">
        <v>48</v>
      </c>
      <c r="G78">
        <v>6442</v>
      </c>
      <c r="H78">
        <v>4</v>
      </c>
      <c r="I78">
        <v>10</v>
      </c>
    </row>
    <row r="79" spans="1:9" hidden="1" x14ac:dyDescent="0.3">
      <c r="A79" t="s">
        <v>528</v>
      </c>
      <c r="B79">
        <v>28</v>
      </c>
      <c r="C79" t="s">
        <v>521</v>
      </c>
      <c r="D79">
        <v>101</v>
      </c>
      <c r="E79" t="s">
        <v>469</v>
      </c>
      <c r="F79" t="s">
        <v>128</v>
      </c>
      <c r="G79">
        <v>1092</v>
      </c>
      <c r="H79">
        <v>2</v>
      </c>
      <c r="I79">
        <v>10</v>
      </c>
    </row>
    <row r="80" spans="1:9" hidden="1" x14ac:dyDescent="0.3">
      <c r="A80" t="s">
        <v>528</v>
      </c>
      <c r="B80">
        <v>32</v>
      </c>
      <c r="C80" t="s">
        <v>522</v>
      </c>
      <c r="D80">
        <v>101</v>
      </c>
      <c r="E80" t="s">
        <v>469</v>
      </c>
      <c r="F80" t="s">
        <v>107</v>
      </c>
      <c r="G80">
        <v>99</v>
      </c>
      <c r="H80">
        <v>1</v>
      </c>
      <c r="I80">
        <v>10</v>
      </c>
    </row>
    <row r="81" spans="1:9" hidden="1" x14ac:dyDescent="0.3">
      <c r="A81" t="s">
        <v>528</v>
      </c>
      <c r="B81">
        <v>44</v>
      </c>
      <c r="C81" t="s">
        <v>523</v>
      </c>
      <c r="D81">
        <v>101</v>
      </c>
      <c r="E81" t="s">
        <v>469</v>
      </c>
      <c r="F81" t="s">
        <v>48</v>
      </c>
      <c r="G81">
        <v>4466.5</v>
      </c>
      <c r="H81">
        <v>4</v>
      </c>
      <c r="I81">
        <v>10</v>
      </c>
    </row>
    <row r="82" spans="1:9" hidden="1" x14ac:dyDescent="0.3">
      <c r="A82" t="s">
        <v>528</v>
      </c>
      <c r="B82">
        <v>44</v>
      </c>
      <c r="C82" t="s">
        <v>523</v>
      </c>
      <c r="D82">
        <v>101</v>
      </c>
      <c r="E82" t="s">
        <v>469</v>
      </c>
      <c r="F82" t="s">
        <v>107</v>
      </c>
      <c r="G82">
        <v>658</v>
      </c>
      <c r="H82">
        <v>2</v>
      </c>
      <c r="I82">
        <v>10</v>
      </c>
    </row>
    <row r="83" spans="1:9" hidden="1" x14ac:dyDescent="0.3">
      <c r="A83" t="s">
        <v>528</v>
      </c>
      <c r="B83">
        <v>44</v>
      </c>
      <c r="C83" t="s">
        <v>523</v>
      </c>
      <c r="D83">
        <v>101</v>
      </c>
      <c r="E83" t="s">
        <v>469</v>
      </c>
      <c r="F83" t="s">
        <v>108</v>
      </c>
      <c r="G83">
        <v>220.5</v>
      </c>
      <c r="H83">
        <v>1</v>
      </c>
      <c r="I83">
        <v>10</v>
      </c>
    </row>
    <row r="84" spans="1:9" hidden="1" x14ac:dyDescent="0.3">
      <c r="A84" t="s">
        <v>528</v>
      </c>
      <c r="B84">
        <v>44</v>
      </c>
      <c r="C84" t="s">
        <v>523</v>
      </c>
      <c r="D84">
        <v>101</v>
      </c>
      <c r="E84" t="s">
        <v>469</v>
      </c>
      <c r="F84" t="s">
        <v>130</v>
      </c>
      <c r="G84">
        <v>2725</v>
      </c>
      <c r="H84">
        <v>1</v>
      </c>
      <c r="I84">
        <v>10</v>
      </c>
    </row>
    <row r="85" spans="1:9" hidden="1" x14ac:dyDescent="0.3">
      <c r="A85" t="s">
        <v>528</v>
      </c>
      <c r="B85">
        <v>44</v>
      </c>
      <c r="C85" t="s">
        <v>523</v>
      </c>
      <c r="D85">
        <v>101</v>
      </c>
      <c r="E85" t="s">
        <v>469</v>
      </c>
      <c r="F85" t="s">
        <v>128</v>
      </c>
      <c r="G85">
        <v>1306</v>
      </c>
      <c r="H85">
        <v>2</v>
      </c>
      <c r="I85">
        <v>10</v>
      </c>
    </row>
    <row r="86" spans="1:9" hidden="1" x14ac:dyDescent="0.3">
      <c r="A86" t="s">
        <v>528</v>
      </c>
      <c r="B86">
        <v>44</v>
      </c>
      <c r="C86" t="s">
        <v>523</v>
      </c>
      <c r="D86">
        <v>101</v>
      </c>
      <c r="E86" t="s">
        <v>469</v>
      </c>
      <c r="F86" t="s">
        <v>65</v>
      </c>
      <c r="G86">
        <v>3424.5</v>
      </c>
      <c r="H86">
        <v>4</v>
      </c>
      <c r="I86">
        <v>10</v>
      </c>
    </row>
    <row r="87" spans="1:9" hidden="1" x14ac:dyDescent="0.3">
      <c r="A87" t="s">
        <v>528</v>
      </c>
      <c r="B87">
        <v>75</v>
      </c>
      <c r="C87" t="s">
        <v>524</v>
      </c>
      <c r="D87">
        <v>101</v>
      </c>
      <c r="E87" t="s">
        <v>469</v>
      </c>
      <c r="F87" t="s">
        <v>48</v>
      </c>
      <c r="G87">
        <v>1834</v>
      </c>
      <c r="H87">
        <v>1</v>
      </c>
      <c r="I87">
        <v>10</v>
      </c>
    </row>
    <row r="88" spans="1:9" hidden="1" x14ac:dyDescent="0.3">
      <c r="A88" t="s">
        <v>528</v>
      </c>
      <c r="B88">
        <v>75</v>
      </c>
      <c r="C88" t="s">
        <v>524</v>
      </c>
      <c r="D88">
        <v>101</v>
      </c>
      <c r="E88" t="s">
        <v>469</v>
      </c>
      <c r="F88" t="s">
        <v>107</v>
      </c>
      <c r="G88">
        <v>11210</v>
      </c>
      <c r="H88">
        <v>4</v>
      </c>
      <c r="I88">
        <v>10</v>
      </c>
    </row>
    <row r="89" spans="1:9" hidden="1" x14ac:dyDescent="0.3">
      <c r="A89" t="s">
        <v>528</v>
      </c>
      <c r="B89">
        <v>75</v>
      </c>
      <c r="C89" t="s">
        <v>524</v>
      </c>
      <c r="D89">
        <v>101</v>
      </c>
      <c r="E89" t="s">
        <v>469</v>
      </c>
      <c r="F89" t="s">
        <v>128</v>
      </c>
      <c r="G89">
        <v>1160</v>
      </c>
      <c r="H89">
        <v>1</v>
      </c>
      <c r="I89">
        <v>10</v>
      </c>
    </row>
    <row r="90" spans="1:9" hidden="1" x14ac:dyDescent="0.3">
      <c r="A90" t="s">
        <v>528</v>
      </c>
      <c r="B90">
        <v>75</v>
      </c>
      <c r="C90" t="s">
        <v>524</v>
      </c>
      <c r="D90">
        <v>101</v>
      </c>
      <c r="E90" t="s">
        <v>469</v>
      </c>
      <c r="F90" t="s">
        <v>120</v>
      </c>
      <c r="G90">
        <v>897</v>
      </c>
      <c r="H90">
        <v>1</v>
      </c>
      <c r="I90">
        <v>10</v>
      </c>
    </row>
    <row r="91" spans="1:9" hidden="1" x14ac:dyDescent="0.3">
      <c r="A91" t="s">
        <v>528</v>
      </c>
      <c r="B91">
        <v>75</v>
      </c>
      <c r="C91" t="s">
        <v>524</v>
      </c>
      <c r="D91">
        <v>101</v>
      </c>
      <c r="E91" t="s">
        <v>469</v>
      </c>
      <c r="F91" t="s">
        <v>65</v>
      </c>
      <c r="G91">
        <v>1963.5</v>
      </c>
      <c r="H91">
        <v>1</v>
      </c>
      <c r="I91">
        <v>10</v>
      </c>
    </row>
    <row r="92" spans="1:9" hidden="1" x14ac:dyDescent="0.3">
      <c r="A92" t="s">
        <v>528</v>
      </c>
      <c r="B92">
        <v>76</v>
      </c>
      <c r="C92" t="s">
        <v>525</v>
      </c>
      <c r="D92">
        <v>101</v>
      </c>
      <c r="E92" t="s">
        <v>469</v>
      </c>
      <c r="F92" t="s">
        <v>48</v>
      </c>
      <c r="G92">
        <v>1262.5</v>
      </c>
      <c r="H92">
        <v>1</v>
      </c>
      <c r="I92">
        <v>10</v>
      </c>
    </row>
    <row r="93" spans="1:9" hidden="1" x14ac:dyDescent="0.3">
      <c r="A93" t="s">
        <v>528</v>
      </c>
      <c r="B93">
        <v>76</v>
      </c>
      <c r="C93" t="s">
        <v>525</v>
      </c>
      <c r="D93">
        <v>101</v>
      </c>
      <c r="E93" t="s">
        <v>469</v>
      </c>
      <c r="F93" t="s">
        <v>107</v>
      </c>
      <c r="G93">
        <v>7115</v>
      </c>
      <c r="H93">
        <v>3</v>
      </c>
      <c r="I93">
        <v>10</v>
      </c>
    </row>
    <row r="94" spans="1:9" hidden="1" x14ac:dyDescent="0.3">
      <c r="A94" t="s">
        <v>528</v>
      </c>
      <c r="B94">
        <v>76</v>
      </c>
      <c r="C94" t="s">
        <v>525</v>
      </c>
      <c r="D94">
        <v>101</v>
      </c>
      <c r="E94" t="s">
        <v>469</v>
      </c>
      <c r="F94" t="s">
        <v>108</v>
      </c>
      <c r="G94">
        <v>1176</v>
      </c>
      <c r="H94">
        <v>1</v>
      </c>
      <c r="I94">
        <v>10</v>
      </c>
    </row>
    <row r="95" spans="1:9" hidden="1" x14ac:dyDescent="0.3">
      <c r="A95" t="s">
        <v>528</v>
      </c>
      <c r="B95">
        <v>93</v>
      </c>
      <c r="C95" t="s">
        <v>526</v>
      </c>
      <c r="D95">
        <v>101</v>
      </c>
      <c r="E95" t="s">
        <v>469</v>
      </c>
      <c r="F95" t="s">
        <v>107</v>
      </c>
      <c r="G95">
        <v>13662.5</v>
      </c>
      <c r="H95">
        <v>9</v>
      </c>
      <c r="I95">
        <v>10</v>
      </c>
    </row>
    <row r="96" spans="1:9" hidden="1" x14ac:dyDescent="0.3">
      <c r="A96" t="s">
        <v>528</v>
      </c>
      <c r="B96">
        <v>93</v>
      </c>
      <c r="C96" t="s">
        <v>526</v>
      </c>
      <c r="D96">
        <v>101</v>
      </c>
      <c r="E96" t="s">
        <v>469</v>
      </c>
      <c r="F96" t="s">
        <v>128</v>
      </c>
      <c r="G96">
        <v>3106.5</v>
      </c>
      <c r="H96">
        <v>2</v>
      </c>
      <c r="I96">
        <v>10</v>
      </c>
    </row>
    <row r="97" spans="1:9" x14ac:dyDescent="0.3">
      <c r="A97" t="s">
        <v>528</v>
      </c>
      <c r="B97">
        <v>100</v>
      </c>
      <c r="C97" t="s">
        <v>210</v>
      </c>
      <c r="D97">
        <v>101</v>
      </c>
      <c r="E97" t="s">
        <v>469</v>
      </c>
      <c r="F97" t="s">
        <v>48</v>
      </c>
      <c r="G97">
        <v>298200</v>
      </c>
      <c r="H97">
        <v>114</v>
      </c>
      <c r="I97">
        <v>0.46120263297883679</v>
      </c>
    </row>
    <row r="98" spans="1:9" x14ac:dyDescent="0.3">
      <c r="A98" t="s">
        <v>528</v>
      </c>
      <c r="B98">
        <v>100</v>
      </c>
      <c r="C98" t="s">
        <v>210</v>
      </c>
      <c r="D98">
        <v>101</v>
      </c>
      <c r="E98" t="s">
        <v>469</v>
      </c>
      <c r="F98" t="s">
        <v>77</v>
      </c>
      <c r="G98">
        <v>22259.5</v>
      </c>
      <c r="H98">
        <v>8</v>
      </c>
      <c r="I98">
        <v>10</v>
      </c>
    </row>
    <row r="99" spans="1:9" x14ac:dyDescent="0.3">
      <c r="A99" t="s">
        <v>528</v>
      </c>
      <c r="B99">
        <v>100</v>
      </c>
      <c r="C99" t="s">
        <v>210</v>
      </c>
      <c r="D99">
        <v>101</v>
      </c>
      <c r="E99" t="s">
        <v>469</v>
      </c>
      <c r="F99" t="s">
        <v>107</v>
      </c>
      <c r="G99">
        <v>98391.5</v>
      </c>
      <c r="H99">
        <v>86</v>
      </c>
      <c r="I99">
        <v>0.50062443169236059</v>
      </c>
    </row>
    <row r="100" spans="1:9" x14ac:dyDescent="0.3">
      <c r="A100" t="s">
        <v>528</v>
      </c>
      <c r="B100">
        <v>100</v>
      </c>
      <c r="C100" t="s">
        <v>210</v>
      </c>
      <c r="D100">
        <v>101</v>
      </c>
      <c r="E100" t="s">
        <v>469</v>
      </c>
      <c r="F100" t="s">
        <v>108</v>
      </c>
      <c r="G100">
        <v>6418.5</v>
      </c>
      <c r="H100">
        <v>5</v>
      </c>
      <c r="I100">
        <v>10</v>
      </c>
    </row>
    <row r="101" spans="1:9" x14ac:dyDescent="0.3">
      <c r="A101" t="s">
        <v>528</v>
      </c>
      <c r="B101">
        <v>100</v>
      </c>
      <c r="C101" t="s">
        <v>210</v>
      </c>
      <c r="D101">
        <v>101</v>
      </c>
      <c r="E101" t="s">
        <v>469</v>
      </c>
      <c r="F101" t="s">
        <v>130</v>
      </c>
      <c r="G101">
        <v>32352.5</v>
      </c>
      <c r="H101">
        <v>8</v>
      </c>
      <c r="I101">
        <v>10</v>
      </c>
    </row>
    <row r="102" spans="1:9" x14ac:dyDescent="0.3">
      <c r="A102" t="s">
        <v>528</v>
      </c>
      <c r="B102">
        <v>100</v>
      </c>
      <c r="C102" t="s">
        <v>210</v>
      </c>
      <c r="D102">
        <v>101</v>
      </c>
      <c r="E102" t="s">
        <v>469</v>
      </c>
      <c r="F102" t="s">
        <v>128</v>
      </c>
      <c r="G102">
        <v>24511</v>
      </c>
      <c r="H102">
        <v>25</v>
      </c>
      <c r="I102">
        <v>0.71721695413984587</v>
      </c>
    </row>
    <row r="103" spans="1:9" x14ac:dyDescent="0.3">
      <c r="A103" t="s">
        <v>528</v>
      </c>
      <c r="B103">
        <v>100</v>
      </c>
      <c r="C103" t="s">
        <v>210</v>
      </c>
      <c r="D103">
        <v>101</v>
      </c>
      <c r="E103" t="s">
        <v>469</v>
      </c>
      <c r="F103" t="s">
        <v>120</v>
      </c>
      <c r="G103">
        <v>897</v>
      </c>
      <c r="H103">
        <v>1</v>
      </c>
      <c r="I103">
        <v>10</v>
      </c>
    </row>
    <row r="104" spans="1:9" x14ac:dyDescent="0.3">
      <c r="A104" t="s">
        <v>528</v>
      </c>
      <c r="B104">
        <v>100</v>
      </c>
      <c r="C104" t="s">
        <v>210</v>
      </c>
      <c r="D104">
        <v>101</v>
      </c>
      <c r="E104" t="s">
        <v>469</v>
      </c>
      <c r="F104" t="s">
        <v>65</v>
      </c>
      <c r="G104">
        <v>7926</v>
      </c>
      <c r="H104">
        <v>9</v>
      </c>
      <c r="I104">
        <v>10</v>
      </c>
    </row>
    <row r="105" spans="1:9" hidden="1" x14ac:dyDescent="0.3">
      <c r="A105" t="s">
        <v>528</v>
      </c>
      <c r="B105">
        <v>102</v>
      </c>
      <c r="C105" t="s">
        <v>527</v>
      </c>
      <c r="D105">
        <v>101</v>
      </c>
      <c r="E105" t="s">
        <v>469</v>
      </c>
      <c r="F105" t="s">
        <v>48</v>
      </c>
      <c r="G105">
        <v>249023.5</v>
      </c>
      <c r="H105">
        <v>85</v>
      </c>
      <c r="I105">
        <v>0.50233123370414368</v>
      </c>
    </row>
    <row r="106" spans="1:9" hidden="1" x14ac:dyDescent="0.3">
      <c r="A106" t="s">
        <v>528</v>
      </c>
      <c r="B106">
        <v>102</v>
      </c>
      <c r="C106" t="s">
        <v>527</v>
      </c>
      <c r="D106">
        <v>101</v>
      </c>
      <c r="E106" t="s">
        <v>469</v>
      </c>
      <c r="F106" t="s">
        <v>77</v>
      </c>
      <c r="G106">
        <v>14493.5</v>
      </c>
      <c r="H106">
        <v>6</v>
      </c>
      <c r="I106">
        <v>10</v>
      </c>
    </row>
    <row r="107" spans="1:9" hidden="1" x14ac:dyDescent="0.3">
      <c r="A107" t="s">
        <v>528</v>
      </c>
      <c r="B107">
        <v>102</v>
      </c>
      <c r="C107" t="s">
        <v>527</v>
      </c>
      <c r="D107">
        <v>101</v>
      </c>
      <c r="E107" t="s">
        <v>469</v>
      </c>
      <c r="F107" t="s">
        <v>107</v>
      </c>
      <c r="G107">
        <v>31807</v>
      </c>
      <c r="H107">
        <v>32</v>
      </c>
      <c r="I107">
        <v>0.66750180748988031</v>
      </c>
    </row>
    <row r="108" spans="1:9" hidden="1" x14ac:dyDescent="0.3">
      <c r="A108" t="s">
        <v>528</v>
      </c>
      <c r="B108">
        <v>102</v>
      </c>
      <c r="C108" t="s">
        <v>527</v>
      </c>
      <c r="D108">
        <v>101</v>
      </c>
      <c r="E108" t="s">
        <v>469</v>
      </c>
      <c r="F108" t="s">
        <v>108</v>
      </c>
      <c r="G108">
        <v>4032</v>
      </c>
      <c r="H108">
        <v>2</v>
      </c>
      <c r="I108">
        <v>10</v>
      </c>
    </row>
    <row r="109" spans="1:9" hidden="1" x14ac:dyDescent="0.3">
      <c r="A109" t="s">
        <v>528</v>
      </c>
      <c r="B109">
        <v>102</v>
      </c>
      <c r="C109" t="s">
        <v>527</v>
      </c>
      <c r="D109">
        <v>101</v>
      </c>
      <c r="E109" t="s">
        <v>469</v>
      </c>
      <c r="F109" t="s">
        <v>130</v>
      </c>
      <c r="G109">
        <v>29627.5</v>
      </c>
      <c r="H109">
        <v>7</v>
      </c>
      <c r="I109">
        <v>10</v>
      </c>
    </row>
    <row r="110" spans="1:9" hidden="1" x14ac:dyDescent="0.3">
      <c r="A110" t="s">
        <v>528</v>
      </c>
      <c r="B110">
        <v>102</v>
      </c>
      <c r="C110" t="s">
        <v>527</v>
      </c>
      <c r="D110">
        <v>101</v>
      </c>
      <c r="E110" t="s">
        <v>469</v>
      </c>
      <c r="F110" t="s">
        <v>128</v>
      </c>
      <c r="G110">
        <v>17514</v>
      </c>
      <c r="H110">
        <v>17</v>
      </c>
      <c r="I110">
        <v>0.80239913827692999</v>
      </c>
    </row>
    <row r="111" spans="1:9" hidden="1" x14ac:dyDescent="0.3">
      <c r="A111" t="s">
        <v>528</v>
      </c>
      <c r="B111">
        <v>102</v>
      </c>
      <c r="C111" t="s">
        <v>527</v>
      </c>
      <c r="D111">
        <v>101</v>
      </c>
      <c r="E111" t="s">
        <v>469</v>
      </c>
      <c r="F111" t="s">
        <v>65</v>
      </c>
      <c r="G111">
        <v>2061.5</v>
      </c>
      <c r="H111">
        <v>3</v>
      </c>
      <c r="I111">
        <v>10</v>
      </c>
    </row>
    <row r="112" spans="1:9" hidden="1" x14ac:dyDescent="0.3">
      <c r="A112">
        <v>2017</v>
      </c>
      <c r="B112">
        <v>101</v>
      </c>
      <c r="C112" t="s">
        <v>469</v>
      </c>
      <c r="D112">
        <v>11</v>
      </c>
      <c r="E112" t="s">
        <v>518</v>
      </c>
      <c r="F112" t="s">
        <v>107</v>
      </c>
      <c r="G112">
        <v>1880</v>
      </c>
      <c r="H112">
        <v>1</v>
      </c>
      <c r="I112">
        <v>10</v>
      </c>
    </row>
    <row r="113" spans="1:9" hidden="1" x14ac:dyDescent="0.3">
      <c r="A113">
        <v>2017</v>
      </c>
      <c r="B113">
        <v>101</v>
      </c>
      <c r="C113" t="s">
        <v>469</v>
      </c>
      <c r="D113">
        <v>24</v>
      </c>
      <c r="E113" t="s">
        <v>519</v>
      </c>
      <c r="F113" t="s">
        <v>48</v>
      </c>
      <c r="G113">
        <v>4800</v>
      </c>
      <c r="H113">
        <v>1</v>
      </c>
      <c r="I113">
        <v>10</v>
      </c>
    </row>
    <row r="114" spans="1:9" hidden="1" x14ac:dyDescent="0.3">
      <c r="A114">
        <v>2017</v>
      </c>
      <c r="B114">
        <v>101</v>
      </c>
      <c r="C114" t="s">
        <v>469</v>
      </c>
      <c r="D114">
        <v>27</v>
      </c>
      <c r="E114" t="s">
        <v>520</v>
      </c>
      <c r="F114" t="s">
        <v>48</v>
      </c>
      <c r="G114">
        <v>9027</v>
      </c>
      <c r="H114">
        <v>8</v>
      </c>
      <c r="I114">
        <v>10</v>
      </c>
    </row>
    <row r="115" spans="1:9" hidden="1" x14ac:dyDescent="0.3">
      <c r="A115">
        <v>2017</v>
      </c>
      <c r="B115">
        <v>101</v>
      </c>
      <c r="C115" t="s">
        <v>469</v>
      </c>
      <c r="D115">
        <v>27</v>
      </c>
      <c r="E115" t="s">
        <v>520</v>
      </c>
      <c r="F115" t="s">
        <v>77</v>
      </c>
      <c r="G115">
        <v>2508</v>
      </c>
      <c r="H115">
        <v>1</v>
      </c>
      <c r="I115">
        <v>10</v>
      </c>
    </row>
    <row r="116" spans="1:9" hidden="1" x14ac:dyDescent="0.3">
      <c r="A116">
        <v>2017</v>
      </c>
      <c r="B116">
        <v>101</v>
      </c>
      <c r="C116" t="s">
        <v>469</v>
      </c>
      <c r="D116">
        <v>27</v>
      </c>
      <c r="E116" t="s">
        <v>520</v>
      </c>
      <c r="F116" t="s">
        <v>107</v>
      </c>
      <c r="G116">
        <v>570</v>
      </c>
      <c r="H116">
        <v>1</v>
      </c>
      <c r="I116">
        <v>10</v>
      </c>
    </row>
    <row r="117" spans="1:9" hidden="1" x14ac:dyDescent="0.3">
      <c r="A117">
        <v>2017</v>
      </c>
      <c r="B117">
        <v>101</v>
      </c>
      <c r="C117" t="s">
        <v>469</v>
      </c>
      <c r="D117">
        <v>28</v>
      </c>
      <c r="E117" t="s">
        <v>521</v>
      </c>
      <c r="F117" t="s">
        <v>48</v>
      </c>
      <c r="G117">
        <v>2750</v>
      </c>
      <c r="H117">
        <v>1</v>
      </c>
      <c r="I117">
        <v>10</v>
      </c>
    </row>
    <row r="118" spans="1:9" hidden="1" x14ac:dyDescent="0.3">
      <c r="A118">
        <v>2017</v>
      </c>
      <c r="B118">
        <v>101</v>
      </c>
      <c r="C118" t="s">
        <v>469</v>
      </c>
      <c r="D118">
        <v>44</v>
      </c>
      <c r="E118" t="s">
        <v>523</v>
      </c>
      <c r="F118" t="s">
        <v>48</v>
      </c>
      <c r="G118">
        <v>13146</v>
      </c>
      <c r="H118">
        <v>4</v>
      </c>
      <c r="I118">
        <v>10</v>
      </c>
    </row>
    <row r="119" spans="1:9" hidden="1" x14ac:dyDescent="0.3">
      <c r="A119">
        <v>2017</v>
      </c>
      <c r="B119">
        <v>101</v>
      </c>
      <c r="C119" t="s">
        <v>469</v>
      </c>
      <c r="D119">
        <v>44</v>
      </c>
      <c r="E119" t="s">
        <v>523</v>
      </c>
      <c r="F119" t="s">
        <v>77</v>
      </c>
      <c r="G119">
        <v>7927</v>
      </c>
      <c r="H119">
        <v>2</v>
      </c>
      <c r="I119">
        <v>10</v>
      </c>
    </row>
    <row r="120" spans="1:9" hidden="1" x14ac:dyDescent="0.3">
      <c r="A120">
        <v>2017</v>
      </c>
      <c r="B120">
        <v>101</v>
      </c>
      <c r="C120" t="s">
        <v>469</v>
      </c>
      <c r="D120">
        <v>44</v>
      </c>
      <c r="E120" t="s">
        <v>523</v>
      </c>
      <c r="F120" t="s">
        <v>107</v>
      </c>
      <c r="G120">
        <v>1965</v>
      </c>
      <c r="H120">
        <v>1</v>
      </c>
      <c r="I120">
        <v>10</v>
      </c>
    </row>
    <row r="121" spans="1:9" hidden="1" x14ac:dyDescent="0.3">
      <c r="A121">
        <v>2017</v>
      </c>
      <c r="B121">
        <v>101</v>
      </c>
      <c r="C121" t="s">
        <v>469</v>
      </c>
      <c r="D121">
        <v>44</v>
      </c>
      <c r="E121" t="s">
        <v>523</v>
      </c>
      <c r="F121" t="s">
        <v>108</v>
      </c>
      <c r="G121">
        <v>1120</v>
      </c>
      <c r="H121">
        <v>1</v>
      </c>
      <c r="I121">
        <v>10</v>
      </c>
    </row>
    <row r="122" spans="1:9" hidden="1" x14ac:dyDescent="0.3">
      <c r="A122">
        <v>2017</v>
      </c>
      <c r="B122">
        <v>101</v>
      </c>
      <c r="C122" t="s">
        <v>469</v>
      </c>
      <c r="D122">
        <v>44</v>
      </c>
      <c r="E122" t="s">
        <v>523</v>
      </c>
      <c r="F122" t="s">
        <v>130</v>
      </c>
      <c r="G122">
        <v>3075</v>
      </c>
      <c r="H122">
        <v>1</v>
      </c>
      <c r="I122">
        <v>10</v>
      </c>
    </row>
    <row r="123" spans="1:9" hidden="1" x14ac:dyDescent="0.3">
      <c r="A123">
        <v>2017</v>
      </c>
      <c r="B123">
        <v>101</v>
      </c>
      <c r="C123" t="s">
        <v>469</v>
      </c>
      <c r="D123">
        <v>44</v>
      </c>
      <c r="E123" t="s">
        <v>523</v>
      </c>
      <c r="F123" t="s">
        <v>128</v>
      </c>
      <c r="G123">
        <v>1898</v>
      </c>
      <c r="H123">
        <v>2</v>
      </c>
      <c r="I123">
        <v>10</v>
      </c>
    </row>
    <row r="124" spans="1:9" hidden="1" x14ac:dyDescent="0.3">
      <c r="A124">
        <v>2017</v>
      </c>
      <c r="B124">
        <v>101</v>
      </c>
      <c r="C124" t="s">
        <v>469</v>
      </c>
      <c r="D124">
        <v>52</v>
      </c>
      <c r="E124" t="s">
        <v>529</v>
      </c>
      <c r="F124" t="s">
        <v>48</v>
      </c>
      <c r="G124">
        <v>4380</v>
      </c>
      <c r="H124">
        <v>1</v>
      </c>
      <c r="I124">
        <v>10</v>
      </c>
    </row>
    <row r="125" spans="1:9" hidden="1" x14ac:dyDescent="0.3">
      <c r="A125">
        <v>2017</v>
      </c>
      <c r="B125">
        <v>101</v>
      </c>
      <c r="C125" t="s">
        <v>469</v>
      </c>
      <c r="D125">
        <v>52</v>
      </c>
      <c r="E125" t="s">
        <v>529</v>
      </c>
      <c r="F125" t="s">
        <v>77</v>
      </c>
      <c r="G125">
        <v>3027</v>
      </c>
      <c r="H125">
        <v>2</v>
      </c>
      <c r="I125">
        <v>10</v>
      </c>
    </row>
    <row r="126" spans="1:9" hidden="1" x14ac:dyDescent="0.3">
      <c r="A126">
        <v>2017</v>
      </c>
      <c r="B126">
        <v>101</v>
      </c>
      <c r="C126" t="s">
        <v>469</v>
      </c>
      <c r="D126">
        <v>52</v>
      </c>
      <c r="E126" t="s">
        <v>529</v>
      </c>
      <c r="F126" t="s">
        <v>107</v>
      </c>
      <c r="G126">
        <v>815</v>
      </c>
      <c r="H126">
        <v>1</v>
      </c>
      <c r="I126">
        <v>10</v>
      </c>
    </row>
    <row r="127" spans="1:9" hidden="1" x14ac:dyDescent="0.3">
      <c r="A127">
        <v>2017</v>
      </c>
      <c r="B127">
        <v>101</v>
      </c>
      <c r="C127" t="s">
        <v>469</v>
      </c>
      <c r="D127">
        <v>53</v>
      </c>
      <c r="E127" t="s">
        <v>530</v>
      </c>
      <c r="F127" t="s">
        <v>48</v>
      </c>
      <c r="G127">
        <v>1326</v>
      </c>
      <c r="H127">
        <v>1</v>
      </c>
      <c r="I127">
        <v>10</v>
      </c>
    </row>
    <row r="128" spans="1:9" hidden="1" x14ac:dyDescent="0.3">
      <c r="A128">
        <v>2017</v>
      </c>
      <c r="B128">
        <v>101</v>
      </c>
      <c r="C128" t="s">
        <v>469</v>
      </c>
      <c r="D128">
        <v>75</v>
      </c>
      <c r="E128" t="s">
        <v>524</v>
      </c>
      <c r="F128" t="s">
        <v>107</v>
      </c>
      <c r="G128">
        <v>4750</v>
      </c>
      <c r="H128">
        <v>2</v>
      </c>
      <c r="I128">
        <v>10</v>
      </c>
    </row>
    <row r="129" spans="1:9" hidden="1" x14ac:dyDescent="0.3">
      <c r="A129">
        <v>2017</v>
      </c>
      <c r="B129">
        <v>101</v>
      </c>
      <c r="C129" t="s">
        <v>469</v>
      </c>
      <c r="D129">
        <v>75</v>
      </c>
      <c r="E129" t="s">
        <v>524</v>
      </c>
      <c r="F129" t="s">
        <v>128</v>
      </c>
      <c r="G129">
        <v>1344</v>
      </c>
      <c r="H129">
        <v>1</v>
      </c>
      <c r="I129">
        <v>10</v>
      </c>
    </row>
    <row r="130" spans="1:9" hidden="1" x14ac:dyDescent="0.3">
      <c r="A130">
        <v>2017</v>
      </c>
      <c r="B130">
        <v>101</v>
      </c>
      <c r="C130" t="s">
        <v>469</v>
      </c>
      <c r="D130">
        <v>75</v>
      </c>
      <c r="E130" t="s">
        <v>524</v>
      </c>
      <c r="F130" t="s">
        <v>65</v>
      </c>
      <c r="G130">
        <v>2350</v>
      </c>
      <c r="H130">
        <v>1</v>
      </c>
      <c r="I130">
        <v>10</v>
      </c>
    </row>
    <row r="131" spans="1:9" hidden="1" x14ac:dyDescent="0.3">
      <c r="A131">
        <v>2017</v>
      </c>
      <c r="B131">
        <v>101</v>
      </c>
      <c r="C131" t="s">
        <v>469</v>
      </c>
      <c r="D131">
        <v>76</v>
      </c>
      <c r="E131" t="s">
        <v>525</v>
      </c>
      <c r="F131" t="s">
        <v>48</v>
      </c>
      <c r="G131">
        <v>4961</v>
      </c>
      <c r="H131">
        <v>2</v>
      </c>
      <c r="I131">
        <v>10</v>
      </c>
    </row>
    <row r="132" spans="1:9" hidden="1" x14ac:dyDescent="0.3">
      <c r="A132">
        <v>2017</v>
      </c>
      <c r="B132">
        <v>101</v>
      </c>
      <c r="C132" t="s">
        <v>469</v>
      </c>
      <c r="D132">
        <v>76</v>
      </c>
      <c r="E132" t="s">
        <v>525</v>
      </c>
      <c r="F132" t="s">
        <v>128</v>
      </c>
      <c r="G132">
        <v>1595</v>
      </c>
      <c r="H132">
        <v>1</v>
      </c>
      <c r="I132">
        <v>10</v>
      </c>
    </row>
    <row r="133" spans="1:9" hidden="1" x14ac:dyDescent="0.3">
      <c r="A133">
        <v>2017</v>
      </c>
      <c r="B133">
        <v>101</v>
      </c>
      <c r="C133" t="s">
        <v>469</v>
      </c>
      <c r="D133">
        <v>93</v>
      </c>
      <c r="E133" t="s">
        <v>526</v>
      </c>
      <c r="F133" t="s">
        <v>48</v>
      </c>
      <c r="G133">
        <v>2500</v>
      </c>
      <c r="H133">
        <v>1</v>
      </c>
      <c r="I133">
        <v>10</v>
      </c>
    </row>
    <row r="134" spans="1:9" hidden="1" x14ac:dyDescent="0.3">
      <c r="A134">
        <v>2017</v>
      </c>
      <c r="B134">
        <v>101</v>
      </c>
      <c r="C134" t="s">
        <v>469</v>
      </c>
      <c r="D134">
        <v>93</v>
      </c>
      <c r="E134" t="s">
        <v>526</v>
      </c>
      <c r="F134" t="s">
        <v>128</v>
      </c>
      <c r="G134">
        <v>1605</v>
      </c>
      <c r="H134">
        <v>1</v>
      </c>
      <c r="I134">
        <v>10</v>
      </c>
    </row>
    <row r="135" spans="1:9" hidden="1" x14ac:dyDescent="0.3">
      <c r="A135">
        <v>2017</v>
      </c>
      <c r="B135">
        <v>101</v>
      </c>
      <c r="C135" t="s">
        <v>469</v>
      </c>
      <c r="D135">
        <v>93</v>
      </c>
      <c r="E135" t="s">
        <v>526</v>
      </c>
      <c r="F135" t="s">
        <v>65</v>
      </c>
      <c r="G135">
        <v>4756</v>
      </c>
      <c r="H135">
        <v>2</v>
      </c>
      <c r="I135">
        <v>10</v>
      </c>
    </row>
    <row r="136" spans="1:9" hidden="1" x14ac:dyDescent="0.3">
      <c r="A136">
        <v>2017</v>
      </c>
      <c r="B136">
        <v>101</v>
      </c>
      <c r="C136" t="s">
        <v>469</v>
      </c>
      <c r="D136">
        <v>102</v>
      </c>
      <c r="E136" t="s">
        <v>527</v>
      </c>
      <c r="F136" t="s">
        <v>48</v>
      </c>
      <c r="G136">
        <v>153606</v>
      </c>
      <c r="H136">
        <v>31</v>
      </c>
      <c r="I136">
        <v>0.67369734654593327</v>
      </c>
    </row>
    <row r="137" spans="1:9" hidden="1" x14ac:dyDescent="0.3">
      <c r="A137">
        <v>2017</v>
      </c>
      <c r="B137">
        <v>101</v>
      </c>
      <c r="C137" t="s">
        <v>469</v>
      </c>
      <c r="D137">
        <v>102</v>
      </c>
      <c r="E137" t="s">
        <v>527</v>
      </c>
      <c r="F137" t="s">
        <v>107</v>
      </c>
      <c r="G137">
        <v>18649</v>
      </c>
      <c r="H137">
        <v>28</v>
      </c>
      <c r="I137">
        <v>0.6939498761803401</v>
      </c>
    </row>
    <row r="138" spans="1:9" hidden="1" x14ac:dyDescent="0.3">
      <c r="A138">
        <v>2017</v>
      </c>
      <c r="B138">
        <v>101</v>
      </c>
      <c r="C138" t="s">
        <v>469</v>
      </c>
      <c r="D138">
        <v>102</v>
      </c>
      <c r="E138" t="s">
        <v>527</v>
      </c>
      <c r="F138" t="s">
        <v>130</v>
      </c>
      <c r="G138">
        <v>27608</v>
      </c>
      <c r="H138">
        <v>8</v>
      </c>
      <c r="I138">
        <v>10</v>
      </c>
    </row>
    <row r="139" spans="1:9" hidden="1" x14ac:dyDescent="0.3">
      <c r="A139">
        <v>2017</v>
      </c>
      <c r="B139">
        <v>101</v>
      </c>
      <c r="C139" t="s">
        <v>469</v>
      </c>
      <c r="D139">
        <v>102</v>
      </c>
      <c r="E139" t="s">
        <v>527</v>
      </c>
      <c r="F139" t="s">
        <v>128</v>
      </c>
      <c r="G139">
        <v>17969</v>
      </c>
      <c r="H139">
        <v>9</v>
      </c>
      <c r="I139">
        <v>10</v>
      </c>
    </row>
    <row r="140" spans="1:9" hidden="1" x14ac:dyDescent="0.3">
      <c r="A140">
        <v>2017</v>
      </c>
      <c r="B140">
        <v>101</v>
      </c>
      <c r="C140" t="s">
        <v>469</v>
      </c>
      <c r="D140">
        <v>102</v>
      </c>
      <c r="E140" t="s">
        <v>527</v>
      </c>
      <c r="F140" t="s">
        <v>65</v>
      </c>
      <c r="G140">
        <v>716</v>
      </c>
      <c r="H140">
        <v>1</v>
      </c>
      <c r="I140">
        <v>10</v>
      </c>
    </row>
    <row r="141" spans="1:9" hidden="1" x14ac:dyDescent="0.3">
      <c r="A141">
        <v>2018</v>
      </c>
      <c r="B141">
        <v>101</v>
      </c>
      <c r="C141" t="s">
        <v>469</v>
      </c>
      <c r="D141">
        <v>11</v>
      </c>
      <c r="E141" t="s">
        <v>518</v>
      </c>
      <c r="F141" t="s">
        <v>48</v>
      </c>
      <c r="G141">
        <v>1400</v>
      </c>
      <c r="H141">
        <v>2</v>
      </c>
      <c r="I141">
        <v>10</v>
      </c>
    </row>
    <row r="142" spans="1:9" hidden="1" x14ac:dyDescent="0.3">
      <c r="A142">
        <v>2018</v>
      </c>
      <c r="B142">
        <v>101</v>
      </c>
      <c r="C142" t="s">
        <v>469</v>
      </c>
      <c r="D142">
        <v>24</v>
      </c>
      <c r="E142" t="s">
        <v>519</v>
      </c>
      <c r="F142" t="s">
        <v>107</v>
      </c>
      <c r="G142">
        <v>1088</v>
      </c>
      <c r="H142">
        <v>1</v>
      </c>
      <c r="I142">
        <v>10</v>
      </c>
    </row>
    <row r="143" spans="1:9" hidden="1" x14ac:dyDescent="0.3">
      <c r="A143">
        <v>2018</v>
      </c>
      <c r="B143">
        <v>101</v>
      </c>
      <c r="C143" t="s">
        <v>469</v>
      </c>
      <c r="D143">
        <v>27</v>
      </c>
      <c r="E143" t="s">
        <v>520</v>
      </c>
      <c r="F143" t="s">
        <v>48</v>
      </c>
      <c r="G143">
        <v>26742</v>
      </c>
      <c r="H143">
        <v>6</v>
      </c>
      <c r="I143">
        <v>10</v>
      </c>
    </row>
    <row r="144" spans="1:9" hidden="1" x14ac:dyDescent="0.3">
      <c r="A144">
        <v>2018</v>
      </c>
      <c r="B144">
        <v>101</v>
      </c>
      <c r="C144" t="s">
        <v>469</v>
      </c>
      <c r="D144">
        <v>27</v>
      </c>
      <c r="E144" t="s">
        <v>520</v>
      </c>
      <c r="F144" t="s">
        <v>107</v>
      </c>
      <c r="G144">
        <v>3654</v>
      </c>
      <c r="H144">
        <v>5</v>
      </c>
      <c r="I144">
        <v>10</v>
      </c>
    </row>
    <row r="145" spans="1:9" hidden="1" x14ac:dyDescent="0.3">
      <c r="A145">
        <v>2018</v>
      </c>
      <c r="B145">
        <v>101</v>
      </c>
      <c r="C145" t="s">
        <v>469</v>
      </c>
      <c r="D145">
        <v>27</v>
      </c>
      <c r="E145" t="s">
        <v>520</v>
      </c>
      <c r="F145" t="s">
        <v>128</v>
      </c>
      <c r="G145">
        <v>2016</v>
      </c>
      <c r="H145">
        <v>1</v>
      </c>
      <c r="I145">
        <v>10</v>
      </c>
    </row>
    <row r="146" spans="1:9" hidden="1" x14ac:dyDescent="0.3">
      <c r="A146">
        <v>2018</v>
      </c>
      <c r="B146">
        <v>101</v>
      </c>
      <c r="C146" t="s">
        <v>469</v>
      </c>
      <c r="D146">
        <v>28</v>
      </c>
      <c r="E146" t="s">
        <v>521</v>
      </c>
      <c r="F146" t="s">
        <v>48</v>
      </c>
      <c r="G146">
        <v>6021</v>
      </c>
      <c r="H146">
        <v>3</v>
      </c>
      <c r="I146">
        <v>10</v>
      </c>
    </row>
    <row r="147" spans="1:9" hidden="1" x14ac:dyDescent="0.3">
      <c r="A147">
        <v>2018</v>
      </c>
      <c r="B147">
        <v>101</v>
      </c>
      <c r="C147" t="s">
        <v>469</v>
      </c>
      <c r="D147">
        <v>44</v>
      </c>
      <c r="E147" t="s">
        <v>523</v>
      </c>
      <c r="F147" t="s">
        <v>77</v>
      </c>
      <c r="G147">
        <v>5350</v>
      </c>
      <c r="H147">
        <v>1</v>
      </c>
      <c r="I147">
        <v>10</v>
      </c>
    </row>
    <row r="148" spans="1:9" hidden="1" x14ac:dyDescent="0.3">
      <c r="A148">
        <v>2018</v>
      </c>
      <c r="B148">
        <v>101</v>
      </c>
      <c r="C148" t="s">
        <v>469</v>
      </c>
      <c r="D148">
        <v>44</v>
      </c>
      <c r="E148" t="s">
        <v>523</v>
      </c>
      <c r="F148" t="s">
        <v>130</v>
      </c>
      <c r="G148">
        <v>5352</v>
      </c>
      <c r="H148">
        <v>1</v>
      </c>
      <c r="I148">
        <v>10</v>
      </c>
    </row>
    <row r="149" spans="1:9" hidden="1" x14ac:dyDescent="0.3">
      <c r="A149">
        <v>2018</v>
      </c>
      <c r="B149">
        <v>101</v>
      </c>
      <c r="C149" t="s">
        <v>469</v>
      </c>
      <c r="D149">
        <v>52</v>
      </c>
      <c r="E149" t="s">
        <v>529</v>
      </c>
      <c r="F149" t="s">
        <v>48</v>
      </c>
      <c r="G149">
        <v>25472</v>
      </c>
      <c r="H149">
        <v>2</v>
      </c>
      <c r="I149">
        <v>10</v>
      </c>
    </row>
    <row r="150" spans="1:9" hidden="1" x14ac:dyDescent="0.3">
      <c r="A150">
        <v>2018</v>
      </c>
      <c r="B150">
        <v>101</v>
      </c>
      <c r="C150" t="s">
        <v>469</v>
      </c>
      <c r="D150">
        <v>75</v>
      </c>
      <c r="E150" t="s">
        <v>524</v>
      </c>
      <c r="F150" t="s">
        <v>48</v>
      </c>
      <c r="G150">
        <v>6663</v>
      </c>
      <c r="H150">
        <v>4</v>
      </c>
      <c r="I150">
        <v>10</v>
      </c>
    </row>
    <row r="151" spans="1:9" hidden="1" x14ac:dyDescent="0.3">
      <c r="A151">
        <v>2018</v>
      </c>
      <c r="B151">
        <v>101</v>
      </c>
      <c r="C151" t="s">
        <v>469</v>
      </c>
      <c r="D151">
        <v>76</v>
      </c>
      <c r="E151" t="s">
        <v>525</v>
      </c>
      <c r="F151" t="s">
        <v>48</v>
      </c>
      <c r="G151">
        <v>2990</v>
      </c>
      <c r="H151">
        <v>1</v>
      </c>
      <c r="I151">
        <v>10</v>
      </c>
    </row>
    <row r="152" spans="1:9" hidden="1" x14ac:dyDescent="0.3">
      <c r="A152">
        <v>2018</v>
      </c>
      <c r="B152">
        <v>101</v>
      </c>
      <c r="C152" t="s">
        <v>469</v>
      </c>
      <c r="D152">
        <v>93</v>
      </c>
      <c r="E152" t="s">
        <v>526</v>
      </c>
      <c r="F152" t="s">
        <v>48</v>
      </c>
      <c r="G152">
        <v>2553</v>
      </c>
      <c r="H152">
        <v>1</v>
      </c>
      <c r="I152">
        <v>10</v>
      </c>
    </row>
    <row r="153" spans="1:9" hidden="1" x14ac:dyDescent="0.3">
      <c r="A153">
        <v>2018</v>
      </c>
      <c r="B153">
        <v>101</v>
      </c>
      <c r="C153" t="s">
        <v>469</v>
      </c>
      <c r="D153">
        <v>102</v>
      </c>
      <c r="E153" t="s">
        <v>527</v>
      </c>
      <c r="F153" t="s">
        <v>48</v>
      </c>
      <c r="G153">
        <v>135813</v>
      </c>
      <c r="H153">
        <v>31</v>
      </c>
      <c r="I153">
        <v>0.67369734654593327</v>
      </c>
    </row>
    <row r="154" spans="1:9" hidden="1" x14ac:dyDescent="0.3">
      <c r="A154">
        <v>2018</v>
      </c>
      <c r="B154">
        <v>101</v>
      </c>
      <c r="C154" t="s">
        <v>469</v>
      </c>
      <c r="D154">
        <v>102</v>
      </c>
      <c r="E154" t="s">
        <v>527</v>
      </c>
      <c r="F154" t="s">
        <v>107</v>
      </c>
      <c r="G154">
        <v>34693</v>
      </c>
      <c r="H154">
        <v>28</v>
      </c>
      <c r="I154">
        <v>0.6939498761803401</v>
      </c>
    </row>
    <row r="155" spans="1:9" hidden="1" x14ac:dyDescent="0.3">
      <c r="A155">
        <v>2018</v>
      </c>
      <c r="B155">
        <v>101</v>
      </c>
      <c r="C155" t="s">
        <v>469</v>
      </c>
      <c r="D155">
        <v>102</v>
      </c>
      <c r="E155" t="s">
        <v>527</v>
      </c>
      <c r="F155" t="s">
        <v>130</v>
      </c>
      <c r="G155">
        <v>1724</v>
      </c>
      <c r="H155">
        <v>1</v>
      </c>
      <c r="I155">
        <v>10</v>
      </c>
    </row>
    <row r="156" spans="1:9" hidden="1" x14ac:dyDescent="0.3">
      <c r="A156">
        <v>2018</v>
      </c>
      <c r="B156">
        <v>101</v>
      </c>
      <c r="C156" t="s">
        <v>469</v>
      </c>
      <c r="D156">
        <v>102</v>
      </c>
      <c r="E156" t="s">
        <v>527</v>
      </c>
      <c r="F156" t="s">
        <v>128</v>
      </c>
      <c r="G156">
        <v>21414</v>
      </c>
      <c r="H156">
        <v>10</v>
      </c>
      <c r="I156">
        <v>0.93637775903876319</v>
      </c>
    </row>
    <row r="157" spans="1:9" hidden="1" x14ac:dyDescent="0.3">
      <c r="A157">
        <v>2018</v>
      </c>
      <c r="B157">
        <v>101</v>
      </c>
      <c r="C157" t="s">
        <v>469</v>
      </c>
      <c r="D157">
        <v>102</v>
      </c>
      <c r="E157" t="s">
        <v>527</v>
      </c>
      <c r="F157" t="s">
        <v>65</v>
      </c>
      <c r="G157">
        <v>2788</v>
      </c>
      <c r="H157">
        <v>1</v>
      </c>
      <c r="I157">
        <v>10</v>
      </c>
    </row>
    <row r="158" spans="1:9" hidden="1" x14ac:dyDescent="0.3">
      <c r="A158">
        <v>2017</v>
      </c>
      <c r="B158">
        <v>101</v>
      </c>
      <c r="C158" t="s">
        <v>469</v>
      </c>
      <c r="D158">
        <v>100</v>
      </c>
      <c r="E158" t="s">
        <v>210</v>
      </c>
      <c r="F158" t="s">
        <v>48</v>
      </c>
      <c r="G158">
        <v>196496</v>
      </c>
      <c r="H158">
        <v>50</v>
      </c>
      <c r="I158">
        <v>0.58620675480925688</v>
      </c>
    </row>
    <row r="159" spans="1:9" hidden="1" x14ac:dyDescent="0.3">
      <c r="A159">
        <v>2017</v>
      </c>
      <c r="B159">
        <v>101</v>
      </c>
      <c r="C159" t="s">
        <v>469</v>
      </c>
      <c r="D159">
        <v>100</v>
      </c>
      <c r="E159" t="s">
        <v>210</v>
      </c>
      <c r="F159" t="s">
        <v>77</v>
      </c>
      <c r="G159">
        <v>13462</v>
      </c>
      <c r="H159">
        <v>5</v>
      </c>
      <c r="I159">
        <v>10</v>
      </c>
    </row>
    <row r="160" spans="1:9" hidden="1" x14ac:dyDescent="0.3">
      <c r="A160">
        <v>2017</v>
      </c>
      <c r="B160">
        <v>101</v>
      </c>
      <c r="C160" t="s">
        <v>469</v>
      </c>
      <c r="D160">
        <v>100</v>
      </c>
      <c r="E160" t="s">
        <v>210</v>
      </c>
      <c r="F160" t="s">
        <v>107</v>
      </c>
      <c r="G160">
        <v>28629</v>
      </c>
      <c r="H160">
        <v>34</v>
      </c>
      <c r="I160">
        <v>0.65582916326229002</v>
      </c>
    </row>
    <row r="161" spans="1:9" hidden="1" x14ac:dyDescent="0.3">
      <c r="A161">
        <v>2017</v>
      </c>
      <c r="B161">
        <v>101</v>
      </c>
      <c r="C161" t="s">
        <v>469</v>
      </c>
      <c r="D161">
        <v>100</v>
      </c>
      <c r="E161" t="s">
        <v>210</v>
      </c>
      <c r="F161" t="s">
        <v>108</v>
      </c>
      <c r="G161">
        <v>1120</v>
      </c>
      <c r="H161">
        <v>1</v>
      </c>
      <c r="I161">
        <v>10</v>
      </c>
    </row>
    <row r="162" spans="1:9" hidden="1" x14ac:dyDescent="0.3">
      <c r="A162">
        <v>2017</v>
      </c>
      <c r="B162">
        <v>101</v>
      </c>
      <c r="C162" t="s">
        <v>469</v>
      </c>
      <c r="D162">
        <v>100</v>
      </c>
      <c r="E162" t="s">
        <v>210</v>
      </c>
      <c r="F162" t="s">
        <v>130</v>
      </c>
      <c r="G162">
        <v>30683</v>
      </c>
      <c r="H162">
        <v>9</v>
      </c>
      <c r="I162">
        <v>10</v>
      </c>
    </row>
    <row r="163" spans="1:9" hidden="1" x14ac:dyDescent="0.3">
      <c r="A163">
        <v>2017</v>
      </c>
      <c r="B163">
        <v>101</v>
      </c>
      <c r="C163" t="s">
        <v>469</v>
      </c>
      <c r="D163">
        <v>100</v>
      </c>
      <c r="E163" t="s">
        <v>210</v>
      </c>
      <c r="F163" t="s">
        <v>128</v>
      </c>
      <c r="G163">
        <v>24411</v>
      </c>
      <c r="H163">
        <v>14</v>
      </c>
      <c r="I163">
        <v>0.8490393746515853</v>
      </c>
    </row>
    <row r="164" spans="1:9" hidden="1" x14ac:dyDescent="0.3">
      <c r="A164">
        <v>2017</v>
      </c>
      <c r="B164">
        <v>101</v>
      </c>
      <c r="C164" t="s">
        <v>469</v>
      </c>
      <c r="D164">
        <v>100</v>
      </c>
      <c r="E164" t="s">
        <v>210</v>
      </c>
      <c r="F164" t="s">
        <v>65</v>
      </c>
      <c r="G164">
        <v>7822</v>
      </c>
      <c r="H164">
        <v>4</v>
      </c>
      <c r="I164">
        <v>10</v>
      </c>
    </row>
    <row r="165" spans="1:9" hidden="1" x14ac:dyDescent="0.3">
      <c r="A165">
        <v>2018</v>
      </c>
      <c r="B165">
        <v>101</v>
      </c>
      <c r="C165" t="s">
        <v>469</v>
      </c>
      <c r="D165">
        <v>100</v>
      </c>
      <c r="E165" t="s">
        <v>210</v>
      </c>
      <c r="F165" t="s">
        <v>48</v>
      </c>
      <c r="G165">
        <v>207654</v>
      </c>
      <c r="H165">
        <v>50</v>
      </c>
      <c r="I165">
        <v>0.58620675480925688</v>
      </c>
    </row>
    <row r="166" spans="1:9" hidden="1" x14ac:dyDescent="0.3">
      <c r="A166">
        <v>2018</v>
      </c>
      <c r="B166">
        <v>101</v>
      </c>
      <c r="C166" t="s">
        <v>469</v>
      </c>
      <c r="D166">
        <v>100</v>
      </c>
      <c r="E166" t="s">
        <v>210</v>
      </c>
      <c r="F166" t="s">
        <v>77</v>
      </c>
      <c r="G166">
        <v>5350</v>
      </c>
      <c r="H166">
        <v>1</v>
      </c>
      <c r="I166">
        <v>10</v>
      </c>
    </row>
    <row r="167" spans="1:9" hidden="1" x14ac:dyDescent="0.3">
      <c r="A167">
        <v>2018</v>
      </c>
      <c r="B167">
        <v>101</v>
      </c>
      <c r="C167" t="s">
        <v>469</v>
      </c>
      <c r="D167">
        <v>100</v>
      </c>
      <c r="E167" t="s">
        <v>210</v>
      </c>
      <c r="F167" t="s">
        <v>107</v>
      </c>
      <c r="G167">
        <v>39435</v>
      </c>
      <c r="H167">
        <v>34</v>
      </c>
      <c r="I167">
        <v>0.65582916326229002</v>
      </c>
    </row>
    <row r="168" spans="1:9" hidden="1" x14ac:dyDescent="0.3">
      <c r="A168">
        <v>2018</v>
      </c>
      <c r="B168">
        <v>101</v>
      </c>
      <c r="C168" t="s">
        <v>469</v>
      </c>
      <c r="D168">
        <v>100</v>
      </c>
      <c r="E168" t="s">
        <v>210</v>
      </c>
      <c r="F168" t="s">
        <v>130</v>
      </c>
      <c r="G168">
        <v>7076</v>
      </c>
      <c r="H168">
        <v>2</v>
      </c>
      <c r="I168">
        <v>10</v>
      </c>
    </row>
    <row r="169" spans="1:9" hidden="1" x14ac:dyDescent="0.3">
      <c r="A169">
        <v>2018</v>
      </c>
      <c r="B169">
        <v>101</v>
      </c>
      <c r="C169" t="s">
        <v>469</v>
      </c>
      <c r="D169">
        <v>100</v>
      </c>
      <c r="E169" t="s">
        <v>210</v>
      </c>
      <c r="F169" t="s">
        <v>128</v>
      </c>
      <c r="G169">
        <v>23430</v>
      </c>
      <c r="H169">
        <v>11</v>
      </c>
      <c r="I169">
        <v>0.9107639214324158</v>
      </c>
    </row>
    <row r="170" spans="1:9" hidden="1" x14ac:dyDescent="0.3">
      <c r="A170">
        <v>2018</v>
      </c>
      <c r="B170">
        <v>101</v>
      </c>
      <c r="C170" t="s">
        <v>469</v>
      </c>
      <c r="D170">
        <v>100</v>
      </c>
      <c r="E170" t="s">
        <v>210</v>
      </c>
      <c r="F170" t="s">
        <v>65</v>
      </c>
      <c r="G170">
        <v>2788</v>
      </c>
      <c r="H170">
        <v>1</v>
      </c>
      <c r="I170">
        <v>10</v>
      </c>
    </row>
    <row r="171" spans="1:9" hidden="1" x14ac:dyDescent="0.3">
      <c r="A171" t="s">
        <v>528</v>
      </c>
      <c r="B171">
        <v>101</v>
      </c>
      <c r="C171" t="s">
        <v>469</v>
      </c>
      <c r="D171">
        <v>11</v>
      </c>
      <c r="E171" t="s">
        <v>518</v>
      </c>
      <c r="F171" t="s">
        <v>48</v>
      </c>
      <c r="G171">
        <v>700</v>
      </c>
      <c r="H171">
        <v>2</v>
      </c>
      <c r="I171">
        <v>10</v>
      </c>
    </row>
    <row r="172" spans="1:9" hidden="1" x14ac:dyDescent="0.3">
      <c r="A172" t="s">
        <v>528</v>
      </c>
      <c r="B172">
        <v>101</v>
      </c>
      <c r="C172" t="s">
        <v>469</v>
      </c>
      <c r="D172">
        <v>11</v>
      </c>
      <c r="E172" t="s">
        <v>518</v>
      </c>
      <c r="F172" t="s">
        <v>107</v>
      </c>
      <c r="G172">
        <v>940</v>
      </c>
      <c r="H172">
        <v>1</v>
      </c>
      <c r="I172">
        <v>10</v>
      </c>
    </row>
    <row r="173" spans="1:9" hidden="1" x14ac:dyDescent="0.3">
      <c r="A173" t="s">
        <v>528</v>
      </c>
      <c r="B173">
        <v>101</v>
      </c>
      <c r="C173" t="s">
        <v>469</v>
      </c>
      <c r="D173">
        <v>24</v>
      </c>
      <c r="E173" t="s">
        <v>519</v>
      </c>
      <c r="F173" t="s">
        <v>48</v>
      </c>
      <c r="G173">
        <v>2400</v>
      </c>
      <c r="H173">
        <v>1</v>
      </c>
      <c r="I173">
        <v>10</v>
      </c>
    </row>
    <row r="174" spans="1:9" hidden="1" x14ac:dyDescent="0.3">
      <c r="A174" t="s">
        <v>528</v>
      </c>
      <c r="B174">
        <v>101</v>
      </c>
      <c r="C174" t="s">
        <v>469</v>
      </c>
      <c r="D174">
        <v>24</v>
      </c>
      <c r="E174" t="s">
        <v>519</v>
      </c>
      <c r="F174" t="s">
        <v>107</v>
      </c>
      <c r="G174">
        <v>544</v>
      </c>
      <c r="H174">
        <v>1</v>
      </c>
      <c r="I174">
        <v>10</v>
      </c>
    </row>
    <row r="175" spans="1:9" hidden="1" x14ac:dyDescent="0.3">
      <c r="A175" t="s">
        <v>528</v>
      </c>
      <c r="B175">
        <v>101</v>
      </c>
      <c r="C175" t="s">
        <v>469</v>
      </c>
      <c r="D175">
        <v>27</v>
      </c>
      <c r="E175" t="s">
        <v>520</v>
      </c>
      <c r="F175" t="s">
        <v>48</v>
      </c>
      <c r="G175">
        <v>17884.5</v>
      </c>
      <c r="H175">
        <v>14</v>
      </c>
      <c r="I175">
        <v>0.8490393746515853</v>
      </c>
    </row>
    <row r="176" spans="1:9" hidden="1" x14ac:dyDescent="0.3">
      <c r="A176" t="s">
        <v>528</v>
      </c>
      <c r="B176">
        <v>101</v>
      </c>
      <c r="C176" t="s">
        <v>469</v>
      </c>
      <c r="D176">
        <v>27</v>
      </c>
      <c r="E176" t="s">
        <v>520</v>
      </c>
      <c r="F176" t="s">
        <v>77</v>
      </c>
      <c r="G176">
        <v>1254</v>
      </c>
      <c r="H176">
        <v>1</v>
      </c>
      <c r="I176">
        <v>10</v>
      </c>
    </row>
    <row r="177" spans="1:9" hidden="1" x14ac:dyDescent="0.3">
      <c r="A177" t="s">
        <v>528</v>
      </c>
      <c r="B177">
        <v>101</v>
      </c>
      <c r="C177" t="s">
        <v>469</v>
      </c>
      <c r="D177">
        <v>27</v>
      </c>
      <c r="E177" t="s">
        <v>520</v>
      </c>
      <c r="F177" t="s">
        <v>107</v>
      </c>
      <c r="G177">
        <v>2112</v>
      </c>
      <c r="H177">
        <v>6</v>
      </c>
      <c r="I177">
        <v>10</v>
      </c>
    </row>
    <row r="178" spans="1:9" hidden="1" x14ac:dyDescent="0.3">
      <c r="A178" t="s">
        <v>528</v>
      </c>
      <c r="B178">
        <v>101</v>
      </c>
      <c r="C178" t="s">
        <v>469</v>
      </c>
      <c r="D178">
        <v>27</v>
      </c>
      <c r="E178" t="s">
        <v>520</v>
      </c>
      <c r="F178" t="s">
        <v>128</v>
      </c>
      <c r="G178">
        <v>1008</v>
      </c>
      <c r="H178">
        <v>1</v>
      </c>
      <c r="I178">
        <v>10</v>
      </c>
    </row>
    <row r="179" spans="1:9" hidden="1" x14ac:dyDescent="0.3">
      <c r="A179" t="s">
        <v>528</v>
      </c>
      <c r="B179">
        <v>101</v>
      </c>
      <c r="C179" t="s">
        <v>469</v>
      </c>
      <c r="D179">
        <v>28</v>
      </c>
      <c r="E179" t="s">
        <v>521</v>
      </c>
      <c r="F179" t="s">
        <v>48</v>
      </c>
      <c r="G179">
        <v>4385.5</v>
      </c>
      <c r="H179">
        <v>4</v>
      </c>
      <c r="I179">
        <v>10</v>
      </c>
    </row>
    <row r="180" spans="1:9" hidden="1" x14ac:dyDescent="0.3">
      <c r="A180" t="s">
        <v>528</v>
      </c>
      <c r="B180">
        <v>101</v>
      </c>
      <c r="C180" t="s">
        <v>469</v>
      </c>
      <c r="D180">
        <v>44</v>
      </c>
      <c r="E180" t="s">
        <v>523</v>
      </c>
      <c r="F180" t="s">
        <v>48</v>
      </c>
      <c r="G180">
        <v>6573</v>
      </c>
      <c r="H180">
        <v>4</v>
      </c>
      <c r="I180">
        <v>10</v>
      </c>
    </row>
    <row r="181" spans="1:9" hidden="1" x14ac:dyDescent="0.3">
      <c r="A181" t="s">
        <v>528</v>
      </c>
      <c r="B181">
        <v>101</v>
      </c>
      <c r="C181" t="s">
        <v>469</v>
      </c>
      <c r="D181">
        <v>44</v>
      </c>
      <c r="E181" t="s">
        <v>523</v>
      </c>
      <c r="F181" t="s">
        <v>77</v>
      </c>
      <c r="G181">
        <v>6638.5</v>
      </c>
      <c r="H181">
        <v>3</v>
      </c>
      <c r="I181">
        <v>10</v>
      </c>
    </row>
    <row r="182" spans="1:9" hidden="1" x14ac:dyDescent="0.3">
      <c r="A182" t="s">
        <v>528</v>
      </c>
      <c r="B182">
        <v>101</v>
      </c>
      <c r="C182" t="s">
        <v>469</v>
      </c>
      <c r="D182">
        <v>44</v>
      </c>
      <c r="E182" t="s">
        <v>523</v>
      </c>
      <c r="F182" t="s">
        <v>107</v>
      </c>
      <c r="G182">
        <v>982.5</v>
      </c>
      <c r="H182">
        <v>1</v>
      </c>
      <c r="I182">
        <v>10</v>
      </c>
    </row>
    <row r="183" spans="1:9" hidden="1" x14ac:dyDescent="0.3">
      <c r="A183" t="s">
        <v>528</v>
      </c>
      <c r="B183">
        <v>101</v>
      </c>
      <c r="C183" t="s">
        <v>469</v>
      </c>
      <c r="D183">
        <v>44</v>
      </c>
      <c r="E183" t="s">
        <v>523</v>
      </c>
      <c r="F183" t="s">
        <v>108</v>
      </c>
      <c r="G183">
        <v>560</v>
      </c>
      <c r="H183">
        <v>1</v>
      </c>
      <c r="I183">
        <v>10</v>
      </c>
    </row>
    <row r="184" spans="1:9" hidden="1" x14ac:dyDescent="0.3">
      <c r="A184" t="s">
        <v>528</v>
      </c>
      <c r="B184">
        <v>101</v>
      </c>
      <c r="C184" t="s">
        <v>469</v>
      </c>
      <c r="D184">
        <v>44</v>
      </c>
      <c r="E184" t="s">
        <v>523</v>
      </c>
      <c r="F184" t="s">
        <v>130</v>
      </c>
      <c r="G184">
        <v>4213.5</v>
      </c>
      <c r="H184">
        <v>2</v>
      </c>
      <c r="I184">
        <v>10</v>
      </c>
    </row>
    <row r="185" spans="1:9" hidden="1" x14ac:dyDescent="0.3">
      <c r="A185" t="s">
        <v>528</v>
      </c>
      <c r="B185">
        <v>101</v>
      </c>
      <c r="C185" t="s">
        <v>469</v>
      </c>
      <c r="D185">
        <v>44</v>
      </c>
      <c r="E185" t="s">
        <v>523</v>
      </c>
      <c r="F185" t="s">
        <v>128</v>
      </c>
      <c r="G185">
        <v>949</v>
      </c>
      <c r="H185">
        <v>2</v>
      </c>
      <c r="I185">
        <v>10</v>
      </c>
    </row>
    <row r="186" spans="1:9" hidden="1" x14ac:dyDescent="0.3">
      <c r="A186" t="s">
        <v>528</v>
      </c>
      <c r="B186">
        <v>101</v>
      </c>
      <c r="C186" t="s">
        <v>469</v>
      </c>
      <c r="D186">
        <v>52</v>
      </c>
      <c r="E186" t="s">
        <v>529</v>
      </c>
      <c r="F186" t="s">
        <v>48</v>
      </c>
      <c r="G186">
        <v>14926</v>
      </c>
      <c r="H186">
        <v>3</v>
      </c>
      <c r="I186">
        <v>10</v>
      </c>
    </row>
    <row r="187" spans="1:9" hidden="1" x14ac:dyDescent="0.3">
      <c r="A187" t="s">
        <v>528</v>
      </c>
      <c r="B187">
        <v>101</v>
      </c>
      <c r="C187" t="s">
        <v>469</v>
      </c>
      <c r="D187">
        <v>52</v>
      </c>
      <c r="E187" t="s">
        <v>529</v>
      </c>
      <c r="F187" t="s">
        <v>77</v>
      </c>
      <c r="G187">
        <v>1513.5</v>
      </c>
      <c r="H187">
        <v>2</v>
      </c>
      <c r="I187">
        <v>10</v>
      </c>
    </row>
    <row r="188" spans="1:9" hidden="1" x14ac:dyDescent="0.3">
      <c r="A188" t="s">
        <v>528</v>
      </c>
      <c r="B188">
        <v>101</v>
      </c>
      <c r="C188" t="s">
        <v>469</v>
      </c>
      <c r="D188">
        <v>52</v>
      </c>
      <c r="E188" t="s">
        <v>529</v>
      </c>
      <c r="F188" t="s">
        <v>107</v>
      </c>
      <c r="G188">
        <v>407.5</v>
      </c>
      <c r="H188">
        <v>1</v>
      </c>
      <c r="I188">
        <v>10</v>
      </c>
    </row>
    <row r="189" spans="1:9" hidden="1" x14ac:dyDescent="0.3">
      <c r="A189" t="s">
        <v>528</v>
      </c>
      <c r="B189">
        <v>101</v>
      </c>
      <c r="C189" t="s">
        <v>469</v>
      </c>
      <c r="D189">
        <v>53</v>
      </c>
      <c r="E189" t="s">
        <v>530</v>
      </c>
      <c r="F189" t="s">
        <v>48</v>
      </c>
      <c r="G189">
        <v>663</v>
      </c>
      <c r="H189">
        <v>1</v>
      </c>
      <c r="I189">
        <v>10</v>
      </c>
    </row>
    <row r="190" spans="1:9" hidden="1" x14ac:dyDescent="0.3">
      <c r="A190" t="s">
        <v>528</v>
      </c>
      <c r="B190">
        <v>101</v>
      </c>
      <c r="C190" t="s">
        <v>469</v>
      </c>
      <c r="D190">
        <v>75</v>
      </c>
      <c r="E190" t="s">
        <v>524</v>
      </c>
      <c r="F190" t="s">
        <v>48</v>
      </c>
      <c r="G190">
        <v>3331.5</v>
      </c>
      <c r="H190">
        <v>4</v>
      </c>
      <c r="I190">
        <v>10</v>
      </c>
    </row>
    <row r="191" spans="1:9" hidden="1" x14ac:dyDescent="0.3">
      <c r="A191" t="s">
        <v>528</v>
      </c>
      <c r="B191">
        <v>101</v>
      </c>
      <c r="C191" t="s">
        <v>469</v>
      </c>
      <c r="D191">
        <v>75</v>
      </c>
      <c r="E191" t="s">
        <v>524</v>
      </c>
      <c r="F191" t="s">
        <v>107</v>
      </c>
      <c r="G191">
        <v>2375</v>
      </c>
      <c r="H191">
        <v>2</v>
      </c>
      <c r="I191">
        <v>10</v>
      </c>
    </row>
    <row r="192" spans="1:9" hidden="1" x14ac:dyDescent="0.3">
      <c r="A192" t="s">
        <v>528</v>
      </c>
      <c r="B192">
        <v>101</v>
      </c>
      <c r="C192" t="s">
        <v>469</v>
      </c>
      <c r="D192">
        <v>75</v>
      </c>
      <c r="E192" t="s">
        <v>524</v>
      </c>
      <c r="F192" t="s">
        <v>128</v>
      </c>
      <c r="G192">
        <v>672</v>
      </c>
      <c r="H192">
        <v>1</v>
      </c>
      <c r="I192">
        <v>10</v>
      </c>
    </row>
    <row r="193" spans="1:9" hidden="1" x14ac:dyDescent="0.3">
      <c r="A193" t="s">
        <v>528</v>
      </c>
      <c r="B193">
        <v>101</v>
      </c>
      <c r="C193" t="s">
        <v>469</v>
      </c>
      <c r="D193">
        <v>75</v>
      </c>
      <c r="E193" t="s">
        <v>524</v>
      </c>
      <c r="F193" t="s">
        <v>65</v>
      </c>
      <c r="G193">
        <v>1175</v>
      </c>
      <c r="H193">
        <v>1</v>
      </c>
      <c r="I193">
        <v>10</v>
      </c>
    </row>
    <row r="194" spans="1:9" hidden="1" x14ac:dyDescent="0.3">
      <c r="A194" t="s">
        <v>528</v>
      </c>
      <c r="B194">
        <v>101</v>
      </c>
      <c r="C194" t="s">
        <v>469</v>
      </c>
      <c r="D194">
        <v>76</v>
      </c>
      <c r="E194" t="s">
        <v>525</v>
      </c>
      <c r="F194" t="s">
        <v>48</v>
      </c>
      <c r="G194">
        <v>3975.5</v>
      </c>
      <c r="H194">
        <v>3</v>
      </c>
      <c r="I194">
        <v>10</v>
      </c>
    </row>
    <row r="195" spans="1:9" hidden="1" x14ac:dyDescent="0.3">
      <c r="A195" t="s">
        <v>528</v>
      </c>
      <c r="B195">
        <v>101</v>
      </c>
      <c r="C195" t="s">
        <v>469</v>
      </c>
      <c r="D195">
        <v>76</v>
      </c>
      <c r="E195" t="s">
        <v>525</v>
      </c>
      <c r="F195" t="s">
        <v>128</v>
      </c>
      <c r="G195">
        <v>797.5</v>
      </c>
      <c r="H195">
        <v>1</v>
      </c>
      <c r="I195">
        <v>10</v>
      </c>
    </row>
    <row r="196" spans="1:9" hidden="1" x14ac:dyDescent="0.3">
      <c r="A196" t="s">
        <v>528</v>
      </c>
      <c r="B196">
        <v>101</v>
      </c>
      <c r="C196" t="s">
        <v>469</v>
      </c>
      <c r="D196">
        <v>93</v>
      </c>
      <c r="E196" t="s">
        <v>526</v>
      </c>
      <c r="F196" t="s">
        <v>48</v>
      </c>
      <c r="G196">
        <v>2526.5</v>
      </c>
      <c r="H196">
        <v>2</v>
      </c>
      <c r="I196">
        <v>10</v>
      </c>
    </row>
    <row r="197" spans="1:9" hidden="1" x14ac:dyDescent="0.3">
      <c r="A197" t="s">
        <v>528</v>
      </c>
      <c r="B197">
        <v>101</v>
      </c>
      <c r="C197" t="s">
        <v>469</v>
      </c>
      <c r="D197">
        <v>93</v>
      </c>
      <c r="E197" t="s">
        <v>526</v>
      </c>
      <c r="F197" t="s">
        <v>128</v>
      </c>
      <c r="G197">
        <v>802.5</v>
      </c>
      <c r="H197">
        <v>1</v>
      </c>
      <c r="I197">
        <v>10</v>
      </c>
    </row>
    <row r="198" spans="1:9" hidden="1" x14ac:dyDescent="0.3">
      <c r="A198" t="s">
        <v>528</v>
      </c>
      <c r="B198">
        <v>101</v>
      </c>
      <c r="C198" t="s">
        <v>469</v>
      </c>
      <c r="D198">
        <v>93</v>
      </c>
      <c r="E198" t="s">
        <v>526</v>
      </c>
      <c r="F198" t="s">
        <v>65</v>
      </c>
      <c r="G198">
        <v>2378</v>
      </c>
      <c r="H198">
        <v>2</v>
      </c>
      <c r="I198">
        <v>10</v>
      </c>
    </row>
    <row r="199" spans="1:9" hidden="1" x14ac:dyDescent="0.3">
      <c r="A199" t="s">
        <v>528</v>
      </c>
      <c r="B199">
        <v>101</v>
      </c>
      <c r="C199" t="s">
        <v>469</v>
      </c>
      <c r="D199">
        <v>100</v>
      </c>
      <c r="E199" t="s">
        <v>210</v>
      </c>
      <c r="F199" t="s">
        <v>48</v>
      </c>
      <c r="G199">
        <v>202075</v>
      </c>
      <c r="H199">
        <v>100</v>
      </c>
      <c r="I199">
        <v>0.47912749050407433</v>
      </c>
    </row>
    <row r="200" spans="1:9" hidden="1" x14ac:dyDescent="0.3">
      <c r="A200" t="s">
        <v>528</v>
      </c>
      <c r="B200">
        <v>101</v>
      </c>
      <c r="C200" t="s">
        <v>469</v>
      </c>
      <c r="D200">
        <v>100</v>
      </c>
      <c r="E200" t="s">
        <v>210</v>
      </c>
      <c r="F200" t="s">
        <v>77</v>
      </c>
      <c r="G200">
        <v>9406</v>
      </c>
      <c r="H200">
        <v>6</v>
      </c>
      <c r="I200">
        <v>10</v>
      </c>
    </row>
    <row r="201" spans="1:9" hidden="1" x14ac:dyDescent="0.3">
      <c r="A201" t="s">
        <v>528</v>
      </c>
      <c r="B201">
        <v>101</v>
      </c>
      <c r="C201" t="s">
        <v>469</v>
      </c>
      <c r="D201">
        <v>100</v>
      </c>
      <c r="E201" t="s">
        <v>210</v>
      </c>
      <c r="F201" t="s">
        <v>107</v>
      </c>
      <c r="G201">
        <v>34032</v>
      </c>
      <c r="H201">
        <v>68</v>
      </c>
      <c r="I201">
        <v>0.53603234458717963</v>
      </c>
    </row>
    <row r="202" spans="1:9" hidden="1" x14ac:dyDescent="0.3">
      <c r="A202" t="s">
        <v>528</v>
      </c>
      <c r="B202">
        <v>101</v>
      </c>
      <c r="C202" t="s">
        <v>469</v>
      </c>
      <c r="D202">
        <v>100</v>
      </c>
      <c r="E202" t="s">
        <v>210</v>
      </c>
      <c r="F202" t="s">
        <v>108</v>
      </c>
      <c r="G202">
        <v>560</v>
      </c>
      <c r="H202">
        <v>1</v>
      </c>
      <c r="I202">
        <v>10</v>
      </c>
    </row>
    <row r="203" spans="1:9" hidden="1" x14ac:dyDescent="0.3">
      <c r="A203" t="s">
        <v>528</v>
      </c>
      <c r="B203">
        <v>101</v>
      </c>
      <c r="C203" t="s">
        <v>469</v>
      </c>
      <c r="D203">
        <v>100</v>
      </c>
      <c r="E203" t="s">
        <v>210</v>
      </c>
      <c r="F203" t="s">
        <v>130</v>
      </c>
      <c r="G203">
        <v>18879.5</v>
      </c>
      <c r="H203">
        <v>11</v>
      </c>
      <c r="I203">
        <v>0.9107639214324158</v>
      </c>
    </row>
    <row r="204" spans="1:9" hidden="1" x14ac:dyDescent="0.3">
      <c r="A204" t="s">
        <v>528</v>
      </c>
      <c r="B204">
        <v>101</v>
      </c>
      <c r="C204" t="s">
        <v>469</v>
      </c>
      <c r="D204">
        <v>100</v>
      </c>
      <c r="E204" t="s">
        <v>210</v>
      </c>
      <c r="F204" t="s">
        <v>128</v>
      </c>
      <c r="G204">
        <v>23920.5</v>
      </c>
      <c r="H204">
        <v>25</v>
      </c>
      <c r="I204">
        <v>0.71721695413984587</v>
      </c>
    </row>
    <row r="205" spans="1:9" hidden="1" x14ac:dyDescent="0.3">
      <c r="A205" t="s">
        <v>528</v>
      </c>
      <c r="B205">
        <v>101</v>
      </c>
      <c r="C205" t="s">
        <v>469</v>
      </c>
      <c r="D205">
        <v>100</v>
      </c>
      <c r="E205" t="s">
        <v>210</v>
      </c>
      <c r="F205" t="s">
        <v>65</v>
      </c>
      <c r="G205">
        <v>5305</v>
      </c>
      <c r="H205">
        <v>5</v>
      </c>
      <c r="I205">
        <v>10</v>
      </c>
    </row>
    <row r="206" spans="1:9" hidden="1" x14ac:dyDescent="0.3">
      <c r="A206" t="s">
        <v>528</v>
      </c>
      <c r="B206">
        <v>101</v>
      </c>
      <c r="C206" t="s">
        <v>469</v>
      </c>
      <c r="D206">
        <v>102</v>
      </c>
      <c r="E206" t="s">
        <v>527</v>
      </c>
      <c r="F206" t="s">
        <v>48</v>
      </c>
      <c r="G206">
        <v>144709.5</v>
      </c>
      <c r="H206">
        <v>62</v>
      </c>
      <c r="I206">
        <v>0.5506366420408052</v>
      </c>
    </row>
    <row r="207" spans="1:9" hidden="1" x14ac:dyDescent="0.3">
      <c r="A207" t="s">
        <v>528</v>
      </c>
      <c r="B207">
        <v>101</v>
      </c>
      <c r="C207" t="s">
        <v>469</v>
      </c>
      <c r="D207">
        <v>102</v>
      </c>
      <c r="E207" t="s">
        <v>527</v>
      </c>
      <c r="F207" t="s">
        <v>107</v>
      </c>
      <c r="G207">
        <v>26671</v>
      </c>
      <c r="H207">
        <v>56</v>
      </c>
      <c r="I207">
        <v>0.56718975000226168</v>
      </c>
    </row>
    <row r="208" spans="1:9" hidden="1" x14ac:dyDescent="0.3">
      <c r="A208" t="s">
        <v>528</v>
      </c>
      <c r="B208">
        <v>101</v>
      </c>
      <c r="C208" t="s">
        <v>469</v>
      </c>
      <c r="D208">
        <v>102</v>
      </c>
      <c r="E208" t="s">
        <v>527</v>
      </c>
      <c r="F208" t="s">
        <v>130</v>
      </c>
      <c r="G208">
        <v>14666</v>
      </c>
      <c r="H208">
        <v>9</v>
      </c>
      <c r="I208">
        <v>10</v>
      </c>
    </row>
    <row r="209" spans="1:9" hidden="1" x14ac:dyDescent="0.3">
      <c r="A209" t="s">
        <v>528</v>
      </c>
      <c r="B209">
        <v>101</v>
      </c>
      <c r="C209" t="s">
        <v>469</v>
      </c>
      <c r="D209">
        <v>102</v>
      </c>
      <c r="E209" t="s">
        <v>527</v>
      </c>
      <c r="F209" t="s">
        <v>128</v>
      </c>
      <c r="G209">
        <v>19691.5</v>
      </c>
      <c r="H209">
        <v>19</v>
      </c>
      <c r="I209">
        <v>0.77684395718703581</v>
      </c>
    </row>
    <row r="210" spans="1:9" hidden="1" x14ac:dyDescent="0.3">
      <c r="A210" t="s">
        <v>528</v>
      </c>
      <c r="B210">
        <v>101</v>
      </c>
      <c r="C210" t="s">
        <v>469</v>
      </c>
      <c r="D210">
        <v>102</v>
      </c>
      <c r="E210" t="s">
        <v>527</v>
      </c>
      <c r="F210" t="s">
        <v>65</v>
      </c>
      <c r="G210">
        <v>1752</v>
      </c>
      <c r="H210">
        <v>2</v>
      </c>
      <c r="I210">
        <v>10</v>
      </c>
    </row>
  </sheetData>
  <autoFilter ref="A1:M210" xr:uid="{00000000-0009-0000-0000-000014000000}">
    <filterColumn colId="2">
      <filters>
        <filter val="Autres régions françaises"/>
      </filters>
    </filterColumn>
  </autoFilter>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7"/>
  </sheetPr>
  <dimension ref="A1:O24"/>
  <sheetViews>
    <sheetView workbookViewId="0">
      <pane xSplit="1" ySplit="1" topLeftCell="B2" activePane="bottomRight" state="frozen"/>
      <selection activeCell="H24" sqref="H24"/>
      <selection pane="topRight" activeCell="H24" sqref="H24"/>
      <selection pane="bottomLeft" activeCell="H24" sqref="H24"/>
      <selection pane="bottomRight" activeCell="H40" sqref="H40"/>
    </sheetView>
  </sheetViews>
  <sheetFormatPr baseColWidth="10" defaultColWidth="38.1171875" defaultRowHeight="12.4" x14ac:dyDescent="0.3"/>
  <cols>
    <col min="1" max="1" width="11.76171875" style="38" bestFit="1" customWidth="1"/>
    <col min="2" max="2" width="15.76171875" style="38" bestFit="1" customWidth="1"/>
    <col min="3" max="3" width="37.3515625" style="38" bestFit="1" customWidth="1"/>
    <col min="4" max="4" width="30.87890625" style="38" bestFit="1" customWidth="1"/>
    <col min="5" max="5" width="34.46875" style="31" bestFit="1" customWidth="1"/>
    <col min="6" max="6" width="33.76171875" style="31" bestFit="1" customWidth="1"/>
    <col min="7" max="7" width="34.1171875" style="38" bestFit="1" customWidth="1"/>
    <col min="8" max="8" width="36.76171875" style="38" bestFit="1" customWidth="1"/>
    <col min="9" max="9" width="37.76171875" style="38" bestFit="1" customWidth="1"/>
    <col min="10" max="10" width="36.64453125" style="38" bestFit="1" customWidth="1"/>
    <col min="11" max="12" width="4.87890625" style="38" bestFit="1" customWidth="1"/>
    <col min="13" max="15" width="4.87890625" style="20" bestFit="1" customWidth="1"/>
    <col min="16" max="24" width="4.87890625" style="38" bestFit="1" customWidth="1"/>
    <col min="25" max="30" width="5.46875" style="38" bestFit="1" customWidth="1"/>
    <col min="31" max="31" width="11.3515625" style="38" bestFit="1" customWidth="1"/>
    <col min="32" max="32" width="38.1171875" style="38" customWidth="1"/>
    <col min="33" max="33" width="11.1171875" style="38" bestFit="1" customWidth="1"/>
    <col min="34" max="35" width="38.1171875" style="38" customWidth="1"/>
    <col min="36" max="16384" width="38.1171875" style="38"/>
  </cols>
  <sheetData>
    <row r="1" spans="1:15" s="49" customFormat="1" ht="33" customHeight="1" x14ac:dyDescent="0.3">
      <c r="A1" s="27"/>
      <c r="C1" s="49" t="s">
        <v>531</v>
      </c>
      <c r="E1" s="259" t="s">
        <v>532</v>
      </c>
      <c r="F1" s="260"/>
      <c r="G1" s="260"/>
    </row>
    <row r="2" spans="1:15" s="49" customFormat="1" ht="32.25" customHeight="1" x14ac:dyDescent="0.3">
      <c r="A2" s="9" t="s">
        <v>384</v>
      </c>
      <c r="B2" s="12" t="s">
        <v>533</v>
      </c>
      <c r="C2" s="11" t="s">
        <v>534</v>
      </c>
    </row>
    <row r="3" spans="1:15" x14ac:dyDescent="0.3">
      <c r="A3" s="13" t="s">
        <v>387</v>
      </c>
      <c r="B3" s="52">
        <v>705</v>
      </c>
      <c r="C3" s="59">
        <f t="shared" ref="C3:C21" si="0">0.828*B3</f>
        <v>583.74</v>
      </c>
      <c r="M3" s="38"/>
      <c r="N3" s="38"/>
      <c r="O3" s="38"/>
    </row>
    <row r="4" spans="1:15" x14ac:dyDescent="0.3">
      <c r="A4" s="13" t="s">
        <v>388</v>
      </c>
      <c r="B4" s="55">
        <v>685</v>
      </c>
      <c r="C4" s="60">
        <f t="shared" si="0"/>
        <v>567.17999999999995</v>
      </c>
      <c r="E4" s="38"/>
      <c r="F4" s="38"/>
      <c r="M4" s="38"/>
      <c r="N4" s="38"/>
      <c r="O4" s="38"/>
    </row>
    <row r="5" spans="1:15" x14ac:dyDescent="0.3">
      <c r="A5" s="13" t="s">
        <v>389</v>
      </c>
      <c r="B5" s="55">
        <v>690</v>
      </c>
      <c r="C5" s="60">
        <f t="shared" si="0"/>
        <v>571.31999999999994</v>
      </c>
      <c r="E5" s="38"/>
      <c r="F5" s="38"/>
      <c r="M5" s="38"/>
      <c r="N5" s="38"/>
      <c r="O5" s="38"/>
    </row>
    <row r="6" spans="1:15" x14ac:dyDescent="0.3">
      <c r="A6" s="13" t="s">
        <v>390</v>
      </c>
      <c r="B6" s="55">
        <v>715</v>
      </c>
      <c r="C6" s="60">
        <f t="shared" si="0"/>
        <v>592.02</v>
      </c>
      <c r="E6" s="38"/>
      <c r="F6" s="38"/>
      <c r="M6" s="38"/>
      <c r="N6" s="38"/>
      <c r="O6" s="38"/>
    </row>
    <row r="7" spans="1:15" x14ac:dyDescent="0.3">
      <c r="A7" s="13" t="s">
        <v>391</v>
      </c>
      <c r="B7" s="55">
        <v>635</v>
      </c>
      <c r="C7" s="60">
        <f t="shared" si="0"/>
        <v>525.78</v>
      </c>
      <c r="E7" s="38"/>
      <c r="F7" s="38"/>
      <c r="M7" s="38"/>
      <c r="N7" s="38"/>
      <c r="O7" s="38"/>
    </row>
    <row r="8" spans="1:15" x14ac:dyDescent="0.3">
      <c r="A8" s="13" t="s">
        <v>392</v>
      </c>
      <c r="B8" s="55">
        <v>825</v>
      </c>
      <c r="C8" s="60">
        <f t="shared" si="0"/>
        <v>683.09999999999991</v>
      </c>
      <c r="E8" s="38"/>
      <c r="F8" s="38"/>
      <c r="M8" s="38"/>
      <c r="N8" s="38"/>
      <c r="O8" s="38"/>
    </row>
    <row r="9" spans="1:15" x14ac:dyDescent="0.3">
      <c r="A9" s="13" t="s">
        <v>393</v>
      </c>
      <c r="B9" s="55">
        <v>645</v>
      </c>
      <c r="C9" s="60">
        <f t="shared" si="0"/>
        <v>534.05999999999995</v>
      </c>
      <c r="E9" s="38"/>
      <c r="F9" s="38"/>
      <c r="M9" s="38"/>
      <c r="N9" s="38"/>
      <c r="O9" s="38"/>
    </row>
    <row r="10" spans="1:15" x14ac:dyDescent="0.3">
      <c r="A10" s="13" t="s">
        <v>394</v>
      </c>
      <c r="B10" s="55">
        <v>685</v>
      </c>
      <c r="C10" s="60">
        <f t="shared" si="0"/>
        <v>567.17999999999995</v>
      </c>
      <c r="E10" s="38"/>
      <c r="F10" s="38"/>
      <c r="M10" s="38"/>
      <c r="N10" s="38"/>
      <c r="O10" s="38"/>
    </row>
    <row r="11" spans="1:15" x14ac:dyDescent="0.3">
      <c r="A11" s="13" t="s">
        <v>395</v>
      </c>
      <c r="B11" s="55">
        <v>665</v>
      </c>
      <c r="C11" s="60">
        <f t="shared" si="0"/>
        <v>550.62</v>
      </c>
      <c r="E11" s="38"/>
      <c r="F11" s="38"/>
      <c r="M11" s="38"/>
      <c r="N11" s="38"/>
      <c r="O11" s="38"/>
    </row>
    <row r="12" spans="1:15" x14ac:dyDescent="0.3">
      <c r="A12" s="13" t="s">
        <v>396</v>
      </c>
      <c r="B12" s="55">
        <v>425</v>
      </c>
      <c r="C12" s="60">
        <f t="shared" si="0"/>
        <v>351.9</v>
      </c>
      <c r="E12" s="38"/>
      <c r="F12" s="38"/>
      <c r="M12" s="38"/>
      <c r="N12" s="38"/>
      <c r="O12" s="38"/>
    </row>
    <row r="13" spans="1:15" x14ac:dyDescent="0.3">
      <c r="A13" s="13" t="s">
        <v>397</v>
      </c>
      <c r="B13" s="55">
        <v>540</v>
      </c>
      <c r="C13" s="60">
        <f t="shared" si="0"/>
        <v>447.12</v>
      </c>
      <c r="E13" s="38"/>
      <c r="F13" s="38"/>
      <c r="M13" s="38"/>
      <c r="N13" s="38"/>
      <c r="O13" s="38"/>
    </row>
    <row r="14" spans="1:15" x14ac:dyDescent="0.3">
      <c r="A14" s="13" t="s">
        <v>398</v>
      </c>
      <c r="B14" s="55">
        <v>565</v>
      </c>
      <c r="C14" s="60">
        <f t="shared" si="0"/>
        <v>467.82</v>
      </c>
      <c r="E14" s="38"/>
      <c r="F14" s="38"/>
      <c r="M14" s="38"/>
      <c r="N14" s="38"/>
      <c r="O14" s="38"/>
    </row>
    <row r="15" spans="1:15" x14ac:dyDescent="0.3">
      <c r="A15" s="13" t="s">
        <v>399</v>
      </c>
      <c r="B15" s="55">
        <v>520</v>
      </c>
      <c r="C15" s="60">
        <f t="shared" si="0"/>
        <v>430.56</v>
      </c>
      <c r="E15" s="38"/>
      <c r="F15" s="38"/>
      <c r="M15" s="38"/>
      <c r="N15" s="38"/>
      <c r="O15" s="38"/>
    </row>
    <row r="16" spans="1:15" x14ac:dyDescent="0.3">
      <c r="A16" s="13" t="s">
        <v>400</v>
      </c>
      <c r="B16" s="55">
        <v>465</v>
      </c>
      <c r="C16" s="60">
        <f t="shared" si="0"/>
        <v>385.02</v>
      </c>
      <c r="E16" s="38"/>
      <c r="F16" s="38"/>
      <c r="M16" s="38"/>
      <c r="N16" s="38"/>
      <c r="O16" s="38"/>
    </row>
    <row r="17" spans="1:15" x14ac:dyDescent="0.3">
      <c r="A17" s="13" t="s">
        <v>401</v>
      </c>
      <c r="B17" s="55">
        <v>435</v>
      </c>
      <c r="C17" s="60">
        <f t="shared" si="0"/>
        <v>360.18</v>
      </c>
      <c r="E17" s="38"/>
      <c r="F17" s="38"/>
      <c r="M17" s="38"/>
      <c r="N17" s="38"/>
      <c r="O17" s="38"/>
    </row>
    <row r="18" spans="1:15" x14ac:dyDescent="0.3">
      <c r="A18" s="13" t="s">
        <v>402</v>
      </c>
      <c r="B18" s="55">
        <v>590</v>
      </c>
      <c r="C18" s="60">
        <f t="shared" si="0"/>
        <v>488.52</v>
      </c>
      <c r="E18" s="38"/>
      <c r="F18" s="38"/>
      <c r="M18" s="38"/>
      <c r="N18" s="38"/>
      <c r="O18" s="38"/>
    </row>
    <row r="19" spans="1:15" x14ac:dyDescent="0.3">
      <c r="A19" s="13" t="s">
        <v>403</v>
      </c>
      <c r="B19" s="55">
        <v>595</v>
      </c>
      <c r="C19" s="60">
        <f t="shared" si="0"/>
        <v>492.65999999999997</v>
      </c>
      <c r="E19" s="38"/>
      <c r="F19" s="38"/>
      <c r="M19" s="38"/>
      <c r="N19" s="38"/>
      <c r="O19" s="38"/>
    </row>
    <row r="20" spans="1:15" x14ac:dyDescent="0.3">
      <c r="A20" s="13" t="s">
        <v>404</v>
      </c>
      <c r="B20" s="55">
        <v>485</v>
      </c>
      <c r="C20" s="60">
        <f t="shared" si="0"/>
        <v>401.58</v>
      </c>
      <c r="E20" s="38"/>
      <c r="F20" s="38"/>
      <c r="M20" s="38"/>
      <c r="N20" s="38"/>
      <c r="O20" s="38"/>
    </row>
    <row r="21" spans="1:15" x14ac:dyDescent="0.3">
      <c r="A21" s="28" t="s">
        <v>405</v>
      </c>
      <c r="B21" s="58">
        <v>625</v>
      </c>
      <c r="C21" s="61">
        <f t="shared" si="0"/>
        <v>517.5</v>
      </c>
      <c r="E21" s="38"/>
      <c r="F21" s="38"/>
      <c r="M21" s="38"/>
      <c r="N21" s="38"/>
      <c r="O21" s="38"/>
    </row>
    <row r="22" spans="1:15" x14ac:dyDescent="0.3">
      <c r="E22" s="20"/>
      <c r="F22" s="20"/>
    </row>
    <row r="23" spans="1:15" x14ac:dyDescent="0.3">
      <c r="A23" s="21" t="s">
        <v>535</v>
      </c>
      <c r="B23" s="22" t="s">
        <v>536</v>
      </c>
      <c r="C23" s="62">
        <f>SUMPRODUCT(Pilotage!B4:B22,C3:C21)/1000</f>
        <v>0.51120719999999997</v>
      </c>
      <c r="E23" s="4"/>
      <c r="J23" s="20"/>
      <c r="K23" s="20"/>
    </row>
    <row r="24" spans="1:15" x14ac:dyDescent="0.3">
      <c r="A24" s="24" t="s">
        <v>537</v>
      </c>
      <c r="B24" s="25" t="s">
        <v>538</v>
      </c>
      <c r="C24" s="63">
        <f>SUMPRODUCT(Pilotage!C4:C22,C3:C21)/1000</f>
        <v>0.37466999999999995</v>
      </c>
      <c r="E24" s="4"/>
    </row>
  </sheetData>
  <mergeCells count="1">
    <mergeCell ref="E1:G1"/>
  </mergeCells>
  <pageMargins left="0.75" right="0.75" top="1" bottom="1" header="0.5" footer="0.5"/>
  <pageSetup paperSize="9" orientation="portrait" horizontalDpi="300" verticalDpi="300"/>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7"/>
  </sheetPr>
  <dimension ref="A1:H24"/>
  <sheetViews>
    <sheetView workbookViewId="0">
      <pane xSplit="1" ySplit="1" topLeftCell="B2" activePane="bottomRight" state="frozen"/>
      <selection activeCell="H40" sqref="H40"/>
      <selection pane="topRight" activeCell="H40" sqref="H40"/>
      <selection pane="bottomLeft" activeCell="H40" sqref="H40"/>
      <selection pane="bottomRight" activeCell="H40" sqref="H40"/>
    </sheetView>
  </sheetViews>
  <sheetFormatPr baseColWidth="10" defaultColWidth="21.234375" defaultRowHeight="12.4" x14ac:dyDescent="0.3"/>
  <cols>
    <col min="1" max="2" width="21.234375" style="38" customWidth="1"/>
    <col min="3" max="4" width="21.234375" style="31" customWidth="1"/>
    <col min="5" max="5" width="21.234375" style="38" customWidth="1"/>
    <col min="6" max="16384" width="21.234375" style="38"/>
  </cols>
  <sheetData>
    <row r="1" spans="1:7" s="49" customFormat="1" ht="27.75" customHeight="1" x14ac:dyDescent="0.3">
      <c r="A1" s="27"/>
      <c r="B1" s="262" t="s">
        <v>539</v>
      </c>
      <c r="C1" s="228"/>
      <c r="D1" s="228"/>
      <c r="E1" s="261" t="s">
        <v>540</v>
      </c>
    </row>
    <row r="2" spans="1:7" s="49" customFormat="1" ht="38.25" customHeight="1" x14ac:dyDescent="0.3">
      <c r="A2" s="9" t="s">
        <v>384</v>
      </c>
      <c r="B2" s="10" t="s">
        <v>541</v>
      </c>
      <c r="C2" s="74" t="s">
        <v>542</v>
      </c>
      <c r="D2" s="72" t="s">
        <v>543</v>
      </c>
      <c r="E2" s="246"/>
    </row>
    <row r="3" spans="1:7" x14ac:dyDescent="0.3">
      <c r="A3" s="13" t="s">
        <v>387</v>
      </c>
      <c r="B3" s="64">
        <v>0.12</v>
      </c>
      <c r="C3" s="65">
        <v>0.06</v>
      </c>
      <c r="D3" s="65">
        <f t="shared" ref="D3:D21" si="0">B3+C3</f>
        <v>0.18</v>
      </c>
      <c r="E3" s="15">
        <f t="shared" ref="E3:E21" si="1">D3/0.3</f>
        <v>0.6</v>
      </c>
      <c r="G3" s="83" t="s">
        <v>532</v>
      </c>
    </row>
    <row r="4" spans="1:7" x14ac:dyDescent="0.3">
      <c r="A4" s="13" t="s">
        <v>388</v>
      </c>
      <c r="B4" s="66">
        <v>0.1</v>
      </c>
      <c r="C4" s="73">
        <v>0.05</v>
      </c>
      <c r="D4" s="73">
        <f t="shared" si="0"/>
        <v>0.15000000000000002</v>
      </c>
      <c r="E4" s="17">
        <f t="shared" si="1"/>
        <v>0.50000000000000011</v>
      </c>
    </row>
    <row r="5" spans="1:7" x14ac:dyDescent="0.3">
      <c r="A5" s="13" t="s">
        <v>389</v>
      </c>
      <c r="B5" s="66">
        <v>0.09</v>
      </c>
      <c r="C5" s="73">
        <v>0.05</v>
      </c>
      <c r="D5" s="73">
        <f t="shared" si="0"/>
        <v>0.14000000000000001</v>
      </c>
      <c r="E5" s="17">
        <f t="shared" si="1"/>
        <v>0.46666666666666673</v>
      </c>
    </row>
    <row r="6" spans="1:7" x14ac:dyDescent="0.3">
      <c r="A6" s="13" t="s">
        <v>390</v>
      </c>
      <c r="B6" s="66">
        <v>0.08</v>
      </c>
      <c r="C6" s="73">
        <v>0.06</v>
      </c>
      <c r="D6" s="73">
        <f t="shared" si="0"/>
        <v>0.14000000000000001</v>
      </c>
      <c r="E6" s="17">
        <f t="shared" si="1"/>
        <v>0.46666666666666673</v>
      </c>
    </row>
    <row r="7" spans="1:7" x14ac:dyDescent="0.3">
      <c r="A7" s="13" t="s">
        <v>391</v>
      </c>
      <c r="B7" s="66">
        <v>0.08</v>
      </c>
      <c r="C7" s="73">
        <v>0.04</v>
      </c>
      <c r="D7" s="73">
        <f t="shared" si="0"/>
        <v>0.12</v>
      </c>
      <c r="E7" s="17">
        <f t="shared" si="1"/>
        <v>0.4</v>
      </c>
    </row>
    <row r="8" spans="1:7" x14ac:dyDescent="0.3">
      <c r="A8" s="13" t="s">
        <v>392</v>
      </c>
      <c r="B8" s="66">
        <v>0.115</v>
      </c>
      <c r="C8" s="73">
        <v>7.0000000000000007E-2</v>
      </c>
      <c r="D8" s="73">
        <f t="shared" si="0"/>
        <v>0.185</v>
      </c>
      <c r="E8" s="17">
        <f t="shared" si="1"/>
        <v>0.6166666666666667</v>
      </c>
    </row>
    <row r="9" spans="1:7" x14ac:dyDescent="0.3">
      <c r="A9" s="13" t="s">
        <v>393</v>
      </c>
      <c r="B9" s="66">
        <v>0.09</v>
      </c>
      <c r="C9" s="73">
        <v>0.06</v>
      </c>
      <c r="D9" s="73">
        <f t="shared" si="0"/>
        <v>0.15</v>
      </c>
      <c r="E9" s="17">
        <f t="shared" si="1"/>
        <v>0.5</v>
      </c>
    </row>
    <row r="10" spans="1:7" x14ac:dyDescent="0.3">
      <c r="A10" s="13" t="s">
        <v>394</v>
      </c>
      <c r="B10" s="66">
        <v>7.4999999999999997E-2</v>
      </c>
      <c r="C10" s="73">
        <v>5.5E-2</v>
      </c>
      <c r="D10" s="73">
        <f t="shared" si="0"/>
        <v>0.13</v>
      </c>
      <c r="E10" s="17">
        <f t="shared" si="1"/>
        <v>0.43333333333333335</v>
      </c>
    </row>
    <row r="11" spans="1:7" x14ac:dyDescent="0.3">
      <c r="A11" s="13" t="s">
        <v>395</v>
      </c>
      <c r="B11" s="66">
        <v>0.1</v>
      </c>
      <c r="C11" s="73">
        <v>0.05</v>
      </c>
      <c r="D11" s="73">
        <f t="shared" si="0"/>
        <v>0.15000000000000002</v>
      </c>
      <c r="E11" s="17">
        <f t="shared" si="1"/>
        <v>0.50000000000000011</v>
      </c>
    </row>
    <row r="12" spans="1:7" x14ac:dyDescent="0.3">
      <c r="A12" s="13" t="s">
        <v>396</v>
      </c>
      <c r="B12" s="66">
        <v>0.09</v>
      </c>
      <c r="C12" s="73">
        <v>0.05</v>
      </c>
      <c r="D12" s="73">
        <f t="shared" si="0"/>
        <v>0.14000000000000001</v>
      </c>
      <c r="E12" s="17">
        <f t="shared" si="1"/>
        <v>0.46666666666666673</v>
      </c>
    </row>
    <row r="13" spans="1:7" x14ac:dyDescent="0.3">
      <c r="A13" s="13" t="s">
        <v>397</v>
      </c>
      <c r="B13" s="66">
        <v>7.0000000000000007E-2</v>
      </c>
      <c r="C13" s="73">
        <v>0.05</v>
      </c>
      <c r="D13" s="73">
        <f t="shared" si="0"/>
        <v>0.12000000000000001</v>
      </c>
      <c r="E13" s="17">
        <f t="shared" si="1"/>
        <v>0.4</v>
      </c>
    </row>
    <row r="14" spans="1:7" x14ac:dyDescent="0.3">
      <c r="A14" s="13" t="s">
        <v>398</v>
      </c>
      <c r="B14" s="66">
        <v>0.08</v>
      </c>
      <c r="C14" s="73">
        <v>0.04</v>
      </c>
      <c r="D14" s="73">
        <f t="shared" si="0"/>
        <v>0.12</v>
      </c>
      <c r="E14" s="17">
        <f t="shared" si="1"/>
        <v>0.4</v>
      </c>
    </row>
    <row r="15" spans="1:7" x14ac:dyDescent="0.3">
      <c r="A15" s="13" t="s">
        <v>399</v>
      </c>
      <c r="B15" s="66">
        <v>0.09</v>
      </c>
      <c r="C15" s="73">
        <v>5.5E-2</v>
      </c>
      <c r="D15" s="73">
        <f t="shared" si="0"/>
        <v>0.14499999999999999</v>
      </c>
      <c r="E15" s="17">
        <f t="shared" si="1"/>
        <v>0.48333333333333334</v>
      </c>
    </row>
    <row r="16" spans="1:7" x14ac:dyDescent="0.3">
      <c r="A16" s="13" t="s">
        <v>400</v>
      </c>
      <c r="B16" s="66">
        <v>0.08</v>
      </c>
      <c r="C16" s="73">
        <v>0.04</v>
      </c>
      <c r="D16" s="73">
        <f t="shared" si="0"/>
        <v>0.12</v>
      </c>
      <c r="E16" s="17">
        <f t="shared" si="1"/>
        <v>0.4</v>
      </c>
    </row>
    <row r="17" spans="1:8" x14ac:dyDescent="0.3">
      <c r="A17" s="13" t="s">
        <v>401</v>
      </c>
      <c r="B17" s="66">
        <v>0.09</v>
      </c>
      <c r="C17" s="73">
        <v>0.04</v>
      </c>
      <c r="D17" s="73">
        <f t="shared" si="0"/>
        <v>0.13</v>
      </c>
      <c r="E17" s="17">
        <f t="shared" si="1"/>
        <v>0.43333333333333335</v>
      </c>
    </row>
    <row r="18" spans="1:8" x14ac:dyDescent="0.3">
      <c r="A18" s="13" t="s">
        <v>402</v>
      </c>
      <c r="B18" s="66">
        <v>0.08</v>
      </c>
      <c r="C18" s="73">
        <v>0.05</v>
      </c>
      <c r="D18" s="73">
        <f t="shared" si="0"/>
        <v>0.13</v>
      </c>
      <c r="E18" s="17">
        <f t="shared" si="1"/>
        <v>0.43333333333333335</v>
      </c>
    </row>
    <row r="19" spans="1:8" x14ac:dyDescent="0.3">
      <c r="A19" s="13" t="s">
        <v>403</v>
      </c>
      <c r="B19" s="66">
        <v>0.08</v>
      </c>
      <c r="C19" s="73">
        <v>0.05</v>
      </c>
      <c r="D19" s="73">
        <f t="shared" si="0"/>
        <v>0.13</v>
      </c>
      <c r="E19" s="17">
        <f t="shared" si="1"/>
        <v>0.43333333333333335</v>
      </c>
    </row>
    <row r="20" spans="1:8" x14ac:dyDescent="0.3">
      <c r="A20" s="13" t="s">
        <v>404</v>
      </c>
      <c r="B20" s="66">
        <v>7.0000000000000007E-2</v>
      </c>
      <c r="C20" s="73">
        <v>0.04</v>
      </c>
      <c r="D20" s="73">
        <f t="shared" si="0"/>
        <v>0.11000000000000001</v>
      </c>
      <c r="E20" s="17">
        <f t="shared" si="1"/>
        <v>0.36666666666666675</v>
      </c>
    </row>
    <row r="21" spans="1:8" x14ac:dyDescent="0.3">
      <c r="A21" s="28" t="s">
        <v>405</v>
      </c>
      <c r="B21" s="67">
        <v>0.09</v>
      </c>
      <c r="C21" s="68">
        <v>0.05</v>
      </c>
      <c r="D21" s="68">
        <f t="shared" si="0"/>
        <v>0.14000000000000001</v>
      </c>
      <c r="E21" s="19">
        <f t="shared" si="1"/>
        <v>0.46666666666666673</v>
      </c>
    </row>
    <row r="22" spans="1:8" x14ac:dyDescent="0.3">
      <c r="C22" s="20"/>
      <c r="D22" s="20"/>
    </row>
    <row r="23" spans="1:8" x14ac:dyDescent="0.3">
      <c r="C23" s="21" t="s">
        <v>535</v>
      </c>
      <c r="D23" s="22" t="s">
        <v>544</v>
      </c>
      <c r="E23" s="23">
        <f>SUMPRODUCT(Pilotage!B4:B22,E3:E21)</f>
        <v>0.49550000000000005</v>
      </c>
      <c r="H23" s="20"/>
    </row>
    <row r="24" spans="1:8" x14ac:dyDescent="0.3">
      <c r="C24" s="24" t="s">
        <v>537</v>
      </c>
      <c r="D24" s="25" t="s">
        <v>545</v>
      </c>
      <c r="E24" s="26">
        <f>SUMPRODUCT(Pilotage!C4:C22,E3:E21)</f>
        <v>0.41599999999999998</v>
      </c>
    </row>
  </sheetData>
  <mergeCells count="2">
    <mergeCell ref="E1:E2"/>
    <mergeCell ref="B1:D1"/>
  </mergeCells>
  <pageMargins left="0.75" right="0.75" top="1" bottom="1" header="0.5" footer="0.5"/>
  <pageSetup paperSize="9" orientation="portrait" horizontalDpi="300" verticalDpi="30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6699"/>
  </sheetPr>
  <dimension ref="A2:D86"/>
  <sheetViews>
    <sheetView topLeftCell="A51" workbookViewId="0">
      <selection activeCell="D21" sqref="D21"/>
    </sheetView>
  </sheetViews>
  <sheetFormatPr baseColWidth="10" defaultColWidth="48.1171875" defaultRowHeight="13.5" customHeight="1" x14ac:dyDescent="0.3"/>
  <cols>
    <col min="1" max="1" width="21.46875" style="34" bestFit="1" customWidth="1"/>
    <col min="2" max="2" width="30.87890625" style="34" bestFit="1" customWidth="1"/>
    <col min="3" max="3" width="20.64453125" style="34" bestFit="1" customWidth="1"/>
  </cols>
  <sheetData>
    <row r="2" spans="1:4" ht="13.5" customHeight="1" x14ac:dyDescent="0.3">
      <c r="B2" s="227" t="s">
        <v>383</v>
      </c>
      <c r="C2" s="228"/>
    </row>
    <row r="3" spans="1:4" ht="13.5" customHeight="1" x14ac:dyDescent="0.3">
      <c r="A3" s="71" t="s">
        <v>384</v>
      </c>
      <c r="B3" s="70" t="s">
        <v>385</v>
      </c>
      <c r="C3" s="69" t="s">
        <v>386</v>
      </c>
      <c r="D3" s="35"/>
    </row>
    <row r="4" spans="1:4" ht="13.5" customHeight="1" x14ac:dyDescent="0.3">
      <c r="A4" s="13" t="s">
        <v>387</v>
      </c>
      <c r="B4" s="50">
        <v>0.16</v>
      </c>
      <c r="C4" s="51"/>
    </row>
    <row r="5" spans="1:4" ht="13.5" customHeight="1" x14ac:dyDescent="0.3">
      <c r="A5" s="13" t="s">
        <v>388</v>
      </c>
      <c r="B5" s="53">
        <v>0.21</v>
      </c>
      <c r="C5" s="54"/>
    </row>
    <row r="6" spans="1:4" ht="13.5" customHeight="1" x14ac:dyDescent="0.3">
      <c r="A6" s="13" t="s">
        <v>389</v>
      </c>
      <c r="B6" s="53"/>
      <c r="C6" s="54"/>
    </row>
    <row r="7" spans="1:4" ht="13.5" customHeight="1" x14ac:dyDescent="0.3">
      <c r="A7" s="13" t="s">
        <v>390</v>
      </c>
      <c r="B7" s="53">
        <v>0.08</v>
      </c>
      <c r="C7" s="54"/>
    </row>
    <row r="8" spans="1:4" ht="13.5" customHeight="1" x14ac:dyDescent="0.3">
      <c r="A8" s="13" t="s">
        <v>391</v>
      </c>
      <c r="B8" s="53">
        <v>7.0000000000000007E-2</v>
      </c>
      <c r="C8" s="54"/>
    </row>
    <row r="9" spans="1:4" ht="13.5" customHeight="1" x14ac:dyDescent="0.3">
      <c r="A9" s="13" t="s">
        <v>392</v>
      </c>
      <c r="B9" s="53">
        <v>0.05</v>
      </c>
      <c r="C9" s="54"/>
    </row>
    <row r="10" spans="1:4" ht="13.5" customHeight="1" x14ac:dyDescent="0.3">
      <c r="A10" s="13" t="s">
        <v>393</v>
      </c>
      <c r="B10" s="53"/>
      <c r="C10" s="54"/>
    </row>
    <row r="11" spans="1:4" ht="13.5" customHeight="1" x14ac:dyDescent="0.3">
      <c r="A11" s="13" t="s">
        <v>394</v>
      </c>
      <c r="B11" s="53">
        <v>0.04</v>
      </c>
      <c r="C11" s="54"/>
    </row>
    <row r="12" spans="1:4" ht="13.5" customHeight="1" x14ac:dyDescent="0.3">
      <c r="A12" s="13" t="s">
        <v>395</v>
      </c>
      <c r="B12" s="53">
        <v>0.03</v>
      </c>
      <c r="C12" s="54"/>
    </row>
    <row r="13" spans="1:4" ht="13.5" customHeight="1" x14ac:dyDescent="0.3">
      <c r="A13" s="13" t="s">
        <v>396</v>
      </c>
      <c r="B13" s="53">
        <v>0.27</v>
      </c>
      <c r="C13" s="54"/>
    </row>
    <row r="14" spans="1:4" ht="13.5" customHeight="1" x14ac:dyDescent="0.3">
      <c r="A14" s="13" t="s">
        <v>397</v>
      </c>
      <c r="B14" s="53">
        <v>0.03</v>
      </c>
      <c r="C14" s="54"/>
    </row>
    <row r="15" spans="1:4" ht="13.5" customHeight="1" x14ac:dyDescent="0.3">
      <c r="A15" s="13" t="s">
        <v>398</v>
      </c>
      <c r="B15" s="53">
        <v>7.0000000000000007E-2</v>
      </c>
      <c r="C15" s="54"/>
    </row>
    <row r="16" spans="1:4" ht="13.5" customHeight="1" x14ac:dyDescent="0.3">
      <c r="A16" s="13" t="s">
        <v>399</v>
      </c>
      <c r="B16" s="53"/>
      <c r="C16" s="54"/>
    </row>
    <row r="17" spans="1:3" ht="13.5" customHeight="1" x14ac:dyDescent="0.3">
      <c r="A17" s="13" t="s">
        <v>400</v>
      </c>
      <c r="B17" s="53"/>
      <c r="C17" s="54">
        <v>0.47</v>
      </c>
    </row>
    <row r="18" spans="1:3" ht="13.5" customHeight="1" x14ac:dyDescent="0.3">
      <c r="A18" s="13" t="s">
        <v>401</v>
      </c>
      <c r="B18" s="53"/>
      <c r="C18" s="54">
        <v>0.49</v>
      </c>
    </row>
    <row r="19" spans="1:3" ht="13.5" customHeight="1" x14ac:dyDescent="0.3">
      <c r="A19" s="13" t="s">
        <v>402</v>
      </c>
      <c r="B19" s="53"/>
      <c r="C19" s="54"/>
    </row>
    <row r="20" spans="1:3" ht="13.5" customHeight="1" x14ac:dyDescent="0.3">
      <c r="A20" s="13" t="s">
        <v>403</v>
      </c>
      <c r="B20" s="53"/>
      <c r="C20" s="54"/>
    </row>
    <row r="21" spans="1:3" ht="13.5" customHeight="1" x14ac:dyDescent="0.3">
      <c r="A21" s="13" t="s">
        <v>404</v>
      </c>
      <c r="B21" s="53"/>
      <c r="C21" s="54">
        <v>0.03</v>
      </c>
    </row>
    <row r="22" spans="1:3" ht="13.5" customHeight="1" x14ac:dyDescent="0.3">
      <c r="A22" s="28" t="s">
        <v>405</v>
      </c>
      <c r="B22" s="56"/>
      <c r="C22" s="57">
        <v>0.01</v>
      </c>
    </row>
    <row r="24" spans="1:3" ht="13.5" customHeight="1" x14ac:dyDescent="0.3">
      <c r="A24" s="35" t="s">
        <v>406</v>
      </c>
      <c r="B24" s="37">
        <v>0.2</v>
      </c>
      <c r="C24" s="37">
        <v>0.8</v>
      </c>
    </row>
    <row r="25" spans="1:3" ht="13.5" customHeight="1" x14ac:dyDescent="0.3">
      <c r="A25" s="35"/>
      <c r="B25" s="37"/>
      <c r="C25" s="37"/>
    </row>
    <row r="26" spans="1:3" ht="13.5" customHeight="1" x14ac:dyDescent="0.3">
      <c r="C26" s="75" t="s">
        <v>407</v>
      </c>
    </row>
    <row r="27" spans="1:3" ht="13.5" customHeight="1" x14ac:dyDescent="0.3">
      <c r="A27" s="16" t="s">
        <v>408</v>
      </c>
      <c r="B27" s="29" t="s">
        <v>37</v>
      </c>
      <c r="C27" s="2" t="s">
        <v>409</v>
      </c>
    </row>
    <row r="28" spans="1:3" ht="13.5" customHeight="1" x14ac:dyDescent="0.3">
      <c r="A28" s="16" t="s">
        <v>408</v>
      </c>
      <c r="B28" s="29" t="s">
        <v>41</v>
      </c>
      <c r="C28" s="32" t="s">
        <v>409</v>
      </c>
    </row>
    <row r="29" spans="1:3" ht="13.5" customHeight="1" x14ac:dyDescent="0.3">
      <c r="A29" s="16" t="s">
        <v>408</v>
      </c>
      <c r="B29" s="29" t="s">
        <v>43</v>
      </c>
      <c r="C29" s="2" t="s">
        <v>409</v>
      </c>
    </row>
    <row r="30" spans="1:3" ht="13.5" customHeight="1" x14ac:dyDescent="0.3">
      <c r="A30" s="16" t="s">
        <v>408</v>
      </c>
      <c r="B30" s="29" t="s">
        <v>46</v>
      </c>
      <c r="C30" s="2" t="s">
        <v>409</v>
      </c>
    </row>
    <row r="31" spans="1:3" ht="13.5" customHeight="1" x14ac:dyDescent="0.3">
      <c r="A31" s="16" t="s">
        <v>408</v>
      </c>
      <c r="B31" s="29" t="s">
        <v>48</v>
      </c>
      <c r="C31" s="2" t="s">
        <v>409</v>
      </c>
    </row>
    <row r="32" spans="1:3" ht="13.5" customHeight="1" x14ac:dyDescent="0.3">
      <c r="A32" s="16" t="s">
        <v>408</v>
      </c>
      <c r="B32" s="29" t="s">
        <v>50</v>
      </c>
      <c r="C32" s="32" t="s">
        <v>409</v>
      </c>
    </row>
    <row r="33" spans="1:3" ht="13.5" customHeight="1" x14ac:dyDescent="0.3">
      <c r="A33" s="16" t="s">
        <v>408</v>
      </c>
      <c r="B33" s="29" t="s">
        <v>52</v>
      </c>
      <c r="C33" s="2" t="s">
        <v>409</v>
      </c>
    </row>
    <row r="34" spans="1:3" ht="13.5" customHeight="1" x14ac:dyDescent="0.3">
      <c r="A34" s="16" t="s">
        <v>408</v>
      </c>
      <c r="B34" s="29" t="s">
        <v>54</v>
      </c>
      <c r="C34" s="2" t="s">
        <v>409</v>
      </c>
    </row>
    <row r="35" spans="1:3" ht="13.5" customHeight="1" x14ac:dyDescent="0.3">
      <c r="A35" s="16" t="s">
        <v>408</v>
      </c>
      <c r="B35" s="29" t="s">
        <v>56</v>
      </c>
      <c r="C35" s="39">
        <v>0.3</v>
      </c>
    </row>
    <row r="36" spans="1:3" ht="13.5" customHeight="1" x14ac:dyDescent="0.3">
      <c r="A36" s="16" t="s">
        <v>408</v>
      </c>
      <c r="B36" s="29" t="s">
        <v>58</v>
      </c>
      <c r="C36" s="2" t="s">
        <v>409</v>
      </c>
    </row>
    <row r="37" spans="1:3" ht="13.5" customHeight="1" x14ac:dyDescent="0.3">
      <c r="A37" s="16" t="s">
        <v>408</v>
      </c>
      <c r="B37" s="29" t="s">
        <v>60</v>
      </c>
      <c r="C37" s="2" t="s">
        <v>409</v>
      </c>
    </row>
    <row r="38" spans="1:3" ht="13.5" customHeight="1" x14ac:dyDescent="0.3">
      <c r="A38" s="16" t="s">
        <v>408</v>
      </c>
      <c r="B38" s="29" t="s">
        <v>141</v>
      </c>
      <c r="C38" s="37">
        <v>0.23</v>
      </c>
    </row>
    <row r="39" spans="1:3" ht="13.5" customHeight="1" x14ac:dyDescent="0.3">
      <c r="A39" s="16" t="s">
        <v>408</v>
      </c>
      <c r="B39" s="29" t="s">
        <v>141</v>
      </c>
      <c r="C39" s="37">
        <v>0.23</v>
      </c>
    </row>
    <row r="40" spans="1:3" ht="13.5" customHeight="1" x14ac:dyDescent="0.3">
      <c r="A40" s="16" t="s">
        <v>408</v>
      </c>
      <c r="B40" s="29" t="s">
        <v>62</v>
      </c>
      <c r="C40" s="37">
        <v>0.23</v>
      </c>
    </row>
    <row r="41" spans="1:3" ht="13.5" customHeight="1" x14ac:dyDescent="0.3">
      <c r="A41" s="16" t="s">
        <v>408</v>
      </c>
      <c r="B41" s="29" t="s">
        <v>62</v>
      </c>
      <c r="C41" s="37">
        <v>0.23</v>
      </c>
    </row>
    <row r="42" spans="1:3" ht="13.5" customHeight="1" x14ac:dyDescent="0.3">
      <c r="A42" s="16" t="s">
        <v>408</v>
      </c>
      <c r="B42" s="29" t="s">
        <v>139</v>
      </c>
      <c r="C42" s="39">
        <v>0.23</v>
      </c>
    </row>
    <row r="43" spans="1:3" ht="13.5" customHeight="1" x14ac:dyDescent="0.3">
      <c r="A43" s="16" t="s">
        <v>408</v>
      </c>
      <c r="B43" s="29" t="s">
        <v>139</v>
      </c>
      <c r="C43" s="39">
        <v>0.23</v>
      </c>
    </row>
    <row r="44" spans="1:3" ht="13.5" customHeight="1" x14ac:dyDescent="0.3">
      <c r="A44" s="16" t="s">
        <v>408</v>
      </c>
      <c r="B44" s="29" t="s">
        <v>154</v>
      </c>
      <c r="C44" s="39">
        <v>0.35</v>
      </c>
    </row>
    <row r="45" spans="1:3" ht="13.5" customHeight="1" x14ac:dyDescent="0.3">
      <c r="A45" s="16" t="s">
        <v>408</v>
      </c>
      <c r="B45" s="29" t="s">
        <v>154</v>
      </c>
      <c r="C45" s="39">
        <v>0.35</v>
      </c>
    </row>
    <row r="46" spans="1:3" ht="13.5" customHeight="1" x14ac:dyDescent="0.3">
      <c r="A46" s="16" t="s">
        <v>408</v>
      </c>
      <c r="B46" s="29" t="s">
        <v>102</v>
      </c>
      <c r="C46" s="39">
        <v>0.4</v>
      </c>
    </row>
    <row r="47" spans="1:3" ht="13.5" customHeight="1" x14ac:dyDescent="0.3">
      <c r="A47" s="16" t="s">
        <v>408</v>
      </c>
      <c r="B47" s="29" t="s">
        <v>102</v>
      </c>
      <c r="C47" s="39">
        <v>0.4</v>
      </c>
    </row>
    <row r="48" spans="1:3" ht="13.5" customHeight="1" x14ac:dyDescent="0.3">
      <c r="A48" s="16" t="s">
        <v>408</v>
      </c>
      <c r="B48" s="29" t="s">
        <v>73</v>
      </c>
      <c r="C48" s="39">
        <v>0.23</v>
      </c>
    </row>
    <row r="49" spans="1:3" ht="13.5" customHeight="1" x14ac:dyDescent="0.3">
      <c r="A49" s="16" t="s">
        <v>408</v>
      </c>
      <c r="B49" s="29" t="s">
        <v>75</v>
      </c>
      <c r="C49" s="39">
        <v>0.23</v>
      </c>
    </row>
    <row r="50" spans="1:3" ht="13.5" customHeight="1" x14ac:dyDescent="0.3">
      <c r="A50" s="16" t="s">
        <v>408</v>
      </c>
      <c r="B50" s="29" t="s">
        <v>67</v>
      </c>
      <c r="C50" s="39">
        <v>0.23</v>
      </c>
    </row>
    <row r="51" spans="1:3" ht="13.5" customHeight="1" x14ac:dyDescent="0.3">
      <c r="A51" s="16" t="s">
        <v>408</v>
      </c>
      <c r="B51" s="29" t="s">
        <v>69</v>
      </c>
      <c r="C51" s="39">
        <v>0.23</v>
      </c>
    </row>
    <row r="52" spans="1:3" ht="13.5" customHeight="1" x14ac:dyDescent="0.3">
      <c r="A52" s="16" t="s">
        <v>408</v>
      </c>
      <c r="B52" s="29" t="s">
        <v>71</v>
      </c>
      <c r="C52" s="39">
        <v>0.23</v>
      </c>
    </row>
    <row r="53" spans="1:3" ht="13.5" customHeight="1" x14ac:dyDescent="0.3">
      <c r="A53" s="16" t="s">
        <v>408</v>
      </c>
      <c r="B53" s="29" t="s">
        <v>65</v>
      </c>
      <c r="C53" s="39">
        <v>0.23</v>
      </c>
    </row>
    <row r="54" spans="1:3" ht="13.5" customHeight="1" x14ac:dyDescent="0.3">
      <c r="A54" s="16" t="s">
        <v>408</v>
      </c>
      <c r="B54" s="29" t="s">
        <v>79</v>
      </c>
      <c r="C54" s="39">
        <v>0.3</v>
      </c>
    </row>
    <row r="55" spans="1:3" ht="13.5" customHeight="1" x14ac:dyDescent="0.3">
      <c r="A55" s="16" t="s">
        <v>408</v>
      </c>
      <c r="B55" s="29" t="s">
        <v>96</v>
      </c>
      <c r="C55" s="39">
        <v>0.3</v>
      </c>
    </row>
    <row r="56" spans="1:3" ht="13.5" customHeight="1" x14ac:dyDescent="0.3">
      <c r="A56" s="16" t="s">
        <v>408</v>
      </c>
      <c r="B56" s="29" t="s">
        <v>106</v>
      </c>
      <c r="C56" s="30">
        <v>6.5420561000000002E-2</v>
      </c>
    </row>
    <row r="57" spans="1:3" ht="13.5" customHeight="1" x14ac:dyDescent="0.3">
      <c r="A57" s="16" t="s">
        <v>408</v>
      </c>
      <c r="B57" s="29" t="s">
        <v>137</v>
      </c>
      <c r="C57" s="30">
        <v>0.35</v>
      </c>
    </row>
    <row r="58" spans="1:3" ht="13.5" customHeight="1" x14ac:dyDescent="0.3">
      <c r="A58" s="16" t="s">
        <v>408</v>
      </c>
      <c r="B58" s="29" t="s">
        <v>77</v>
      </c>
      <c r="C58" s="30">
        <v>0.35</v>
      </c>
    </row>
    <row r="59" spans="1:3" ht="13.5" customHeight="1" x14ac:dyDescent="0.3">
      <c r="A59" s="16" t="s">
        <v>408</v>
      </c>
      <c r="B59" s="29" t="s">
        <v>153</v>
      </c>
      <c r="C59" s="39">
        <v>0.3</v>
      </c>
    </row>
    <row r="60" spans="1:3" ht="13.5" customHeight="1" x14ac:dyDescent="0.3">
      <c r="A60" s="16" t="s">
        <v>408</v>
      </c>
      <c r="B60" s="29" t="s">
        <v>107</v>
      </c>
      <c r="C60" s="39">
        <v>0.2</v>
      </c>
    </row>
    <row r="61" spans="1:3" ht="13.5" customHeight="1" x14ac:dyDescent="0.3">
      <c r="A61" s="16" t="s">
        <v>408</v>
      </c>
      <c r="B61" s="29" t="s">
        <v>110</v>
      </c>
      <c r="C61" s="30">
        <v>6.5420561000000002E-2</v>
      </c>
    </row>
    <row r="62" spans="1:3" ht="13.5" customHeight="1" x14ac:dyDescent="0.3">
      <c r="A62" s="16" t="s">
        <v>408</v>
      </c>
      <c r="B62" s="29" t="s">
        <v>112</v>
      </c>
      <c r="C62" s="30">
        <v>6.5420561000000002E-2</v>
      </c>
    </row>
    <row r="63" spans="1:3" ht="13.5" customHeight="1" x14ac:dyDescent="0.3">
      <c r="A63" s="16" t="s">
        <v>408</v>
      </c>
      <c r="B63" s="29" t="s">
        <v>114</v>
      </c>
      <c r="C63" s="30">
        <v>6.5420561000000002E-2</v>
      </c>
    </row>
    <row r="64" spans="1:3" ht="13.5" customHeight="1" x14ac:dyDescent="0.3">
      <c r="A64" s="16" t="s">
        <v>408</v>
      </c>
      <c r="B64" s="3" t="s">
        <v>116</v>
      </c>
      <c r="C64" s="30">
        <v>6.5420561000000002E-2</v>
      </c>
    </row>
    <row r="65" spans="1:3" ht="13.5" customHeight="1" x14ac:dyDescent="0.3">
      <c r="A65" s="16" t="s">
        <v>408</v>
      </c>
      <c r="B65" s="3" t="s">
        <v>119</v>
      </c>
      <c r="C65" s="30">
        <v>6.5420561000000002E-2</v>
      </c>
    </row>
    <row r="66" spans="1:3" ht="13.5" customHeight="1" x14ac:dyDescent="0.3">
      <c r="A66" s="16" t="s">
        <v>408</v>
      </c>
      <c r="B66" s="3" t="s">
        <v>117</v>
      </c>
      <c r="C66" s="30">
        <v>6.5420561000000002E-2</v>
      </c>
    </row>
    <row r="67" spans="1:3" ht="13.5" customHeight="1" x14ac:dyDescent="0.3">
      <c r="A67" s="16" t="s">
        <v>408</v>
      </c>
      <c r="B67" s="3" t="s">
        <v>118</v>
      </c>
      <c r="C67" s="30">
        <v>6.5420561000000002E-2</v>
      </c>
    </row>
    <row r="68" spans="1:3" ht="13.5" customHeight="1" x14ac:dyDescent="0.3">
      <c r="A68" s="16" t="s">
        <v>408</v>
      </c>
      <c r="B68" s="3" t="s">
        <v>108</v>
      </c>
      <c r="C68" s="30">
        <v>6.5420561000000002E-2</v>
      </c>
    </row>
    <row r="69" spans="1:3" ht="13.5" customHeight="1" x14ac:dyDescent="0.3">
      <c r="A69" s="16" t="s">
        <v>408</v>
      </c>
      <c r="B69" s="3" t="s">
        <v>120</v>
      </c>
      <c r="C69" s="39">
        <v>0.1</v>
      </c>
    </row>
    <row r="70" spans="1:3" ht="13.5" customHeight="1" x14ac:dyDescent="0.3">
      <c r="A70" s="16" t="s">
        <v>408</v>
      </c>
      <c r="B70" s="29" t="s">
        <v>124</v>
      </c>
      <c r="C70" s="39">
        <v>0.1</v>
      </c>
    </row>
    <row r="71" spans="1:3" ht="13.5" customHeight="1" x14ac:dyDescent="0.3">
      <c r="A71" s="16" t="s">
        <v>408</v>
      </c>
      <c r="B71" s="29" t="s">
        <v>122</v>
      </c>
      <c r="C71" s="39">
        <v>0.1</v>
      </c>
    </row>
    <row r="72" spans="1:3" ht="13.5" customHeight="1" x14ac:dyDescent="0.3">
      <c r="A72" s="16" t="s">
        <v>408</v>
      </c>
      <c r="B72" s="29" t="s">
        <v>126</v>
      </c>
      <c r="C72" s="39">
        <v>0.1</v>
      </c>
    </row>
    <row r="73" spans="1:3" ht="13.5" customHeight="1" x14ac:dyDescent="0.3">
      <c r="A73" s="16" t="s">
        <v>408</v>
      </c>
      <c r="B73" s="29" t="s">
        <v>128</v>
      </c>
      <c r="C73" s="30">
        <v>6.5420561000000002E-2</v>
      </c>
    </row>
    <row r="74" spans="1:3" ht="13.5" customHeight="1" x14ac:dyDescent="0.3">
      <c r="A74" s="16" t="s">
        <v>408</v>
      </c>
      <c r="B74" s="29" t="s">
        <v>130</v>
      </c>
      <c r="C74" s="30">
        <v>6.5420561000000002E-2</v>
      </c>
    </row>
    <row r="75" spans="1:3" ht="13.5" customHeight="1" x14ac:dyDescent="0.3">
      <c r="A75" s="16" t="s">
        <v>408</v>
      </c>
      <c r="B75" s="29" t="s">
        <v>103</v>
      </c>
      <c r="C75" s="39">
        <v>0.2</v>
      </c>
    </row>
    <row r="76" spans="1:3" ht="13.5" customHeight="1" x14ac:dyDescent="0.3">
      <c r="A76" s="14" t="s">
        <v>203</v>
      </c>
      <c r="B76" s="5" t="s">
        <v>48</v>
      </c>
      <c r="C76" s="6">
        <v>0.4</v>
      </c>
    </row>
    <row r="77" spans="1:3" ht="13.5" customHeight="1" x14ac:dyDescent="0.3">
      <c r="A77" s="16" t="s">
        <v>203</v>
      </c>
      <c r="B77" s="29" t="s">
        <v>65</v>
      </c>
      <c r="C77" s="39">
        <v>0.15</v>
      </c>
    </row>
    <row r="78" spans="1:3" ht="13.5" customHeight="1" x14ac:dyDescent="0.3">
      <c r="A78" s="16" t="s">
        <v>203</v>
      </c>
      <c r="B78" s="29" t="s">
        <v>107</v>
      </c>
      <c r="C78" s="39">
        <v>0.2</v>
      </c>
    </row>
    <row r="79" spans="1:3" ht="13.5" customHeight="1" x14ac:dyDescent="0.3">
      <c r="A79" s="16" t="s">
        <v>203</v>
      </c>
      <c r="B79" s="29" t="s">
        <v>77</v>
      </c>
      <c r="C79" s="30">
        <v>0.35</v>
      </c>
    </row>
    <row r="80" spans="1:3" ht="13.5" customHeight="1" x14ac:dyDescent="0.3">
      <c r="A80" s="16" t="s">
        <v>203</v>
      </c>
      <c r="B80" s="3" t="s">
        <v>108</v>
      </c>
      <c r="C80" s="30">
        <v>6.5420561000000002E-2</v>
      </c>
    </row>
    <row r="81" spans="1:3" ht="13.5" customHeight="1" x14ac:dyDescent="0.3">
      <c r="A81" s="16" t="s">
        <v>203</v>
      </c>
      <c r="B81" s="3" t="s">
        <v>120</v>
      </c>
      <c r="C81" s="39">
        <v>0.1</v>
      </c>
    </row>
    <row r="82" spans="1:3" ht="13.5" customHeight="1" x14ac:dyDescent="0.3">
      <c r="A82" s="16" t="s">
        <v>203</v>
      </c>
      <c r="B82" s="29" t="s">
        <v>128</v>
      </c>
      <c r="C82" s="30">
        <v>6.5420561000000002E-2</v>
      </c>
    </row>
    <row r="83" spans="1:3" ht="13.5" customHeight="1" x14ac:dyDescent="0.3">
      <c r="A83" s="18" t="s">
        <v>203</v>
      </c>
      <c r="B83" s="7" t="s">
        <v>130</v>
      </c>
      <c r="C83" s="8">
        <v>6.5420561000000002E-2</v>
      </c>
    </row>
    <row r="86" spans="1:3" ht="13.5" customHeight="1" x14ac:dyDescent="0.3">
      <c r="A86" s="35" t="s">
        <v>410</v>
      </c>
      <c r="B86">
        <v>0.28000000000000003</v>
      </c>
    </row>
  </sheetData>
  <mergeCells count="1">
    <mergeCell ref="B2:C2"/>
  </mergeCells>
  <conditionalFormatting sqref="B80 B27:B76">
    <cfRule type="cellIs" dxfId="13" priority="5" stopIfTrue="1" operator="equal">
      <formula>"NULL"</formula>
    </cfRule>
  </conditionalFormatting>
  <conditionalFormatting sqref="B77:B78">
    <cfRule type="cellIs" dxfId="12" priority="4" stopIfTrue="1" operator="equal">
      <formula>"NULL"</formula>
    </cfRule>
  </conditionalFormatting>
  <conditionalFormatting sqref="B81">
    <cfRule type="cellIs" dxfId="11" priority="2" stopIfTrue="1" operator="equal">
      <formula>"NULL"</formula>
    </cfRule>
  </conditionalFormatting>
  <conditionalFormatting sqref="B82:B83">
    <cfRule type="cellIs" dxfId="10" priority="3" stopIfTrue="1" operator="equal">
      <formula>"NULL"</formula>
    </cfRule>
  </conditionalFormatting>
  <conditionalFormatting sqref="B79">
    <cfRule type="cellIs" dxfId="9" priority="1" stopIfTrue="1" operator="equal">
      <formula>"NULL"</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4F81BD"/>
  </sheetPr>
  <dimension ref="A1:F4"/>
  <sheetViews>
    <sheetView workbookViewId="0">
      <selection activeCell="C4" sqref="C4"/>
    </sheetView>
  </sheetViews>
  <sheetFormatPr baseColWidth="10" defaultColWidth="8.9375" defaultRowHeight="12.4" x14ac:dyDescent="0.3"/>
  <cols>
    <col min="1" max="2" width="20" style="34" customWidth="1"/>
    <col min="3" max="3" width="150.29296875" style="34" bestFit="1" customWidth="1"/>
    <col min="4" max="6" width="20" style="34" customWidth="1"/>
  </cols>
  <sheetData>
    <row r="1" spans="1:6" ht="24.75" x14ac:dyDescent="0.3">
      <c r="A1" s="85" t="s">
        <v>20</v>
      </c>
      <c r="B1" s="85" t="s">
        <v>21</v>
      </c>
      <c r="C1" s="85" t="s">
        <v>22</v>
      </c>
      <c r="D1" s="85" t="s">
        <v>23</v>
      </c>
      <c r="E1" s="85" t="s">
        <v>24</v>
      </c>
      <c r="F1" s="85" t="s">
        <v>25</v>
      </c>
    </row>
    <row r="2" spans="1:6" x14ac:dyDescent="0.3">
      <c r="A2" t="s">
        <v>26</v>
      </c>
      <c r="B2" t="s">
        <v>27</v>
      </c>
      <c r="C2" t="s">
        <v>28</v>
      </c>
      <c r="D2"/>
      <c r="E2"/>
      <c r="F2"/>
    </row>
    <row r="3" spans="1:6" x14ac:dyDescent="0.3">
      <c r="A3" t="s">
        <v>29</v>
      </c>
      <c r="B3" t="s">
        <v>27</v>
      </c>
      <c r="C3" t="s">
        <v>547</v>
      </c>
      <c r="D3"/>
      <c r="E3"/>
      <c r="F3"/>
    </row>
    <row r="4" spans="1:6" x14ac:dyDescent="0.3">
      <c r="A4" s="34" t="s">
        <v>36</v>
      </c>
      <c r="B4" s="34" t="s">
        <v>27</v>
      </c>
      <c r="C4" s="34" t="s">
        <v>546</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4F81BD"/>
  </sheetPr>
  <dimension ref="A1:L88"/>
  <sheetViews>
    <sheetView tabSelected="1" workbookViewId="0">
      <pane ySplit="1" topLeftCell="A24" activePane="bottomLeft" state="frozen"/>
      <selection pane="bottomLeft" activeCell="B56" sqref="B56"/>
    </sheetView>
  </sheetViews>
  <sheetFormatPr baseColWidth="10" defaultColWidth="8.9375" defaultRowHeight="12.4" x14ac:dyDescent="0.3"/>
  <cols>
    <col min="1" max="1" width="20" style="34" customWidth="1"/>
    <col min="2" max="2" width="29.46875" style="34" bestFit="1" customWidth="1"/>
    <col min="3" max="3" width="20" style="34" customWidth="1"/>
    <col min="4" max="10" width="20" style="226" customWidth="1"/>
    <col min="11" max="11" width="33.52734375" style="34" bestFit="1" customWidth="1"/>
    <col min="12" max="12" width="20" style="34" customWidth="1"/>
  </cols>
  <sheetData>
    <row r="1" spans="1:12" x14ac:dyDescent="0.3">
      <c r="A1" s="85" t="s">
        <v>30</v>
      </c>
      <c r="B1" s="85" t="s">
        <v>31</v>
      </c>
      <c r="C1" s="85" t="s">
        <v>36</v>
      </c>
      <c r="D1" s="85" t="s">
        <v>592</v>
      </c>
      <c r="E1" s="85" t="s">
        <v>44</v>
      </c>
      <c r="F1" s="85" t="s">
        <v>593</v>
      </c>
      <c r="G1" s="85" t="s">
        <v>56</v>
      </c>
      <c r="H1" s="85" t="s">
        <v>595</v>
      </c>
      <c r="I1" s="85" t="s">
        <v>596</v>
      </c>
      <c r="J1" s="85" t="s">
        <v>594</v>
      </c>
      <c r="K1" s="85" t="s">
        <v>29</v>
      </c>
      <c r="L1" s="85" t="s">
        <v>35</v>
      </c>
    </row>
    <row r="2" spans="1:12" x14ac:dyDescent="0.3">
      <c r="A2">
        <v>1</v>
      </c>
      <c r="B2" t="s">
        <v>37</v>
      </c>
      <c r="C2"/>
      <c r="K2" t="s">
        <v>39</v>
      </c>
      <c r="L2" t="s">
        <v>40</v>
      </c>
    </row>
    <row r="3" spans="1:12" x14ac:dyDescent="0.3">
      <c r="A3">
        <v>1</v>
      </c>
      <c r="B3" t="s">
        <v>41</v>
      </c>
      <c r="C3"/>
      <c r="E3" s="226">
        <v>1</v>
      </c>
      <c r="K3" t="s">
        <v>39</v>
      </c>
      <c r="L3" t="s">
        <v>42</v>
      </c>
    </row>
    <row r="4" spans="1:12" x14ac:dyDescent="0.3">
      <c r="A4">
        <v>2</v>
      </c>
      <c r="B4" t="s">
        <v>43</v>
      </c>
      <c r="C4"/>
      <c r="E4" s="226">
        <v>2</v>
      </c>
      <c r="K4" t="s">
        <v>39</v>
      </c>
      <c r="L4" t="s">
        <v>45</v>
      </c>
    </row>
    <row r="5" spans="1:12" x14ac:dyDescent="0.3">
      <c r="A5">
        <v>2</v>
      </c>
      <c r="B5" t="s">
        <v>46</v>
      </c>
      <c r="C5"/>
      <c r="E5" s="226">
        <v>2</v>
      </c>
      <c r="K5" t="s">
        <v>39</v>
      </c>
      <c r="L5" t="s">
        <v>47</v>
      </c>
    </row>
    <row r="6" spans="1:12" x14ac:dyDescent="0.3">
      <c r="A6">
        <v>1</v>
      </c>
      <c r="B6" t="s">
        <v>48</v>
      </c>
      <c r="C6"/>
      <c r="K6" t="s">
        <v>571</v>
      </c>
      <c r="L6" t="s">
        <v>49</v>
      </c>
    </row>
    <row r="7" spans="1:12" x14ac:dyDescent="0.3">
      <c r="A7">
        <v>2</v>
      </c>
      <c r="B7" t="s">
        <v>50</v>
      </c>
      <c r="C7"/>
      <c r="D7" s="226">
        <v>2</v>
      </c>
      <c r="E7" s="226">
        <v>1</v>
      </c>
      <c r="K7" t="s">
        <v>50</v>
      </c>
      <c r="L7" t="s">
        <v>51</v>
      </c>
    </row>
    <row r="8" spans="1:12" x14ac:dyDescent="0.3">
      <c r="A8">
        <v>3</v>
      </c>
      <c r="B8" t="s">
        <v>52</v>
      </c>
      <c r="C8"/>
      <c r="D8" s="226">
        <v>2</v>
      </c>
      <c r="E8" s="226">
        <v>2</v>
      </c>
      <c r="K8" t="s">
        <v>50</v>
      </c>
      <c r="L8" t="s">
        <v>53</v>
      </c>
    </row>
    <row r="9" spans="1:12" x14ac:dyDescent="0.3">
      <c r="A9">
        <v>3</v>
      </c>
      <c r="B9" t="s">
        <v>54</v>
      </c>
      <c r="C9"/>
      <c r="D9" s="226">
        <v>2</v>
      </c>
      <c r="E9" s="226">
        <v>2</v>
      </c>
      <c r="K9" t="s">
        <v>50</v>
      </c>
      <c r="L9" t="s">
        <v>55</v>
      </c>
    </row>
    <row r="10" spans="1:12" x14ac:dyDescent="0.3">
      <c r="A10">
        <v>2</v>
      </c>
      <c r="B10" t="s">
        <v>56</v>
      </c>
      <c r="C10"/>
      <c r="D10" s="226">
        <v>2</v>
      </c>
      <c r="E10" s="226">
        <v>1</v>
      </c>
      <c r="K10" t="s">
        <v>56</v>
      </c>
      <c r="L10" t="s">
        <v>57</v>
      </c>
    </row>
    <row r="11" spans="1:12" x14ac:dyDescent="0.3">
      <c r="A11">
        <v>3</v>
      </c>
      <c r="B11" t="s">
        <v>58</v>
      </c>
      <c r="C11"/>
      <c r="D11" s="226">
        <v>2</v>
      </c>
      <c r="E11" s="226">
        <v>2</v>
      </c>
      <c r="K11" t="s">
        <v>56</v>
      </c>
      <c r="L11" t="s">
        <v>59</v>
      </c>
    </row>
    <row r="12" spans="1:12" x14ac:dyDescent="0.3">
      <c r="A12">
        <v>3</v>
      </c>
      <c r="B12" t="s">
        <v>60</v>
      </c>
      <c r="C12"/>
      <c r="D12" s="226">
        <v>2</v>
      </c>
      <c r="E12" s="226">
        <v>2</v>
      </c>
      <c r="K12" t="s">
        <v>56</v>
      </c>
      <c r="L12" t="s">
        <v>61</v>
      </c>
    </row>
    <row r="13" spans="1:12" x14ac:dyDescent="0.3">
      <c r="A13">
        <v>2</v>
      </c>
      <c r="B13" t="s">
        <v>62</v>
      </c>
      <c r="C13"/>
      <c r="K13" t="s">
        <v>63</v>
      </c>
      <c r="L13" t="s">
        <v>64</v>
      </c>
    </row>
    <row r="14" spans="1:12" x14ac:dyDescent="0.3">
      <c r="A14">
        <v>1</v>
      </c>
      <c r="B14" t="s">
        <v>65</v>
      </c>
      <c r="C14" t="s">
        <v>594</v>
      </c>
      <c r="J14" s="226">
        <v>1</v>
      </c>
      <c r="K14" t="s">
        <v>50</v>
      </c>
      <c r="L14" t="s">
        <v>66</v>
      </c>
    </row>
    <row r="15" spans="1:12" x14ac:dyDescent="0.3">
      <c r="A15">
        <v>2</v>
      </c>
      <c r="B15" t="s">
        <v>67</v>
      </c>
      <c r="C15"/>
      <c r="E15" s="226">
        <v>1</v>
      </c>
      <c r="J15" s="226">
        <v>2</v>
      </c>
      <c r="K15" t="s">
        <v>50</v>
      </c>
      <c r="L15" t="s">
        <v>68</v>
      </c>
    </row>
    <row r="16" spans="1:12" x14ac:dyDescent="0.3">
      <c r="A16">
        <v>3</v>
      </c>
      <c r="B16" t="s">
        <v>69</v>
      </c>
      <c r="C16"/>
      <c r="E16" s="226">
        <v>2</v>
      </c>
      <c r="J16" s="226">
        <v>2</v>
      </c>
      <c r="K16" t="s">
        <v>50</v>
      </c>
      <c r="L16" t="s">
        <v>70</v>
      </c>
    </row>
    <row r="17" spans="1:12" x14ac:dyDescent="0.3">
      <c r="A17">
        <v>3</v>
      </c>
      <c r="B17" t="s">
        <v>71</v>
      </c>
      <c r="C17"/>
      <c r="E17" s="226">
        <v>2</v>
      </c>
      <c r="K17" t="s">
        <v>50</v>
      </c>
      <c r="L17" t="s">
        <v>72</v>
      </c>
    </row>
    <row r="18" spans="1:12" x14ac:dyDescent="0.3">
      <c r="A18">
        <v>2</v>
      </c>
      <c r="B18" t="s">
        <v>73</v>
      </c>
      <c r="C18"/>
      <c r="K18" t="s">
        <v>50</v>
      </c>
      <c r="L18" t="s">
        <v>74</v>
      </c>
    </row>
    <row r="19" spans="1:12" x14ac:dyDescent="0.3">
      <c r="A19">
        <v>2</v>
      </c>
      <c r="B19" t="s">
        <v>75</v>
      </c>
      <c r="C19"/>
      <c r="K19" t="s">
        <v>50</v>
      </c>
      <c r="L19" t="s">
        <v>76</v>
      </c>
    </row>
    <row r="20" spans="1:12" x14ac:dyDescent="0.3">
      <c r="A20">
        <v>1</v>
      </c>
      <c r="B20" t="s">
        <v>77</v>
      </c>
      <c r="C20" t="s">
        <v>594</v>
      </c>
      <c r="J20" s="226">
        <v>1</v>
      </c>
      <c r="K20" t="s">
        <v>572</v>
      </c>
      <c r="L20" t="s">
        <v>78</v>
      </c>
    </row>
    <row r="21" spans="1:12" x14ac:dyDescent="0.3">
      <c r="A21">
        <v>2</v>
      </c>
      <c r="B21" t="s">
        <v>79</v>
      </c>
      <c r="C21"/>
      <c r="D21" s="226">
        <v>1</v>
      </c>
      <c r="F21" s="226">
        <v>1</v>
      </c>
      <c r="J21" s="226">
        <v>2</v>
      </c>
      <c r="K21" t="s">
        <v>80</v>
      </c>
      <c r="L21" t="s">
        <v>81</v>
      </c>
    </row>
    <row r="22" spans="1:12" x14ac:dyDescent="0.3">
      <c r="A22">
        <v>3</v>
      </c>
      <c r="B22" t="s">
        <v>82</v>
      </c>
      <c r="C22"/>
      <c r="D22" s="226">
        <v>2</v>
      </c>
      <c r="E22" s="226">
        <v>1</v>
      </c>
      <c r="F22" s="226">
        <v>2</v>
      </c>
      <c r="J22" s="226">
        <v>3</v>
      </c>
      <c r="K22" t="s">
        <v>80</v>
      </c>
      <c r="L22" t="s">
        <v>83</v>
      </c>
    </row>
    <row r="23" spans="1:12" x14ac:dyDescent="0.3">
      <c r="A23">
        <v>4</v>
      </c>
      <c r="B23" t="s">
        <v>84</v>
      </c>
      <c r="C23"/>
      <c r="D23" s="226">
        <v>2</v>
      </c>
      <c r="E23" s="226">
        <v>2</v>
      </c>
      <c r="F23" s="226">
        <v>2</v>
      </c>
      <c r="J23" s="226">
        <v>3</v>
      </c>
      <c r="K23" t="s">
        <v>80</v>
      </c>
      <c r="L23" t="s">
        <v>85</v>
      </c>
    </row>
    <row r="24" spans="1:12" x14ac:dyDescent="0.3">
      <c r="A24">
        <v>4</v>
      </c>
      <c r="B24" t="s">
        <v>86</v>
      </c>
      <c r="C24"/>
      <c r="D24" s="226">
        <v>2</v>
      </c>
      <c r="E24" s="226">
        <v>2</v>
      </c>
      <c r="F24" s="226">
        <v>2</v>
      </c>
      <c r="J24" s="226">
        <v>3</v>
      </c>
      <c r="K24" t="s">
        <v>80</v>
      </c>
      <c r="L24" t="s">
        <v>87</v>
      </c>
    </row>
    <row r="25" spans="1:12" x14ac:dyDescent="0.3">
      <c r="A25">
        <v>3</v>
      </c>
      <c r="B25" t="s">
        <v>88</v>
      </c>
      <c r="C25" t="s">
        <v>56</v>
      </c>
      <c r="J25" s="226">
        <v>3</v>
      </c>
      <c r="K25" t="s">
        <v>80</v>
      </c>
      <c r="L25" t="s">
        <v>89</v>
      </c>
    </row>
    <row r="26" spans="1:12" x14ac:dyDescent="0.3">
      <c r="A26">
        <v>4</v>
      </c>
      <c r="B26" t="s">
        <v>90</v>
      </c>
      <c r="C26"/>
      <c r="E26" s="226">
        <v>1</v>
      </c>
      <c r="F26" s="226">
        <v>2</v>
      </c>
      <c r="J26" s="226">
        <v>4</v>
      </c>
      <c r="K26" t="s">
        <v>80</v>
      </c>
      <c r="L26" t="s">
        <v>91</v>
      </c>
    </row>
    <row r="27" spans="1:12" x14ac:dyDescent="0.3">
      <c r="A27">
        <v>5</v>
      </c>
      <c r="B27" t="s">
        <v>92</v>
      </c>
      <c r="C27"/>
      <c r="E27" s="226">
        <v>2</v>
      </c>
      <c r="F27" s="226">
        <v>2</v>
      </c>
      <c r="J27" s="226">
        <v>4</v>
      </c>
      <c r="K27" t="s">
        <v>80</v>
      </c>
      <c r="L27" t="s">
        <v>93</v>
      </c>
    </row>
    <row r="28" spans="1:12" x14ac:dyDescent="0.3">
      <c r="A28">
        <v>5</v>
      </c>
      <c r="B28" t="s">
        <v>94</v>
      </c>
      <c r="C28"/>
      <c r="E28" s="226">
        <v>2</v>
      </c>
      <c r="F28" s="226">
        <v>2</v>
      </c>
      <c r="K28" t="s">
        <v>80</v>
      </c>
      <c r="L28" t="s">
        <v>95</v>
      </c>
    </row>
    <row r="29" spans="1:12" x14ac:dyDescent="0.3">
      <c r="A29">
        <v>4</v>
      </c>
      <c r="B29" t="s">
        <v>96</v>
      </c>
      <c r="C29"/>
      <c r="E29" s="226">
        <v>1</v>
      </c>
      <c r="F29" s="226">
        <v>2</v>
      </c>
      <c r="K29" t="s">
        <v>80</v>
      </c>
      <c r="L29" t="s">
        <v>97</v>
      </c>
    </row>
    <row r="30" spans="1:12" x14ac:dyDescent="0.3">
      <c r="A30">
        <v>5</v>
      </c>
      <c r="B30" t="s">
        <v>98</v>
      </c>
      <c r="C30"/>
      <c r="E30" s="226">
        <v>2</v>
      </c>
      <c r="F30" s="226">
        <v>2</v>
      </c>
      <c r="K30" t="s">
        <v>80</v>
      </c>
      <c r="L30" t="s">
        <v>99</v>
      </c>
    </row>
    <row r="31" spans="1:12" x14ac:dyDescent="0.3">
      <c r="A31">
        <v>5</v>
      </c>
      <c r="B31" t="s">
        <v>100</v>
      </c>
      <c r="C31"/>
      <c r="E31" s="226">
        <v>2</v>
      </c>
      <c r="F31" s="226">
        <v>2</v>
      </c>
      <c r="K31" t="s">
        <v>80</v>
      </c>
      <c r="L31" t="s">
        <v>101</v>
      </c>
    </row>
    <row r="32" spans="1:12" x14ac:dyDescent="0.3">
      <c r="A32">
        <v>2</v>
      </c>
      <c r="B32" t="s">
        <v>102</v>
      </c>
      <c r="C32"/>
      <c r="E32" s="226">
        <v>2</v>
      </c>
      <c r="F32" s="226">
        <v>2</v>
      </c>
      <c r="K32" t="s">
        <v>80</v>
      </c>
      <c r="L32" t="s">
        <v>38</v>
      </c>
    </row>
    <row r="33" spans="1:12" x14ac:dyDescent="0.3">
      <c r="A33">
        <v>2</v>
      </c>
      <c r="B33" t="s">
        <v>103</v>
      </c>
      <c r="C33"/>
      <c r="E33" s="226">
        <v>2</v>
      </c>
      <c r="F33" s="226">
        <v>2</v>
      </c>
      <c r="K33" t="s">
        <v>104</v>
      </c>
      <c r="L33" t="s">
        <v>105</v>
      </c>
    </row>
    <row r="34" spans="1:12" x14ac:dyDescent="0.3">
      <c r="A34">
        <v>1</v>
      </c>
      <c r="B34" t="s">
        <v>106</v>
      </c>
      <c r="C34"/>
      <c r="K34" t="s">
        <v>80</v>
      </c>
      <c r="L34" t="s">
        <v>38</v>
      </c>
    </row>
    <row r="35" spans="1:12" x14ac:dyDescent="0.3">
      <c r="A35">
        <v>1</v>
      </c>
      <c r="B35" t="s">
        <v>107</v>
      </c>
      <c r="C35"/>
      <c r="K35" t="s">
        <v>50</v>
      </c>
      <c r="L35" t="s">
        <v>38</v>
      </c>
    </row>
    <row r="36" spans="1:12" x14ac:dyDescent="0.3">
      <c r="A36">
        <v>1</v>
      </c>
      <c r="B36" t="s">
        <v>108</v>
      </c>
      <c r="C36" s="226" t="s">
        <v>594</v>
      </c>
      <c r="J36" s="226">
        <v>1</v>
      </c>
      <c r="K36" t="s">
        <v>573</v>
      </c>
      <c r="L36" t="s">
        <v>109</v>
      </c>
    </row>
    <row r="37" spans="1:12" x14ac:dyDescent="0.3">
      <c r="A37">
        <v>2</v>
      </c>
      <c r="B37" t="s">
        <v>110</v>
      </c>
      <c r="C37"/>
      <c r="J37" s="226">
        <v>2</v>
      </c>
      <c r="K37" t="s">
        <v>50</v>
      </c>
      <c r="L37" t="s">
        <v>111</v>
      </c>
    </row>
    <row r="38" spans="1:12" x14ac:dyDescent="0.3">
      <c r="A38">
        <v>2</v>
      </c>
      <c r="B38" t="s">
        <v>112</v>
      </c>
      <c r="C38"/>
      <c r="J38" s="226">
        <v>2</v>
      </c>
      <c r="K38" t="s">
        <v>50</v>
      </c>
      <c r="L38" t="s">
        <v>113</v>
      </c>
    </row>
    <row r="39" spans="1:12" x14ac:dyDescent="0.3">
      <c r="A39">
        <v>2</v>
      </c>
      <c r="B39" t="s">
        <v>114</v>
      </c>
      <c r="C39"/>
      <c r="G39" s="226">
        <v>1</v>
      </c>
      <c r="J39" s="226">
        <v>2</v>
      </c>
      <c r="K39" t="s">
        <v>56</v>
      </c>
      <c r="L39" t="s">
        <v>115</v>
      </c>
    </row>
    <row r="40" spans="1:12" x14ac:dyDescent="0.3">
      <c r="A40">
        <v>3</v>
      </c>
      <c r="B40" t="s">
        <v>116</v>
      </c>
      <c r="C40"/>
      <c r="G40" s="226">
        <v>2</v>
      </c>
      <c r="K40" t="s">
        <v>56</v>
      </c>
      <c r="L40" t="s">
        <v>38</v>
      </c>
    </row>
    <row r="41" spans="1:12" x14ac:dyDescent="0.3">
      <c r="A41">
        <v>3</v>
      </c>
      <c r="B41" t="s">
        <v>117</v>
      </c>
      <c r="C41"/>
      <c r="G41" s="226">
        <v>2</v>
      </c>
      <c r="K41" t="s">
        <v>56</v>
      </c>
      <c r="L41" t="s">
        <v>38</v>
      </c>
    </row>
    <row r="42" spans="1:12" x14ac:dyDescent="0.3">
      <c r="A42">
        <v>3</v>
      </c>
      <c r="B42" t="s">
        <v>118</v>
      </c>
      <c r="C42"/>
      <c r="G42" s="226">
        <v>2</v>
      </c>
      <c r="K42" t="s">
        <v>56</v>
      </c>
      <c r="L42" t="s">
        <v>38</v>
      </c>
    </row>
    <row r="43" spans="1:12" x14ac:dyDescent="0.3">
      <c r="A43">
        <v>3</v>
      </c>
      <c r="B43" t="s">
        <v>119</v>
      </c>
      <c r="C43"/>
      <c r="G43" s="226">
        <v>2</v>
      </c>
      <c r="K43" t="s">
        <v>56</v>
      </c>
      <c r="L43" t="s">
        <v>38</v>
      </c>
    </row>
    <row r="44" spans="1:12" x14ac:dyDescent="0.3">
      <c r="A44">
        <v>1</v>
      </c>
      <c r="B44" t="s">
        <v>120</v>
      </c>
      <c r="C44"/>
      <c r="G44" s="226">
        <v>1</v>
      </c>
      <c r="K44" t="s">
        <v>56</v>
      </c>
      <c r="L44" t="s">
        <v>121</v>
      </c>
    </row>
    <row r="45" spans="1:12" x14ac:dyDescent="0.3">
      <c r="A45">
        <v>2</v>
      </c>
      <c r="B45" t="s">
        <v>122</v>
      </c>
      <c r="C45"/>
      <c r="G45" s="226">
        <v>2</v>
      </c>
      <c r="K45" t="s">
        <v>56</v>
      </c>
      <c r="L45" t="s">
        <v>123</v>
      </c>
    </row>
    <row r="46" spans="1:12" x14ac:dyDescent="0.3">
      <c r="A46">
        <v>2</v>
      </c>
      <c r="B46" t="s">
        <v>124</v>
      </c>
      <c r="C46"/>
      <c r="G46" s="226">
        <v>2</v>
      </c>
      <c r="K46" t="s">
        <v>56</v>
      </c>
      <c r="L46" t="s">
        <v>125</v>
      </c>
    </row>
    <row r="47" spans="1:12" x14ac:dyDescent="0.3">
      <c r="A47">
        <v>1</v>
      </c>
      <c r="B47" t="s">
        <v>126</v>
      </c>
      <c r="C47"/>
      <c r="K47" t="s">
        <v>56</v>
      </c>
      <c r="L47" t="s">
        <v>127</v>
      </c>
    </row>
    <row r="48" spans="1:12" x14ac:dyDescent="0.3">
      <c r="A48">
        <v>1</v>
      </c>
      <c r="B48" t="s">
        <v>128</v>
      </c>
      <c r="C48"/>
      <c r="K48" t="s">
        <v>56</v>
      </c>
      <c r="L48" t="s">
        <v>129</v>
      </c>
    </row>
    <row r="49" spans="1:12" x14ac:dyDescent="0.3">
      <c r="A49">
        <v>1</v>
      </c>
      <c r="B49" t="s">
        <v>130</v>
      </c>
      <c r="C49"/>
      <c r="K49" t="s">
        <v>56</v>
      </c>
      <c r="L49" t="s">
        <v>131</v>
      </c>
    </row>
    <row r="50" spans="1:12" x14ac:dyDescent="0.3">
      <c r="A50">
        <v>1</v>
      </c>
      <c r="B50" t="s">
        <v>132</v>
      </c>
      <c r="C50"/>
      <c r="E50" s="226">
        <v>2</v>
      </c>
      <c r="K50" t="s">
        <v>573</v>
      </c>
      <c r="L50" t="s">
        <v>133</v>
      </c>
    </row>
    <row r="51" spans="1:12" x14ac:dyDescent="0.3">
      <c r="A51">
        <v>2</v>
      </c>
      <c r="B51" t="s">
        <v>52</v>
      </c>
      <c r="C51"/>
      <c r="E51" s="226">
        <v>2</v>
      </c>
      <c r="K51" t="s">
        <v>573</v>
      </c>
      <c r="L51" t="s">
        <v>134</v>
      </c>
    </row>
    <row r="52" spans="1:12" x14ac:dyDescent="0.3">
      <c r="A52">
        <v>2</v>
      </c>
      <c r="B52" t="s">
        <v>58</v>
      </c>
      <c r="C52"/>
      <c r="E52" s="226">
        <v>2</v>
      </c>
      <c r="K52" t="s">
        <v>573</v>
      </c>
      <c r="L52" t="s">
        <v>134</v>
      </c>
    </row>
    <row r="53" spans="1:12" x14ac:dyDescent="0.3">
      <c r="A53">
        <v>1</v>
      </c>
      <c r="B53" t="s">
        <v>135</v>
      </c>
      <c r="C53"/>
      <c r="E53" s="226">
        <v>2</v>
      </c>
      <c r="K53" t="s">
        <v>573</v>
      </c>
      <c r="L53" t="s">
        <v>136</v>
      </c>
    </row>
    <row r="54" spans="1:12" x14ac:dyDescent="0.3">
      <c r="A54">
        <v>2</v>
      </c>
      <c r="B54" t="s">
        <v>54</v>
      </c>
      <c r="C54"/>
      <c r="E54" s="226">
        <v>2</v>
      </c>
      <c r="K54" t="s">
        <v>573</v>
      </c>
      <c r="L54" t="s">
        <v>134</v>
      </c>
    </row>
    <row r="55" spans="1:12" x14ac:dyDescent="0.3">
      <c r="A55">
        <v>2</v>
      </c>
      <c r="B55" t="s">
        <v>60</v>
      </c>
      <c r="C55"/>
      <c r="E55" s="226">
        <v>2</v>
      </c>
      <c r="K55" t="s">
        <v>573</v>
      </c>
      <c r="L55" t="s">
        <v>134</v>
      </c>
    </row>
    <row r="56" spans="1:12" x14ac:dyDescent="0.3">
      <c r="A56">
        <v>1</v>
      </c>
      <c r="B56" t="s">
        <v>137</v>
      </c>
      <c r="C56" t="s">
        <v>596</v>
      </c>
      <c r="I56" s="226">
        <v>1</v>
      </c>
      <c r="K56" t="s">
        <v>572</v>
      </c>
      <c r="L56" t="s">
        <v>138</v>
      </c>
    </row>
    <row r="57" spans="1:12" x14ac:dyDescent="0.3">
      <c r="A57">
        <v>2</v>
      </c>
      <c r="B57" t="s">
        <v>102</v>
      </c>
      <c r="C57"/>
      <c r="H57" s="226">
        <v>2</v>
      </c>
      <c r="I57" s="226">
        <v>2</v>
      </c>
      <c r="K57" t="s">
        <v>80</v>
      </c>
      <c r="L57" t="s">
        <v>134</v>
      </c>
    </row>
    <row r="58" spans="1:12" x14ac:dyDescent="0.3">
      <c r="A58">
        <v>2</v>
      </c>
      <c r="B58" t="s">
        <v>96</v>
      </c>
      <c r="C58"/>
      <c r="H58" s="226">
        <v>2</v>
      </c>
      <c r="I58" s="226">
        <v>2</v>
      </c>
      <c r="K58" t="s">
        <v>80</v>
      </c>
      <c r="L58" t="s">
        <v>134</v>
      </c>
    </row>
    <row r="59" spans="1:12" ht="11.65" customHeight="1" x14ac:dyDescent="0.3">
      <c r="A59">
        <v>2</v>
      </c>
      <c r="B59" t="s">
        <v>103</v>
      </c>
      <c r="C59"/>
      <c r="G59" s="226">
        <v>2</v>
      </c>
      <c r="I59" s="226">
        <v>2</v>
      </c>
      <c r="K59" t="s">
        <v>104</v>
      </c>
      <c r="L59" t="s">
        <v>134</v>
      </c>
    </row>
    <row r="60" spans="1:12" x14ac:dyDescent="0.3">
      <c r="A60">
        <v>2</v>
      </c>
      <c r="B60" t="s">
        <v>106</v>
      </c>
      <c r="C60"/>
      <c r="I60" s="226">
        <v>2</v>
      </c>
      <c r="K60" t="s">
        <v>80</v>
      </c>
      <c r="L60" t="s">
        <v>38</v>
      </c>
    </row>
    <row r="61" spans="1:12" x14ac:dyDescent="0.3">
      <c r="A61">
        <v>1</v>
      </c>
      <c r="B61" t="s">
        <v>139</v>
      </c>
      <c r="C61"/>
      <c r="K61" t="s">
        <v>63</v>
      </c>
      <c r="L61" t="s">
        <v>140</v>
      </c>
    </row>
    <row r="62" spans="1:12" x14ac:dyDescent="0.3">
      <c r="A62">
        <v>2</v>
      </c>
      <c r="B62" t="s">
        <v>141</v>
      </c>
      <c r="C62"/>
      <c r="K62" t="s">
        <v>63</v>
      </c>
      <c r="L62" t="s">
        <v>134</v>
      </c>
    </row>
    <row r="63" spans="1:12" x14ac:dyDescent="0.3">
      <c r="A63">
        <v>2</v>
      </c>
      <c r="B63" t="s">
        <v>142</v>
      </c>
      <c r="C63"/>
      <c r="K63" t="s">
        <v>63</v>
      </c>
      <c r="L63" t="s">
        <v>134</v>
      </c>
    </row>
    <row r="64" spans="1:12" x14ac:dyDescent="0.3">
      <c r="A64">
        <v>2</v>
      </c>
      <c r="B64" t="s">
        <v>62</v>
      </c>
      <c r="C64"/>
      <c r="K64" t="s">
        <v>63</v>
      </c>
      <c r="L64" t="s">
        <v>134</v>
      </c>
    </row>
    <row r="65" spans="1:12" x14ac:dyDescent="0.3">
      <c r="A65">
        <v>1</v>
      </c>
      <c r="B65" t="s">
        <v>143</v>
      </c>
      <c r="C65"/>
      <c r="E65" s="226">
        <v>2</v>
      </c>
      <c r="K65" t="s">
        <v>80</v>
      </c>
      <c r="L65" t="s">
        <v>144</v>
      </c>
    </row>
    <row r="66" spans="1:12" x14ac:dyDescent="0.3">
      <c r="A66">
        <v>2</v>
      </c>
      <c r="B66" t="s">
        <v>145</v>
      </c>
      <c r="C66"/>
      <c r="E66" s="226">
        <v>2</v>
      </c>
      <c r="K66" t="s">
        <v>80</v>
      </c>
      <c r="L66" t="s">
        <v>146</v>
      </c>
    </row>
    <row r="67" spans="1:12" x14ac:dyDescent="0.3">
      <c r="A67">
        <v>3</v>
      </c>
      <c r="B67" t="s">
        <v>92</v>
      </c>
      <c r="C67"/>
      <c r="E67" s="226">
        <v>2</v>
      </c>
      <c r="K67" t="s">
        <v>80</v>
      </c>
      <c r="L67" t="s">
        <v>147</v>
      </c>
    </row>
    <row r="68" spans="1:12" x14ac:dyDescent="0.3">
      <c r="A68">
        <v>3</v>
      </c>
      <c r="B68" t="s">
        <v>98</v>
      </c>
      <c r="C68"/>
      <c r="E68" s="226">
        <v>2</v>
      </c>
      <c r="K68" t="s">
        <v>80</v>
      </c>
      <c r="L68" t="s">
        <v>99</v>
      </c>
    </row>
    <row r="69" spans="1:12" x14ac:dyDescent="0.3">
      <c r="A69">
        <v>2</v>
      </c>
      <c r="B69" t="s">
        <v>84</v>
      </c>
      <c r="C69"/>
      <c r="E69" s="226">
        <v>2</v>
      </c>
      <c r="K69" t="s">
        <v>80</v>
      </c>
      <c r="L69" t="s">
        <v>85</v>
      </c>
    </row>
    <row r="70" spans="1:12" x14ac:dyDescent="0.3">
      <c r="A70">
        <v>1</v>
      </c>
      <c r="B70" t="s">
        <v>148</v>
      </c>
      <c r="C70"/>
      <c r="E70" s="226">
        <v>2</v>
      </c>
      <c r="K70" t="s">
        <v>80</v>
      </c>
      <c r="L70" t="s">
        <v>149</v>
      </c>
    </row>
    <row r="71" spans="1:12" x14ac:dyDescent="0.3">
      <c r="A71">
        <v>2</v>
      </c>
      <c r="B71" t="s">
        <v>150</v>
      </c>
      <c r="C71"/>
      <c r="E71" s="226">
        <v>2</v>
      </c>
      <c r="K71" t="s">
        <v>80</v>
      </c>
      <c r="L71" t="s">
        <v>151</v>
      </c>
    </row>
    <row r="72" spans="1:12" x14ac:dyDescent="0.3">
      <c r="A72">
        <v>3</v>
      </c>
      <c r="B72" t="s">
        <v>94</v>
      </c>
      <c r="C72"/>
      <c r="E72" s="226">
        <v>2</v>
      </c>
      <c r="K72" t="s">
        <v>80</v>
      </c>
      <c r="L72" t="s">
        <v>152</v>
      </c>
    </row>
    <row r="73" spans="1:12" x14ac:dyDescent="0.3">
      <c r="A73">
        <v>3</v>
      </c>
      <c r="B73" t="s">
        <v>100</v>
      </c>
      <c r="C73"/>
      <c r="E73" s="226">
        <v>2</v>
      </c>
      <c r="K73" t="s">
        <v>80</v>
      </c>
      <c r="L73" t="s">
        <v>101</v>
      </c>
    </row>
    <row r="74" spans="1:12" x14ac:dyDescent="0.3">
      <c r="A74">
        <v>2</v>
      </c>
      <c r="B74" t="s">
        <v>86</v>
      </c>
      <c r="C74"/>
      <c r="E74" s="226">
        <v>2</v>
      </c>
      <c r="K74" t="s">
        <v>80</v>
      </c>
      <c r="L74" t="s">
        <v>87</v>
      </c>
    </row>
    <row r="75" spans="1:12" x14ac:dyDescent="0.3">
      <c r="A75">
        <v>1</v>
      </c>
      <c r="B75" t="s">
        <v>153</v>
      </c>
      <c r="C75" t="s">
        <v>56</v>
      </c>
      <c r="G75" s="226">
        <v>1</v>
      </c>
      <c r="K75" t="s">
        <v>572</v>
      </c>
      <c r="L75" t="s">
        <v>38</v>
      </c>
    </row>
    <row r="76" spans="1:12" x14ac:dyDescent="0.3">
      <c r="A76">
        <v>2</v>
      </c>
      <c r="B76" t="s">
        <v>88</v>
      </c>
      <c r="C76" s="226" t="s">
        <v>56</v>
      </c>
      <c r="G76" s="226">
        <v>2</v>
      </c>
      <c r="K76" t="s">
        <v>80</v>
      </c>
      <c r="L76" t="s">
        <v>38</v>
      </c>
    </row>
    <row r="77" spans="1:12" s="225" customFormat="1" x14ac:dyDescent="0.3">
      <c r="A77" s="225">
        <v>3</v>
      </c>
      <c r="B77" s="225" t="s">
        <v>90</v>
      </c>
      <c r="D77" s="226"/>
      <c r="E77" s="226">
        <v>1</v>
      </c>
      <c r="F77" s="226"/>
      <c r="G77" s="226"/>
      <c r="H77" s="226"/>
      <c r="I77" s="226"/>
      <c r="J77" s="226"/>
      <c r="K77" s="225" t="s">
        <v>80</v>
      </c>
      <c r="L77" s="225" t="s">
        <v>91</v>
      </c>
    </row>
    <row r="78" spans="1:12" s="225" customFormat="1" x14ac:dyDescent="0.3">
      <c r="A78" s="225">
        <v>4</v>
      </c>
      <c r="B78" s="225" t="s">
        <v>92</v>
      </c>
      <c r="D78" s="226"/>
      <c r="E78" s="226">
        <v>2</v>
      </c>
      <c r="F78" s="226"/>
      <c r="G78" s="226"/>
      <c r="H78" s="226"/>
      <c r="I78" s="226"/>
      <c r="J78" s="226"/>
      <c r="K78" s="225" t="s">
        <v>80</v>
      </c>
      <c r="L78" s="225" t="s">
        <v>93</v>
      </c>
    </row>
    <row r="79" spans="1:12" s="225" customFormat="1" x14ac:dyDescent="0.3">
      <c r="A79" s="225">
        <v>4</v>
      </c>
      <c r="B79" s="225" t="s">
        <v>94</v>
      </c>
      <c r="D79" s="226"/>
      <c r="E79" s="226">
        <v>2</v>
      </c>
      <c r="F79" s="226"/>
      <c r="G79" s="226"/>
      <c r="H79" s="226"/>
      <c r="I79" s="226"/>
      <c r="J79" s="226"/>
      <c r="K79" s="225" t="s">
        <v>80</v>
      </c>
      <c r="L79" s="225" t="s">
        <v>95</v>
      </c>
    </row>
    <row r="80" spans="1:12" s="225" customFormat="1" x14ac:dyDescent="0.3">
      <c r="A80" s="225">
        <v>3</v>
      </c>
      <c r="B80" s="225" t="s">
        <v>96</v>
      </c>
      <c r="D80" s="226"/>
      <c r="E80" s="226">
        <v>1</v>
      </c>
      <c r="F80" s="226"/>
      <c r="G80" s="226"/>
      <c r="H80" s="226"/>
      <c r="I80" s="226"/>
      <c r="J80" s="226"/>
      <c r="K80" s="225" t="s">
        <v>80</v>
      </c>
      <c r="L80" s="225" t="s">
        <v>97</v>
      </c>
    </row>
    <row r="81" spans="1:12" s="225" customFormat="1" x14ac:dyDescent="0.3">
      <c r="A81" s="225">
        <v>4</v>
      </c>
      <c r="B81" s="225" t="s">
        <v>98</v>
      </c>
      <c r="D81" s="226"/>
      <c r="E81" s="226">
        <v>2</v>
      </c>
      <c r="F81" s="226"/>
      <c r="G81" s="226"/>
      <c r="H81" s="226"/>
      <c r="I81" s="226"/>
      <c r="J81" s="226"/>
      <c r="K81" s="225" t="s">
        <v>80</v>
      </c>
      <c r="L81" s="225" t="s">
        <v>99</v>
      </c>
    </row>
    <row r="82" spans="1:12" s="225" customFormat="1" x14ac:dyDescent="0.3">
      <c r="A82" s="225">
        <v>4</v>
      </c>
      <c r="B82" s="225" t="s">
        <v>100</v>
      </c>
      <c r="D82" s="226"/>
      <c r="E82" s="226">
        <v>2</v>
      </c>
      <c r="F82" s="226"/>
      <c r="G82" s="226"/>
      <c r="H82" s="226"/>
      <c r="I82" s="226"/>
      <c r="J82" s="226"/>
      <c r="K82" s="225" t="s">
        <v>80</v>
      </c>
      <c r="L82" s="225" t="s">
        <v>101</v>
      </c>
    </row>
    <row r="83" spans="1:12" x14ac:dyDescent="0.3">
      <c r="A83">
        <v>2</v>
      </c>
      <c r="B83" t="s">
        <v>103</v>
      </c>
      <c r="C83"/>
      <c r="G83" s="226">
        <v>2</v>
      </c>
      <c r="K83" t="s">
        <v>80</v>
      </c>
      <c r="L83" t="s">
        <v>38</v>
      </c>
    </row>
    <row r="84" spans="1:12" x14ac:dyDescent="0.3">
      <c r="A84">
        <v>1</v>
      </c>
      <c r="B84" t="s">
        <v>154</v>
      </c>
      <c r="C84" t="s">
        <v>154</v>
      </c>
      <c r="H84" s="226">
        <v>1</v>
      </c>
      <c r="K84" t="s">
        <v>80</v>
      </c>
      <c r="L84" t="s">
        <v>38</v>
      </c>
    </row>
    <row r="85" spans="1:12" x14ac:dyDescent="0.3">
      <c r="A85">
        <v>2</v>
      </c>
      <c r="B85" t="s">
        <v>102</v>
      </c>
      <c r="C85"/>
      <c r="H85" s="226">
        <v>2</v>
      </c>
      <c r="I85" s="226">
        <v>2</v>
      </c>
      <c r="K85" t="s">
        <v>80</v>
      </c>
      <c r="L85" t="s">
        <v>38</v>
      </c>
    </row>
    <row r="86" spans="1:12" x14ac:dyDescent="0.3">
      <c r="A86">
        <v>2</v>
      </c>
      <c r="B86" t="s">
        <v>96</v>
      </c>
      <c r="C86"/>
      <c r="E86" s="226">
        <v>1</v>
      </c>
      <c r="H86" s="226">
        <v>2</v>
      </c>
      <c r="K86" t="s">
        <v>80</v>
      </c>
      <c r="L86" t="s">
        <v>38</v>
      </c>
    </row>
    <row r="87" spans="1:12" s="225" customFormat="1" x14ac:dyDescent="0.3">
      <c r="A87" s="225">
        <v>3</v>
      </c>
      <c r="B87" s="225" t="s">
        <v>98</v>
      </c>
      <c r="D87" s="226"/>
      <c r="E87" s="226">
        <v>2</v>
      </c>
      <c r="F87" s="226"/>
      <c r="G87" s="226"/>
      <c r="H87" s="226">
        <v>2</v>
      </c>
      <c r="I87" s="226"/>
      <c r="J87" s="226"/>
      <c r="K87" s="225" t="s">
        <v>80</v>
      </c>
      <c r="L87" s="225" t="s">
        <v>99</v>
      </c>
    </row>
    <row r="88" spans="1:12" s="225" customFormat="1" x14ac:dyDescent="0.3">
      <c r="A88" s="225">
        <v>3</v>
      </c>
      <c r="B88" s="225" t="s">
        <v>100</v>
      </c>
      <c r="D88" s="226"/>
      <c r="E88" s="226">
        <v>2</v>
      </c>
      <c r="F88" s="226"/>
      <c r="G88" s="226"/>
      <c r="H88" s="226">
        <v>2</v>
      </c>
      <c r="I88" s="226"/>
      <c r="J88" s="226"/>
      <c r="K88" s="225" t="s">
        <v>80</v>
      </c>
      <c r="L88" s="225" t="s">
        <v>101</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4F81BD"/>
  </sheetPr>
  <dimension ref="A1:H28"/>
  <sheetViews>
    <sheetView workbookViewId="0">
      <selection activeCell="H3" sqref="H3"/>
    </sheetView>
  </sheetViews>
  <sheetFormatPr baseColWidth="10" defaultColWidth="8.9375" defaultRowHeight="12.4" x14ac:dyDescent="0.3"/>
  <cols>
    <col min="1" max="6" width="20" style="34" customWidth="1"/>
    <col min="7" max="7" width="65" style="34" bestFit="1" customWidth="1"/>
    <col min="8" max="8" width="20" style="34" customWidth="1"/>
  </cols>
  <sheetData>
    <row r="1" spans="1:8" ht="37.15" x14ac:dyDescent="0.3">
      <c r="A1" s="85" t="s">
        <v>30</v>
      </c>
      <c r="B1" s="85" t="s">
        <v>155</v>
      </c>
      <c r="C1" s="85" t="s">
        <v>32</v>
      </c>
      <c r="D1" s="85" t="s">
        <v>33</v>
      </c>
      <c r="E1" s="85" t="s">
        <v>34</v>
      </c>
      <c r="F1" s="85" t="s">
        <v>36</v>
      </c>
      <c r="G1" s="85" t="s">
        <v>29</v>
      </c>
      <c r="H1" s="85" t="s">
        <v>35</v>
      </c>
    </row>
    <row r="2" spans="1:8" x14ac:dyDescent="0.3">
      <c r="A2">
        <v>1</v>
      </c>
      <c r="B2" t="s">
        <v>156</v>
      </c>
      <c r="C2">
        <v>0</v>
      </c>
      <c r="D2">
        <v>1</v>
      </c>
      <c r="E2" t="s">
        <v>157</v>
      </c>
      <c r="F2" t="s">
        <v>38</v>
      </c>
      <c r="G2" t="s">
        <v>39</v>
      </c>
      <c r="H2" t="s">
        <v>158</v>
      </c>
    </row>
    <row r="3" spans="1:8" x14ac:dyDescent="0.3">
      <c r="A3">
        <v>1</v>
      </c>
      <c r="B3" t="s">
        <v>159</v>
      </c>
      <c r="C3">
        <v>0</v>
      </c>
      <c r="D3">
        <v>1</v>
      </c>
      <c r="E3" t="s">
        <v>157</v>
      </c>
      <c r="F3" t="s">
        <v>38</v>
      </c>
      <c r="G3" t="s">
        <v>39</v>
      </c>
      <c r="H3" t="s">
        <v>160</v>
      </c>
    </row>
    <row r="4" spans="1:8" x14ac:dyDescent="0.3">
      <c r="A4">
        <v>1</v>
      </c>
      <c r="B4" t="s">
        <v>161</v>
      </c>
      <c r="C4">
        <v>0</v>
      </c>
      <c r="D4">
        <v>1</v>
      </c>
      <c r="E4" t="s">
        <v>157</v>
      </c>
      <c r="F4" t="s">
        <v>38</v>
      </c>
      <c r="G4" t="s">
        <v>39</v>
      </c>
      <c r="H4" t="s">
        <v>162</v>
      </c>
    </row>
    <row r="5" spans="1:8" x14ac:dyDescent="0.3">
      <c r="A5">
        <v>1</v>
      </c>
      <c r="B5" t="s">
        <v>163</v>
      </c>
      <c r="C5">
        <v>0</v>
      </c>
      <c r="D5">
        <v>1</v>
      </c>
      <c r="E5" t="s">
        <v>157</v>
      </c>
      <c r="F5" t="s">
        <v>38</v>
      </c>
      <c r="G5" t="s">
        <v>39</v>
      </c>
      <c r="H5" t="s">
        <v>164</v>
      </c>
    </row>
    <row r="6" spans="1:8" x14ac:dyDescent="0.3">
      <c r="A6">
        <v>1</v>
      </c>
      <c r="B6" t="s">
        <v>165</v>
      </c>
      <c r="C6">
        <v>1</v>
      </c>
      <c r="D6">
        <v>1</v>
      </c>
      <c r="E6" t="s">
        <v>157</v>
      </c>
      <c r="F6" t="s">
        <v>38</v>
      </c>
      <c r="G6" t="s">
        <v>574</v>
      </c>
      <c r="H6" t="s">
        <v>166</v>
      </c>
    </row>
    <row r="7" spans="1:8" x14ac:dyDescent="0.3">
      <c r="A7">
        <v>1</v>
      </c>
      <c r="B7" t="s">
        <v>167</v>
      </c>
      <c r="C7">
        <v>0</v>
      </c>
      <c r="D7"/>
      <c r="E7" t="s">
        <v>157</v>
      </c>
      <c r="F7" t="s">
        <v>38</v>
      </c>
      <c r="G7" t="s">
        <v>575</v>
      </c>
      <c r="H7" t="s">
        <v>168</v>
      </c>
    </row>
    <row r="8" spans="1:8" x14ac:dyDescent="0.3">
      <c r="A8">
        <v>2</v>
      </c>
      <c r="B8" t="s">
        <v>165</v>
      </c>
      <c r="C8">
        <v>1</v>
      </c>
      <c r="D8"/>
      <c r="E8" t="s">
        <v>157</v>
      </c>
      <c r="F8" t="s">
        <v>38</v>
      </c>
      <c r="G8" t="s">
        <v>576</v>
      </c>
      <c r="H8" t="s">
        <v>169</v>
      </c>
    </row>
    <row r="9" spans="1:8" x14ac:dyDescent="0.3">
      <c r="A9">
        <v>2</v>
      </c>
      <c r="B9" t="s">
        <v>170</v>
      </c>
      <c r="C9">
        <v>1</v>
      </c>
      <c r="D9">
        <v>1</v>
      </c>
      <c r="E9" t="s">
        <v>157</v>
      </c>
      <c r="F9" t="s">
        <v>38</v>
      </c>
      <c r="G9" t="s">
        <v>577</v>
      </c>
      <c r="H9" t="s">
        <v>171</v>
      </c>
    </row>
    <row r="10" spans="1:8" x14ac:dyDescent="0.3">
      <c r="A10">
        <v>2</v>
      </c>
      <c r="B10" t="s">
        <v>172</v>
      </c>
      <c r="C10">
        <v>0</v>
      </c>
      <c r="D10">
        <v>1</v>
      </c>
      <c r="E10" t="s">
        <v>157</v>
      </c>
      <c r="F10" t="s">
        <v>38</v>
      </c>
      <c r="G10" t="s">
        <v>39</v>
      </c>
      <c r="H10" t="s">
        <v>173</v>
      </c>
    </row>
    <row r="11" spans="1:8" x14ac:dyDescent="0.3">
      <c r="A11">
        <v>1</v>
      </c>
      <c r="B11" t="s">
        <v>174</v>
      </c>
      <c r="C11">
        <v>1</v>
      </c>
      <c r="D11">
        <v>1</v>
      </c>
      <c r="E11" t="s">
        <v>157</v>
      </c>
      <c r="F11" t="s">
        <v>38</v>
      </c>
      <c r="G11" t="s">
        <v>50</v>
      </c>
      <c r="H11" t="s">
        <v>175</v>
      </c>
    </row>
    <row r="12" spans="1:8" x14ac:dyDescent="0.3">
      <c r="A12">
        <v>2</v>
      </c>
      <c r="B12" t="s">
        <v>176</v>
      </c>
      <c r="C12">
        <v>1</v>
      </c>
      <c r="D12"/>
      <c r="E12" t="s">
        <v>157</v>
      </c>
      <c r="F12" t="s">
        <v>38</v>
      </c>
      <c r="G12" t="s">
        <v>50</v>
      </c>
      <c r="H12" t="s">
        <v>177</v>
      </c>
    </row>
    <row r="13" spans="1:8" x14ac:dyDescent="0.3">
      <c r="A13">
        <v>2</v>
      </c>
      <c r="B13" t="s">
        <v>178</v>
      </c>
      <c r="C13">
        <v>1</v>
      </c>
      <c r="D13"/>
      <c r="E13" t="s">
        <v>157</v>
      </c>
      <c r="F13" t="s">
        <v>38</v>
      </c>
      <c r="G13" t="s">
        <v>50</v>
      </c>
      <c r="H13" t="s">
        <v>179</v>
      </c>
    </row>
    <row r="14" spans="1:8" x14ac:dyDescent="0.3">
      <c r="A14">
        <v>1</v>
      </c>
      <c r="B14" t="s">
        <v>180</v>
      </c>
      <c r="C14">
        <v>1</v>
      </c>
      <c r="D14">
        <v>1</v>
      </c>
      <c r="E14" t="s">
        <v>157</v>
      </c>
      <c r="F14" t="s">
        <v>38</v>
      </c>
      <c r="G14" t="s">
        <v>80</v>
      </c>
      <c r="H14" t="s">
        <v>181</v>
      </c>
    </row>
    <row r="15" spans="1:8" x14ac:dyDescent="0.3">
      <c r="A15">
        <v>1</v>
      </c>
      <c r="B15" t="s">
        <v>182</v>
      </c>
      <c r="C15">
        <v>1</v>
      </c>
      <c r="D15">
        <v>1</v>
      </c>
      <c r="E15" t="s">
        <v>157</v>
      </c>
      <c r="F15" t="s">
        <v>38</v>
      </c>
      <c r="G15" t="s">
        <v>50</v>
      </c>
      <c r="H15" t="s">
        <v>183</v>
      </c>
    </row>
    <row r="16" spans="1:8" x14ac:dyDescent="0.3">
      <c r="A16">
        <v>1</v>
      </c>
      <c r="B16" t="s">
        <v>184</v>
      </c>
      <c r="C16">
        <v>1</v>
      </c>
      <c r="D16">
        <v>1</v>
      </c>
      <c r="E16" t="s">
        <v>157</v>
      </c>
      <c r="F16" t="s">
        <v>38</v>
      </c>
      <c r="G16" t="s">
        <v>50</v>
      </c>
      <c r="H16" t="s">
        <v>185</v>
      </c>
    </row>
    <row r="17" spans="1:8" x14ac:dyDescent="0.3">
      <c r="A17">
        <v>1</v>
      </c>
      <c r="B17" t="s">
        <v>186</v>
      </c>
      <c r="C17">
        <v>1</v>
      </c>
      <c r="D17">
        <v>1</v>
      </c>
      <c r="E17" t="s">
        <v>157</v>
      </c>
      <c r="F17" t="s">
        <v>38</v>
      </c>
      <c r="G17" t="s">
        <v>56</v>
      </c>
      <c r="H17" t="s">
        <v>187</v>
      </c>
    </row>
    <row r="18" spans="1:8" x14ac:dyDescent="0.3">
      <c r="A18">
        <v>1</v>
      </c>
      <c r="B18" t="s">
        <v>188</v>
      </c>
      <c r="C18">
        <v>1</v>
      </c>
      <c r="D18">
        <v>1</v>
      </c>
      <c r="E18" t="s">
        <v>157</v>
      </c>
      <c r="F18" t="s">
        <v>38</v>
      </c>
      <c r="G18" t="s">
        <v>56</v>
      </c>
      <c r="H18" t="s">
        <v>189</v>
      </c>
    </row>
    <row r="19" spans="1:8" x14ac:dyDescent="0.3">
      <c r="A19">
        <v>1</v>
      </c>
      <c r="B19" t="s">
        <v>190</v>
      </c>
      <c r="C19">
        <v>1</v>
      </c>
      <c r="D19">
        <v>1</v>
      </c>
      <c r="E19" t="s">
        <v>157</v>
      </c>
      <c r="F19" t="s">
        <v>38</v>
      </c>
      <c r="G19" t="s">
        <v>50</v>
      </c>
      <c r="H19" t="s">
        <v>191</v>
      </c>
    </row>
    <row r="20" spans="1:8" x14ac:dyDescent="0.3">
      <c r="A20">
        <v>1</v>
      </c>
      <c r="B20" t="s">
        <v>192</v>
      </c>
      <c r="C20">
        <v>0</v>
      </c>
      <c r="D20"/>
      <c r="E20" t="s">
        <v>157</v>
      </c>
      <c r="F20" t="s">
        <v>38</v>
      </c>
      <c r="G20" t="s">
        <v>578</v>
      </c>
      <c r="H20" t="s">
        <v>193</v>
      </c>
    </row>
    <row r="21" spans="1:8" x14ac:dyDescent="0.3">
      <c r="A21">
        <v>2</v>
      </c>
      <c r="B21" t="s">
        <v>194</v>
      </c>
      <c r="C21">
        <v>0</v>
      </c>
      <c r="D21">
        <v>1</v>
      </c>
      <c r="E21" t="s">
        <v>157</v>
      </c>
      <c r="F21" t="s">
        <v>38</v>
      </c>
      <c r="G21" t="s">
        <v>579</v>
      </c>
      <c r="H21" t="s">
        <v>195</v>
      </c>
    </row>
    <row r="22" spans="1:8" x14ac:dyDescent="0.3">
      <c r="A22">
        <v>2</v>
      </c>
      <c r="B22" t="s">
        <v>196</v>
      </c>
      <c r="C22">
        <v>0</v>
      </c>
      <c r="D22">
        <v>1</v>
      </c>
      <c r="E22" t="s">
        <v>157</v>
      </c>
      <c r="F22" t="s">
        <v>38</v>
      </c>
      <c r="G22" t="s">
        <v>572</v>
      </c>
      <c r="H22" t="s">
        <v>197</v>
      </c>
    </row>
    <row r="23" spans="1:8" x14ac:dyDescent="0.3">
      <c r="A23">
        <v>3</v>
      </c>
      <c r="B23" t="s">
        <v>198</v>
      </c>
      <c r="C23">
        <v>0</v>
      </c>
      <c r="D23"/>
      <c r="E23" t="s">
        <v>157</v>
      </c>
      <c r="F23" t="s">
        <v>38</v>
      </c>
      <c r="G23" t="s">
        <v>572</v>
      </c>
      <c r="H23" t="s">
        <v>38</v>
      </c>
    </row>
    <row r="24" spans="1:8" x14ac:dyDescent="0.3">
      <c r="A24">
        <v>3</v>
      </c>
      <c r="B24" t="s">
        <v>199</v>
      </c>
      <c r="C24">
        <v>0</v>
      </c>
      <c r="D24"/>
      <c r="E24" t="s">
        <v>157</v>
      </c>
      <c r="F24" t="s">
        <v>38</v>
      </c>
      <c r="G24" t="s">
        <v>572</v>
      </c>
      <c r="H24" t="s">
        <v>38</v>
      </c>
    </row>
    <row r="25" spans="1:8" x14ac:dyDescent="0.3">
      <c r="A25">
        <v>1</v>
      </c>
      <c r="B25" t="s">
        <v>200</v>
      </c>
      <c r="C25">
        <v>0</v>
      </c>
      <c r="D25">
        <v>1</v>
      </c>
      <c r="E25" t="s">
        <v>157</v>
      </c>
      <c r="F25" t="s">
        <v>38</v>
      </c>
      <c r="G25" t="s">
        <v>580</v>
      </c>
      <c r="H25" t="s">
        <v>201</v>
      </c>
    </row>
    <row r="26" spans="1:8" x14ac:dyDescent="0.3">
      <c r="A26">
        <v>1</v>
      </c>
      <c r="B26" t="s">
        <v>202</v>
      </c>
      <c r="C26">
        <v>0</v>
      </c>
      <c r="D26"/>
      <c r="E26" t="s">
        <v>157</v>
      </c>
      <c r="F26" t="s">
        <v>203</v>
      </c>
      <c r="G26" t="s">
        <v>39</v>
      </c>
      <c r="H26" t="s">
        <v>204</v>
      </c>
    </row>
    <row r="27" spans="1:8" x14ac:dyDescent="0.3">
      <c r="A27">
        <v>2</v>
      </c>
      <c r="B27" t="s">
        <v>159</v>
      </c>
      <c r="C27">
        <v>0</v>
      </c>
      <c r="D27"/>
      <c r="E27" t="s">
        <v>157</v>
      </c>
      <c r="F27" t="s">
        <v>203</v>
      </c>
      <c r="G27" t="s">
        <v>39</v>
      </c>
      <c r="H27" t="s">
        <v>38</v>
      </c>
    </row>
    <row r="28" spans="1:8" x14ac:dyDescent="0.3">
      <c r="A28">
        <v>2</v>
      </c>
      <c r="B28" t="s">
        <v>161</v>
      </c>
      <c r="C28">
        <v>0</v>
      </c>
      <c r="D28"/>
      <c r="E28" t="s">
        <v>157</v>
      </c>
      <c r="F28" t="s">
        <v>203</v>
      </c>
      <c r="G28" t="s">
        <v>39</v>
      </c>
      <c r="H28" t="s">
        <v>38</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6"/>
  <sheetViews>
    <sheetView workbookViewId="0">
      <selection activeCell="D17" sqref="D17"/>
    </sheetView>
  </sheetViews>
  <sheetFormatPr baseColWidth="10" defaultColWidth="8.9375" defaultRowHeight="12.4" x14ac:dyDescent="0.3"/>
  <cols>
    <col min="1" max="5" width="20" style="34" customWidth="1"/>
    <col min="6" max="6" width="65.5859375" style="34" bestFit="1" customWidth="1"/>
    <col min="7" max="7" width="94.87890625" style="34" bestFit="1" customWidth="1"/>
  </cols>
  <sheetData>
    <row r="1" spans="1:7" ht="37.15" x14ac:dyDescent="0.3">
      <c r="A1" s="85" t="s">
        <v>30</v>
      </c>
      <c r="B1" s="85" t="s">
        <v>207</v>
      </c>
      <c r="C1" s="85" t="s">
        <v>33</v>
      </c>
      <c r="D1" s="85" t="s">
        <v>34</v>
      </c>
      <c r="E1" s="85" t="s">
        <v>36</v>
      </c>
      <c r="F1" s="85" t="s">
        <v>29</v>
      </c>
      <c r="G1" s="85" t="s">
        <v>35</v>
      </c>
    </row>
    <row r="2" spans="1:7" x14ac:dyDescent="0.3">
      <c r="A2">
        <v>1</v>
      </c>
      <c r="B2" t="s">
        <v>205</v>
      </c>
      <c r="C2"/>
      <c r="D2" t="s">
        <v>157</v>
      </c>
      <c r="E2" t="s">
        <v>590</v>
      </c>
      <c r="F2" t="s">
        <v>574</v>
      </c>
      <c r="G2" t="s">
        <v>206</v>
      </c>
    </row>
    <row r="3" spans="1:7" x14ac:dyDescent="0.3">
      <c r="A3">
        <v>2</v>
      </c>
      <c r="B3" t="s">
        <v>208</v>
      </c>
      <c r="C3"/>
      <c r="D3" t="s">
        <v>157</v>
      </c>
      <c r="E3" t="s">
        <v>203</v>
      </c>
      <c r="F3" t="s">
        <v>574</v>
      </c>
      <c r="G3" t="s">
        <v>209</v>
      </c>
    </row>
    <row r="4" spans="1:7" x14ac:dyDescent="0.3">
      <c r="A4">
        <v>2</v>
      </c>
      <c r="B4" t="s">
        <v>210</v>
      </c>
      <c r="C4"/>
      <c r="D4" t="s">
        <v>157</v>
      </c>
      <c r="E4" t="s">
        <v>203</v>
      </c>
      <c r="F4" t="s">
        <v>574</v>
      </c>
      <c r="G4" t="s">
        <v>211</v>
      </c>
    </row>
    <row r="5" spans="1:7" x14ac:dyDescent="0.3">
      <c r="A5">
        <v>1</v>
      </c>
      <c r="B5" t="s">
        <v>212</v>
      </c>
      <c r="C5">
        <v>0</v>
      </c>
      <c r="D5" t="s">
        <v>157</v>
      </c>
      <c r="E5" t="s">
        <v>203</v>
      </c>
      <c r="F5" t="s">
        <v>574</v>
      </c>
      <c r="G5" t="s">
        <v>213</v>
      </c>
    </row>
    <row r="6" spans="1:7" x14ac:dyDescent="0.3">
      <c r="A6">
        <v>1</v>
      </c>
      <c r="B6" t="s">
        <v>214</v>
      </c>
      <c r="C6">
        <v>0</v>
      </c>
      <c r="D6" t="s">
        <v>157</v>
      </c>
      <c r="E6" t="s">
        <v>203</v>
      </c>
      <c r="F6" t="s">
        <v>574</v>
      </c>
      <c r="G6" t="s">
        <v>215</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4F81BD"/>
  </sheetPr>
  <dimension ref="A1:AF125"/>
  <sheetViews>
    <sheetView topLeftCell="A50" workbookViewId="0">
      <selection activeCell="O99" sqref="O99"/>
    </sheetView>
  </sheetViews>
  <sheetFormatPr baseColWidth="10" defaultColWidth="8.9375" defaultRowHeight="12.4" x14ac:dyDescent="0.3"/>
  <cols>
    <col min="2" max="2" width="29.46875" bestFit="1" customWidth="1"/>
  </cols>
  <sheetData>
    <row r="1" spans="1:31" ht="12.75" thickBot="1" x14ac:dyDescent="0.35">
      <c r="A1" s="86"/>
      <c r="B1" s="86"/>
      <c r="C1" s="229" t="s">
        <v>581</v>
      </c>
      <c r="D1" s="230"/>
      <c r="E1" s="230"/>
      <c r="F1" s="230"/>
      <c r="G1" s="230"/>
      <c r="H1" s="230"/>
      <c r="I1" s="231"/>
      <c r="J1" s="88" t="s">
        <v>165</v>
      </c>
      <c r="K1" s="232" t="s">
        <v>582</v>
      </c>
      <c r="L1" s="230"/>
      <c r="M1" s="230"/>
      <c r="N1" s="230"/>
      <c r="O1" s="231"/>
      <c r="P1" s="89"/>
      <c r="Q1" s="89"/>
      <c r="R1" s="233" t="s">
        <v>583</v>
      </c>
      <c r="S1" s="234"/>
      <c r="T1" s="235" t="s">
        <v>584</v>
      </c>
      <c r="U1" s="230"/>
      <c r="V1" s="230"/>
      <c r="W1" s="230"/>
      <c r="X1" s="230"/>
      <c r="Y1" s="230"/>
      <c r="Z1" s="90" t="s">
        <v>585</v>
      </c>
      <c r="AA1" s="236" t="s">
        <v>586</v>
      </c>
      <c r="AB1" s="230"/>
      <c r="AC1" s="230"/>
      <c r="AD1" s="230"/>
      <c r="AE1" s="234"/>
    </row>
    <row r="2" spans="1:31" ht="87" thickBot="1" x14ac:dyDescent="0.35">
      <c r="A2" s="86"/>
      <c r="B2" s="91" t="s">
        <v>587</v>
      </c>
      <c r="C2" s="92" t="s">
        <v>159</v>
      </c>
      <c r="D2" s="93" t="s">
        <v>156</v>
      </c>
      <c r="E2" s="93" t="s">
        <v>163</v>
      </c>
      <c r="F2" s="93" t="s">
        <v>172</v>
      </c>
      <c r="G2" s="93" t="s">
        <v>167</v>
      </c>
      <c r="H2" s="93" t="s">
        <v>202</v>
      </c>
      <c r="I2" s="94" t="s">
        <v>161</v>
      </c>
      <c r="J2" s="95" t="s">
        <v>165</v>
      </c>
      <c r="K2" s="96" t="s">
        <v>174</v>
      </c>
      <c r="L2" s="93" t="s">
        <v>176</v>
      </c>
      <c r="M2" s="93" t="s">
        <v>178</v>
      </c>
      <c r="N2" s="93" t="s">
        <v>190</v>
      </c>
      <c r="O2" s="93" t="s">
        <v>180</v>
      </c>
      <c r="P2" s="93" t="s">
        <v>184</v>
      </c>
      <c r="Q2" s="33" t="s">
        <v>182</v>
      </c>
      <c r="R2" s="97" t="s">
        <v>186</v>
      </c>
      <c r="S2" s="93" t="s">
        <v>188</v>
      </c>
      <c r="T2" s="92" t="s">
        <v>192</v>
      </c>
      <c r="U2" s="93" t="s">
        <v>194</v>
      </c>
      <c r="V2" s="98" t="s">
        <v>170</v>
      </c>
      <c r="W2" s="93" t="s">
        <v>196</v>
      </c>
      <c r="X2" s="93" t="s">
        <v>198</v>
      </c>
      <c r="Y2" s="94" t="s">
        <v>199</v>
      </c>
      <c r="Z2" s="99" t="s">
        <v>200</v>
      </c>
      <c r="AA2" s="100" t="s">
        <v>208</v>
      </c>
      <c r="AB2" s="101" t="s">
        <v>210</v>
      </c>
      <c r="AC2" s="101" t="s">
        <v>205</v>
      </c>
      <c r="AD2" s="101" t="s">
        <v>212</v>
      </c>
      <c r="AE2" s="102" t="s">
        <v>214</v>
      </c>
    </row>
    <row r="3" spans="1:31" x14ac:dyDescent="0.3">
      <c r="A3" s="86"/>
      <c r="B3" s="103" t="s">
        <v>37</v>
      </c>
      <c r="C3" s="104"/>
      <c r="D3" s="105"/>
      <c r="E3" s="105"/>
      <c r="F3" s="105"/>
      <c r="G3" s="105"/>
      <c r="H3" s="105"/>
      <c r="I3" s="106"/>
      <c r="J3" s="107"/>
      <c r="K3" s="105"/>
      <c r="L3" s="105"/>
      <c r="M3" s="105"/>
      <c r="N3" s="105"/>
      <c r="O3" s="105"/>
      <c r="P3" s="105"/>
      <c r="Q3" s="105"/>
      <c r="R3" s="104"/>
      <c r="S3" s="105"/>
      <c r="T3" s="104"/>
      <c r="U3" s="105"/>
      <c r="V3" s="105"/>
      <c r="W3" s="105"/>
      <c r="X3" s="105"/>
      <c r="Y3" s="106"/>
      <c r="Z3" s="105"/>
      <c r="AA3" s="108"/>
      <c r="AB3" s="109"/>
      <c r="AC3" s="109"/>
      <c r="AD3" s="109"/>
      <c r="AE3" s="110"/>
    </row>
    <row r="4" spans="1:31" x14ac:dyDescent="0.3">
      <c r="A4" s="86"/>
      <c r="B4" s="111" t="s">
        <v>41</v>
      </c>
      <c r="C4" s="112">
        <v>1</v>
      </c>
      <c r="D4" s="113">
        <v>1</v>
      </c>
      <c r="E4" s="113"/>
      <c r="F4" s="113"/>
      <c r="G4" s="113"/>
      <c r="H4" s="113"/>
      <c r="I4" s="114"/>
      <c r="J4" s="115"/>
      <c r="K4" s="113"/>
      <c r="L4" s="113"/>
      <c r="M4" s="113"/>
      <c r="N4" s="113"/>
      <c r="O4" s="113"/>
      <c r="P4" s="113"/>
      <c r="Q4" s="113"/>
      <c r="R4" s="112"/>
      <c r="S4" s="113"/>
      <c r="T4" s="112"/>
      <c r="U4" s="113"/>
      <c r="V4" s="113"/>
      <c r="W4" s="113"/>
      <c r="X4" s="113"/>
      <c r="Y4" s="114"/>
      <c r="Z4" s="113"/>
      <c r="AA4" s="116"/>
      <c r="AB4" s="117"/>
      <c r="AC4" s="117"/>
      <c r="AD4" s="117"/>
      <c r="AE4" s="118"/>
    </row>
    <row r="5" spans="1:31" x14ac:dyDescent="0.3">
      <c r="A5" s="86"/>
      <c r="B5" s="119" t="s">
        <v>43</v>
      </c>
      <c r="C5" s="120">
        <v>1</v>
      </c>
      <c r="D5" s="121">
        <v>1</v>
      </c>
      <c r="E5" s="113"/>
      <c r="F5" s="113"/>
      <c r="G5" s="113"/>
      <c r="H5" s="113"/>
      <c r="I5" s="114"/>
      <c r="J5" s="115"/>
      <c r="K5" s="113"/>
      <c r="L5" s="113"/>
      <c r="M5" s="113"/>
      <c r="N5" s="113"/>
      <c r="O5" s="113"/>
      <c r="P5" s="113"/>
      <c r="Q5" s="113"/>
      <c r="R5" s="112"/>
      <c r="S5" s="113"/>
      <c r="T5" s="112"/>
      <c r="U5" s="113"/>
      <c r="V5" s="113"/>
      <c r="W5" s="113"/>
      <c r="X5" s="113"/>
      <c r="Y5" s="114"/>
      <c r="Z5" s="113"/>
      <c r="AA5" s="116"/>
      <c r="AB5" s="117"/>
      <c r="AC5" s="117"/>
      <c r="AD5" s="117"/>
      <c r="AE5" s="118"/>
    </row>
    <row r="6" spans="1:31" ht="12.75" thickBot="1" x14ac:dyDescent="0.35">
      <c r="A6" s="86"/>
      <c r="B6" s="122" t="s">
        <v>46</v>
      </c>
      <c r="C6" s="123">
        <v>1</v>
      </c>
      <c r="D6" s="124">
        <v>1</v>
      </c>
      <c r="E6" s="125"/>
      <c r="F6" s="125"/>
      <c r="G6" s="125"/>
      <c r="H6" s="125"/>
      <c r="I6" s="126"/>
      <c r="J6" s="127"/>
      <c r="K6" s="125"/>
      <c r="L6" s="125"/>
      <c r="M6" s="125"/>
      <c r="N6" s="125"/>
      <c r="O6" s="125"/>
      <c r="P6" s="125"/>
      <c r="Q6" s="125"/>
      <c r="R6" s="128"/>
      <c r="S6" s="125"/>
      <c r="T6" s="128"/>
      <c r="U6" s="125"/>
      <c r="V6" s="125"/>
      <c r="W6" s="125"/>
      <c r="X6" s="125"/>
      <c r="Y6" s="126"/>
      <c r="Z6" s="125"/>
      <c r="AA6" s="129"/>
      <c r="AB6" s="130"/>
      <c r="AC6" s="130"/>
      <c r="AD6" s="130"/>
      <c r="AE6" s="131"/>
    </row>
    <row r="7" spans="1:31" x14ac:dyDescent="0.3">
      <c r="A7" s="86"/>
      <c r="B7" s="103" t="s">
        <v>48</v>
      </c>
      <c r="C7" s="104"/>
      <c r="D7" s="105"/>
      <c r="E7" s="105"/>
      <c r="F7" s="105"/>
      <c r="G7" s="105">
        <v>1</v>
      </c>
      <c r="H7" s="105"/>
      <c r="I7" s="106"/>
      <c r="J7" s="107">
        <v>1</v>
      </c>
      <c r="K7" s="105"/>
      <c r="L7" s="105"/>
      <c r="M7" s="105"/>
      <c r="N7" s="105"/>
      <c r="O7" s="105"/>
      <c r="P7" s="105"/>
      <c r="Q7" s="105"/>
      <c r="R7" s="104"/>
      <c r="S7" s="105"/>
      <c r="T7" s="104"/>
      <c r="U7" s="105"/>
      <c r="V7" s="105"/>
      <c r="W7" s="105"/>
      <c r="X7" s="105"/>
      <c r="Y7" s="106"/>
      <c r="Z7" s="105"/>
      <c r="AA7" s="132">
        <v>1</v>
      </c>
      <c r="AB7" s="133">
        <v>1</v>
      </c>
      <c r="AC7" s="109">
        <v>1</v>
      </c>
      <c r="AD7" s="109"/>
      <c r="AE7" s="110">
        <v>1</v>
      </c>
    </row>
    <row r="8" spans="1:31" x14ac:dyDescent="0.3">
      <c r="A8" s="86"/>
      <c r="B8" s="134" t="s">
        <v>132</v>
      </c>
      <c r="C8" s="112"/>
      <c r="D8" s="113"/>
      <c r="E8" s="113"/>
      <c r="F8" s="113"/>
      <c r="G8" s="113">
        <v>1</v>
      </c>
      <c r="H8" s="113"/>
      <c r="I8" s="114"/>
      <c r="J8" s="115">
        <v>1</v>
      </c>
      <c r="K8" s="113"/>
      <c r="L8" s="113"/>
      <c r="M8" s="113"/>
      <c r="N8" s="113"/>
      <c r="O8" s="113"/>
      <c r="P8" s="113"/>
      <c r="Q8" s="113"/>
      <c r="R8" s="112"/>
      <c r="S8" s="113"/>
      <c r="T8" s="112"/>
      <c r="U8" s="113"/>
      <c r="V8" s="113"/>
      <c r="W8" s="113"/>
      <c r="X8" s="113"/>
      <c r="Y8" s="114"/>
      <c r="Z8" s="113"/>
      <c r="AA8" s="116">
        <v>1</v>
      </c>
      <c r="AB8" s="117">
        <v>1</v>
      </c>
      <c r="AC8" s="117">
        <v>1</v>
      </c>
      <c r="AD8" s="117"/>
      <c r="AE8" s="118">
        <v>1</v>
      </c>
    </row>
    <row r="9" spans="1:31" ht="12.75" thickBot="1" x14ac:dyDescent="0.35">
      <c r="A9" s="86"/>
      <c r="B9" s="135" t="s">
        <v>135</v>
      </c>
      <c r="C9" s="128"/>
      <c r="D9" s="125"/>
      <c r="E9" s="125"/>
      <c r="F9" s="125"/>
      <c r="G9" s="125">
        <v>1</v>
      </c>
      <c r="H9" s="125"/>
      <c r="I9" s="126"/>
      <c r="J9" s="127">
        <v>1</v>
      </c>
      <c r="K9" s="125"/>
      <c r="L9" s="125"/>
      <c r="M9" s="125"/>
      <c r="N9" s="125"/>
      <c r="O9" s="125"/>
      <c r="P9" s="125"/>
      <c r="Q9" s="125"/>
      <c r="R9" s="128"/>
      <c r="S9" s="125"/>
      <c r="T9" s="128"/>
      <c r="U9" s="125"/>
      <c r="V9" s="125"/>
      <c r="W9" s="125"/>
      <c r="X9" s="125"/>
      <c r="Y9" s="126"/>
      <c r="Z9" s="125"/>
      <c r="AA9" s="129">
        <v>1</v>
      </c>
      <c r="AB9" s="130">
        <v>1</v>
      </c>
      <c r="AC9" s="130">
        <v>1</v>
      </c>
      <c r="AD9" s="130"/>
      <c r="AE9" s="131">
        <v>1</v>
      </c>
    </row>
    <row r="10" spans="1:31" x14ac:dyDescent="0.3">
      <c r="A10" s="86"/>
      <c r="B10" s="103" t="s">
        <v>50</v>
      </c>
      <c r="C10" s="104"/>
      <c r="D10" s="105"/>
      <c r="E10" s="105"/>
      <c r="F10" s="105"/>
      <c r="G10" s="105">
        <v>1</v>
      </c>
      <c r="H10" s="105"/>
      <c r="I10" s="106"/>
      <c r="J10" s="107">
        <v>1</v>
      </c>
      <c r="K10" s="105"/>
      <c r="L10" s="105"/>
      <c r="M10" s="105"/>
      <c r="N10" s="105"/>
      <c r="O10" s="105"/>
      <c r="P10" s="105"/>
      <c r="Q10" s="105"/>
      <c r="R10" s="104"/>
      <c r="S10" s="105"/>
      <c r="T10" s="104"/>
      <c r="U10" s="105"/>
      <c r="V10" s="105"/>
      <c r="W10" s="105"/>
      <c r="X10" s="105"/>
      <c r="Y10" s="106"/>
      <c r="Z10" s="105"/>
      <c r="AA10" s="108">
        <v>1</v>
      </c>
      <c r="AB10" s="109">
        <v>1</v>
      </c>
      <c r="AC10" s="109">
        <v>1</v>
      </c>
      <c r="AD10" s="109"/>
      <c r="AE10" s="110">
        <v>1</v>
      </c>
    </row>
    <row r="11" spans="1:31" x14ac:dyDescent="0.3">
      <c r="A11" s="86"/>
      <c r="B11" s="136" t="s">
        <v>52</v>
      </c>
      <c r="C11" s="112"/>
      <c r="D11" s="113"/>
      <c r="E11" s="113"/>
      <c r="F11" s="113"/>
      <c r="G11" s="113">
        <v>1</v>
      </c>
      <c r="H11" s="113"/>
      <c r="I11" s="114"/>
      <c r="J11" s="137">
        <v>1</v>
      </c>
      <c r="K11" s="113"/>
      <c r="L11" s="113"/>
      <c r="M11" s="113"/>
      <c r="N11" s="113"/>
      <c r="O11" s="113"/>
      <c r="P11" s="113"/>
      <c r="Q11" s="113"/>
      <c r="R11" s="112"/>
      <c r="S11" s="113"/>
      <c r="T11" s="112"/>
      <c r="U11" s="113"/>
      <c r="V11" s="113"/>
      <c r="W11" s="113"/>
      <c r="X11" s="113"/>
      <c r="Y11" s="114"/>
      <c r="Z11" s="113"/>
      <c r="AA11" s="116">
        <v>1</v>
      </c>
      <c r="AB11" s="117">
        <v>1</v>
      </c>
      <c r="AC11" s="117">
        <v>1</v>
      </c>
      <c r="AD11" s="117"/>
      <c r="AE11" s="118">
        <v>1</v>
      </c>
    </row>
    <row r="12" spans="1:31" ht="12.75" thickBot="1" x14ac:dyDescent="0.35">
      <c r="A12" s="86"/>
      <c r="B12" s="122" t="s">
        <v>54</v>
      </c>
      <c r="C12" s="128"/>
      <c r="D12" s="125"/>
      <c r="E12" s="125"/>
      <c r="F12" s="125"/>
      <c r="G12" s="125">
        <v>1</v>
      </c>
      <c r="H12" s="125"/>
      <c r="I12" s="126"/>
      <c r="J12" s="138">
        <v>1</v>
      </c>
      <c r="K12" s="125"/>
      <c r="L12" s="125"/>
      <c r="M12" s="125"/>
      <c r="N12" s="125"/>
      <c r="O12" s="125"/>
      <c r="P12" s="125"/>
      <c r="Q12" s="125"/>
      <c r="R12" s="128"/>
      <c r="S12" s="125"/>
      <c r="T12" s="128"/>
      <c r="U12" s="125"/>
      <c r="V12" s="125"/>
      <c r="W12" s="125"/>
      <c r="X12" s="125"/>
      <c r="Y12" s="126"/>
      <c r="Z12" s="125"/>
      <c r="AA12" s="129">
        <v>1</v>
      </c>
      <c r="AB12" s="130">
        <v>1</v>
      </c>
      <c r="AC12" s="130">
        <v>1</v>
      </c>
      <c r="AD12" s="130"/>
      <c r="AE12" s="131">
        <v>1</v>
      </c>
    </row>
    <row r="13" spans="1:31" x14ac:dyDescent="0.3">
      <c r="A13" s="86"/>
      <c r="B13" s="103" t="s">
        <v>56</v>
      </c>
      <c r="C13" s="104"/>
      <c r="D13" s="105"/>
      <c r="E13" s="105"/>
      <c r="F13" s="105"/>
      <c r="G13" s="105">
        <v>1</v>
      </c>
      <c r="H13" s="105"/>
      <c r="I13" s="106"/>
      <c r="J13" s="107">
        <v>1</v>
      </c>
      <c r="K13" s="105"/>
      <c r="L13" s="105"/>
      <c r="M13" s="105"/>
      <c r="N13" s="105"/>
      <c r="O13" s="105"/>
      <c r="P13" s="105"/>
      <c r="Q13" s="105"/>
      <c r="R13" s="104"/>
      <c r="S13" s="105"/>
      <c r="T13" s="104"/>
      <c r="U13" s="105"/>
      <c r="V13" s="105"/>
      <c r="W13" s="105"/>
      <c r="X13" s="105"/>
      <c r="Y13" s="106"/>
      <c r="Z13" s="105"/>
      <c r="AA13" s="108">
        <v>1</v>
      </c>
      <c r="AB13" s="109">
        <v>1</v>
      </c>
      <c r="AC13" s="109">
        <v>1</v>
      </c>
      <c r="AD13" s="109"/>
      <c r="AE13" s="110">
        <v>1</v>
      </c>
    </row>
    <row r="14" spans="1:31" x14ac:dyDescent="0.3">
      <c r="A14" s="86"/>
      <c r="B14" s="136" t="s">
        <v>58</v>
      </c>
      <c r="C14" s="112"/>
      <c r="D14" s="113"/>
      <c r="E14" s="113"/>
      <c r="F14" s="113"/>
      <c r="G14" s="113">
        <v>1</v>
      </c>
      <c r="H14" s="113"/>
      <c r="I14" s="114"/>
      <c r="J14" s="137">
        <v>1</v>
      </c>
      <c r="K14" s="113"/>
      <c r="L14" s="113"/>
      <c r="M14" s="113"/>
      <c r="N14" s="113"/>
      <c r="O14" s="113"/>
      <c r="P14" s="113"/>
      <c r="Q14" s="113"/>
      <c r="R14" s="112"/>
      <c r="S14" s="113"/>
      <c r="T14" s="112"/>
      <c r="U14" s="113"/>
      <c r="V14" s="113"/>
      <c r="W14" s="113"/>
      <c r="X14" s="113"/>
      <c r="Y14" s="114"/>
      <c r="Z14" s="113"/>
      <c r="AA14" s="116">
        <v>1</v>
      </c>
      <c r="AB14" s="117">
        <v>1</v>
      </c>
      <c r="AC14" s="117">
        <v>1</v>
      </c>
      <c r="AD14" s="117"/>
      <c r="AE14" s="118">
        <v>1</v>
      </c>
    </row>
    <row r="15" spans="1:31" ht="12.75" thickBot="1" x14ac:dyDescent="0.35">
      <c r="A15" s="86"/>
      <c r="B15" s="122" t="s">
        <v>60</v>
      </c>
      <c r="C15" s="128"/>
      <c r="D15" s="125"/>
      <c r="E15" s="125"/>
      <c r="F15" s="125"/>
      <c r="G15" s="125">
        <v>1</v>
      </c>
      <c r="H15" s="125"/>
      <c r="I15" s="126"/>
      <c r="J15" s="138">
        <v>1</v>
      </c>
      <c r="K15" s="125"/>
      <c r="L15" s="125"/>
      <c r="M15" s="125"/>
      <c r="N15" s="125"/>
      <c r="O15" s="125"/>
      <c r="P15" s="125"/>
      <c r="Q15" s="125"/>
      <c r="R15" s="128"/>
      <c r="S15" s="125"/>
      <c r="T15" s="128"/>
      <c r="U15" s="125"/>
      <c r="V15" s="125"/>
      <c r="W15" s="125"/>
      <c r="X15" s="125"/>
      <c r="Y15" s="126"/>
      <c r="Z15" s="125"/>
      <c r="AA15" s="129">
        <v>1</v>
      </c>
      <c r="AB15" s="130">
        <v>1</v>
      </c>
      <c r="AC15" s="130">
        <v>1</v>
      </c>
      <c r="AD15" s="130"/>
      <c r="AE15" s="131">
        <v>1</v>
      </c>
    </row>
    <row r="16" spans="1:31" x14ac:dyDescent="0.3">
      <c r="A16" s="86"/>
      <c r="B16" s="139" t="s">
        <v>139</v>
      </c>
      <c r="C16" s="104"/>
      <c r="D16" s="105"/>
      <c r="E16" s="105"/>
      <c r="F16" s="105"/>
      <c r="G16" s="105">
        <v>1</v>
      </c>
      <c r="H16" s="105"/>
      <c r="I16" s="106"/>
      <c r="J16" s="107">
        <v>1</v>
      </c>
      <c r="K16" s="105"/>
      <c r="L16" s="105"/>
      <c r="M16" s="105"/>
      <c r="N16" s="105"/>
      <c r="O16" s="105"/>
      <c r="P16" s="105"/>
      <c r="Q16" s="105"/>
      <c r="R16" s="104"/>
      <c r="S16" s="105"/>
      <c r="T16" s="104"/>
      <c r="U16" s="105"/>
      <c r="V16" s="105">
        <v>1</v>
      </c>
      <c r="W16" s="105"/>
      <c r="X16" s="105"/>
      <c r="Y16" s="106"/>
      <c r="Z16" s="105"/>
      <c r="AA16" s="108">
        <v>1</v>
      </c>
      <c r="AB16" s="109">
        <v>1</v>
      </c>
      <c r="AC16" s="109">
        <v>1</v>
      </c>
      <c r="AD16" s="109"/>
      <c r="AE16" s="110">
        <v>1</v>
      </c>
    </row>
    <row r="17" spans="1:31" x14ac:dyDescent="0.3">
      <c r="A17" s="86"/>
      <c r="B17" s="119" t="s">
        <v>62</v>
      </c>
      <c r="C17" s="112"/>
      <c r="D17" s="113"/>
      <c r="E17" s="113"/>
      <c r="F17" s="113"/>
      <c r="G17" s="113">
        <v>1</v>
      </c>
      <c r="H17" s="113"/>
      <c r="I17" s="114"/>
      <c r="J17" s="137">
        <v>1</v>
      </c>
      <c r="K17" s="113"/>
      <c r="L17" s="113"/>
      <c r="M17" s="113"/>
      <c r="N17" s="113"/>
      <c r="O17" s="113"/>
      <c r="P17" s="113"/>
      <c r="Q17" s="113"/>
      <c r="R17" s="112"/>
      <c r="S17" s="113"/>
      <c r="T17" s="112"/>
      <c r="U17" s="113"/>
      <c r="V17" s="113"/>
      <c r="W17" s="113"/>
      <c r="X17" s="113"/>
      <c r="Y17" s="114"/>
      <c r="Z17" s="113"/>
      <c r="AA17" s="116">
        <v>1</v>
      </c>
      <c r="AB17" s="117">
        <v>1</v>
      </c>
      <c r="AC17" s="117">
        <v>1</v>
      </c>
      <c r="AD17" s="117"/>
      <c r="AE17" s="118">
        <v>1</v>
      </c>
    </row>
    <row r="18" spans="1:31" x14ac:dyDescent="0.3">
      <c r="A18" s="86"/>
      <c r="B18" s="140" t="s">
        <v>141</v>
      </c>
      <c r="C18" s="112"/>
      <c r="D18" s="113"/>
      <c r="E18" s="113"/>
      <c r="F18" s="113"/>
      <c r="G18" s="113"/>
      <c r="H18" s="113"/>
      <c r="I18" s="114"/>
      <c r="J18" s="115"/>
      <c r="K18" s="113"/>
      <c r="L18" s="113"/>
      <c r="M18" s="113"/>
      <c r="N18" s="113"/>
      <c r="O18" s="113"/>
      <c r="P18" s="113"/>
      <c r="Q18" s="113"/>
      <c r="R18" s="112"/>
      <c r="S18" s="113"/>
      <c r="T18" s="112"/>
      <c r="U18" s="113"/>
      <c r="V18" s="113">
        <v>1</v>
      </c>
      <c r="W18" s="113"/>
      <c r="X18" s="113"/>
      <c r="Y18" s="114"/>
      <c r="Z18" s="113"/>
      <c r="AA18" s="116"/>
      <c r="AB18" s="117"/>
      <c r="AC18" s="117"/>
      <c r="AD18" s="117"/>
      <c r="AE18" s="118"/>
    </row>
    <row r="19" spans="1:31" ht="12.75" thickBot="1" x14ac:dyDescent="0.35">
      <c r="A19" s="86"/>
      <c r="B19" s="141" t="s">
        <v>142</v>
      </c>
      <c r="C19" s="128"/>
      <c r="D19" s="125"/>
      <c r="E19" s="125"/>
      <c r="F19" s="125"/>
      <c r="G19" s="125"/>
      <c r="H19" s="125"/>
      <c r="I19" s="126"/>
      <c r="J19" s="127"/>
      <c r="K19" s="125"/>
      <c r="L19" s="125"/>
      <c r="M19" s="125"/>
      <c r="N19" s="125"/>
      <c r="O19" s="125"/>
      <c r="P19" s="125"/>
      <c r="Q19" s="125"/>
      <c r="R19" s="128"/>
      <c r="S19" s="125"/>
      <c r="T19" s="128"/>
      <c r="U19" s="125"/>
      <c r="V19" s="125">
        <v>1</v>
      </c>
      <c r="W19" s="125"/>
      <c r="X19" s="125"/>
      <c r="Y19" s="126"/>
      <c r="Z19" s="125"/>
      <c r="AA19" s="129"/>
      <c r="AB19" s="130"/>
      <c r="AC19" s="130"/>
      <c r="AD19" s="130"/>
      <c r="AE19" s="131"/>
    </row>
    <row r="20" spans="1:31" ht="12.75" thickBot="1" x14ac:dyDescent="0.35">
      <c r="A20" s="86"/>
      <c r="B20" s="142" t="s">
        <v>137</v>
      </c>
      <c r="C20" s="143"/>
      <c r="D20" s="144"/>
      <c r="E20" s="144"/>
      <c r="F20" s="144"/>
      <c r="G20" s="144">
        <v>1</v>
      </c>
      <c r="H20" s="144"/>
      <c r="I20" s="145"/>
      <c r="J20" s="146">
        <v>1</v>
      </c>
      <c r="K20" s="144">
        <v>1</v>
      </c>
      <c r="L20" s="144">
        <v>1</v>
      </c>
      <c r="M20" s="144">
        <v>1</v>
      </c>
      <c r="N20" s="144"/>
      <c r="O20" s="144"/>
      <c r="P20" s="144">
        <v>1</v>
      </c>
      <c r="Q20" s="144"/>
      <c r="R20" s="143"/>
      <c r="S20" s="144"/>
      <c r="T20" s="143"/>
      <c r="U20" s="144"/>
      <c r="V20" s="144"/>
      <c r="W20" s="144"/>
      <c r="X20" s="144"/>
      <c r="Y20" s="145"/>
      <c r="Z20" s="144">
        <v>1</v>
      </c>
      <c r="AA20" s="147">
        <v>1</v>
      </c>
      <c r="AB20" s="148">
        <v>1</v>
      </c>
      <c r="AC20" s="148">
        <v>1</v>
      </c>
      <c r="AD20" s="148"/>
      <c r="AE20" s="149">
        <v>1</v>
      </c>
    </row>
    <row r="21" spans="1:31" ht="12.75" thickBot="1" x14ac:dyDescent="0.35">
      <c r="A21" s="86"/>
      <c r="B21" s="150" t="s">
        <v>153</v>
      </c>
      <c r="C21" s="104"/>
      <c r="D21" s="105"/>
      <c r="E21" s="105"/>
      <c r="F21" s="105"/>
      <c r="G21" s="105"/>
      <c r="H21" s="105"/>
      <c r="I21" s="106"/>
      <c r="J21" s="107"/>
      <c r="K21" s="105">
        <v>1</v>
      </c>
      <c r="L21" s="105">
        <v>1</v>
      </c>
      <c r="M21" s="105">
        <v>1</v>
      </c>
      <c r="N21" s="105"/>
      <c r="O21" s="105"/>
      <c r="P21" s="105">
        <v>1</v>
      </c>
      <c r="Q21" s="105"/>
      <c r="R21" s="104"/>
      <c r="S21" s="105"/>
      <c r="T21" s="104"/>
      <c r="U21" s="105"/>
      <c r="V21" s="105"/>
      <c r="W21" s="105"/>
      <c r="X21" s="105"/>
      <c r="Y21" s="106"/>
      <c r="Z21" s="105">
        <v>1</v>
      </c>
      <c r="AA21" s="108">
        <v>1</v>
      </c>
      <c r="AB21" s="109">
        <v>1</v>
      </c>
      <c r="AC21" s="109">
        <v>1</v>
      </c>
      <c r="AD21" s="109"/>
      <c r="AE21" s="110">
        <v>1</v>
      </c>
    </row>
    <row r="22" spans="1:31" x14ac:dyDescent="0.3">
      <c r="A22" s="86"/>
      <c r="B22" s="103" t="s">
        <v>77</v>
      </c>
      <c r="C22" s="104"/>
      <c r="D22" s="105"/>
      <c r="E22" s="105"/>
      <c r="F22" s="105"/>
      <c r="G22" s="105">
        <v>1</v>
      </c>
      <c r="H22" s="105"/>
      <c r="I22" s="106"/>
      <c r="J22" s="107">
        <v>1</v>
      </c>
      <c r="K22" s="105">
        <v>1</v>
      </c>
      <c r="L22" s="105">
        <v>1</v>
      </c>
      <c r="M22" s="105">
        <v>1</v>
      </c>
      <c r="N22" s="105"/>
      <c r="O22" s="105"/>
      <c r="P22" s="105">
        <v>1</v>
      </c>
      <c r="Q22" s="113">
        <v>1</v>
      </c>
      <c r="R22" s="104">
        <v>1</v>
      </c>
      <c r="S22" s="105"/>
      <c r="T22" s="104"/>
      <c r="U22" s="105"/>
      <c r="V22" s="105"/>
      <c r="W22" s="105"/>
      <c r="X22" s="105"/>
      <c r="Y22" s="106"/>
      <c r="Z22" s="105">
        <v>1</v>
      </c>
      <c r="AA22" s="132">
        <v>1</v>
      </c>
      <c r="AB22" s="133">
        <v>1</v>
      </c>
      <c r="AC22" s="109">
        <v>1</v>
      </c>
      <c r="AD22" s="109"/>
      <c r="AE22" s="110">
        <v>1</v>
      </c>
    </row>
    <row r="23" spans="1:31" x14ac:dyDescent="0.3">
      <c r="A23" s="86"/>
      <c r="B23" s="136" t="s">
        <v>79</v>
      </c>
      <c r="C23" s="112"/>
      <c r="D23" s="113"/>
      <c r="E23" s="113"/>
      <c r="F23" s="113"/>
      <c r="G23" s="113"/>
      <c r="H23" s="113"/>
      <c r="I23" s="114"/>
      <c r="J23" s="115"/>
      <c r="K23" s="113">
        <v>1</v>
      </c>
      <c r="L23" s="113">
        <v>1</v>
      </c>
      <c r="M23" s="113">
        <v>1</v>
      </c>
      <c r="N23" s="113"/>
      <c r="O23" s="113"/>
      <c r="P23" s="113">
        <v>1</v>
      </c>
      <c r="Q23" s="113">
        <v>1</v>
      </c>
      <c r="R23" s="112">
        <v>1</v>
      </c>
      <c r="S23" s="113"/>
      <c r="T23" s="112"/>
      <c r="U23" s="113"/>
      <c r="V23" s="113"/>
      <c r="W23" s="113"/>
      <c r="X23" s="113"/>
      <c r="Y23" s="114"/>
      <c r="Z23" s="113"/>
      <c r="AA23" s="116">
        <v>1</v>
      </c>
      <c r="AB23" s="117">
        <v>1</v>
      </c>
      <c r="AC23" s="117">
        <v>1</v>
      </c>
      <c r="AD23" s="117"/>
      <c r="AE23" s="118">
        <v>1</v>
      </c>
    </row>
    <row r="24" spans="1:31" x14ac:dyDescent="0.3">
      <c r="A24" s="86"/>
      <c r="B24" s="151" t="s">
        <v>143</v>
      </c>
      <c r="C24" s="112"/>
      <c r="D24" s="113"/>
      <c r="E24" s="113"/>
      <c r="F24" s="113"/>
      <c r="G24" s="113"/>
      <c r="H24" s="113"/>
      <c r="I24" s="114"/>
      <c r="J24" s="115"/>
      <c r="K24" s="113">
        <v>1</v>
      </c>
      <c r="L24" s="113">
        <v>1</v>
      </c>
      <c r="M24" s="113"/>
      <c r="N24" s="113"/>
      <c r="O24" s="113"/>
      <c r="P24" s="113">
        <v>1</v>
      </c>
      <c r="Q24" s="113">
        <v>1</v>
      </c>
      <c r="R24" s="112">
        <v>1</v>
      </c>
      <c r="S24" s="113"/>
      <c r="T24" s="112"/>
      <c r="U24" s="113"/>
      <c r="V24" s="113"/>
      <c r="W24" s="113"/>
      <c r="X24" s="113"/>
      <c r="Y24" s="114"/>
      <c r="Z24" s="113"/>
      <c r="AA24" s="116">
        <v>1</v>
      </c>
      <c r="AB24" s="117">
        <v>1</v>
      </c>
      <c r="AC24" s="117">
        <v>1</v>
      </c>
      <c r="AD24" s="117"/>
      <c r="AE24" s="118">
        <v>1</v>
      </c>
    </row>
    <row r="25" spans="1:31" x14ac:dyDescent="0.3">
      <c r="A25" s="86"/>
      <c r="B25" s="151" t="s">
        <v>148</v>
      </c>
      <c r="C25" s="112"/>
      <c r="D25" s="113"/>
      <c r="E25" s="113"/>
      <c r="F25" s="113"/>
      <c r="G25" s="113"/>
      <c r="H25" s="113"/>
      <c r="I25" s="114"/>
      <c r="J25" s="115"/>
      <c r="K25" s="113">
        <v>1</v>
      </c>
      <c r="L25" s="113"/>
      <c r="M25" s="113">
        <v>1</v>
      </c>
      <c r="N25" s="113"/>
      <c r="O25" s="113"/>
      <c r="P25" s="113">
        <v>1</v>
      </c>
      <c r="Q25" s="113">
        <v>1</v>
      </c>
      <c r="R25" s="112">
        <v>1</v>
      </c>
      <c r="S25" s="113"/>
      <c r="T25" s="112"/>
      <c r="U25" s="113"/>
      <c r="V25" s="113"/>
      <c r="W25" s="113"/>
      <c r="X25" s="113"/>
      <c r="Y25" s="114"/>
      <c r="Z25" s="113"/>
      <c r="AA25" s="116">
        <v>1</v>
      </c>
      <c r="AB25" s="117">
        <v>1</v>
      </c>
      <c r="AC25" s="117">
        <v>1</v>
      </c>
      <c r="AD25" s="117"/>
      <c r="AE25" s="118">
        <v>1</v>
      </c>
    </row>
    <row r="26" spans="1:31" x14ac:dyDescent="0.3">
      <c r="A26" s="86"/>
      <c r="B26" s="152" t="s">
        <v>82</v>
      </c>
      <c r="C26" s="112"/>
      <c r="D26" s="113"/>
      <c r="E26" s="113"/>
      <c r="F26" s="113"/>
      <c r="G26" s="113"/>
      <c r="H26" s="113"/>
      <c r="I26" s="114"/>
      <c r="J26" s="115"/>
      <c r="K26" s="113">
        <v>1</v>
      </c>
      <c r="L26" s="113">
        <v>1</v>
      </c>
      <c r="M26" s="113">
        <v>1</v>
      </c>
      <c r="N26" s="113"/>
      <c r="O26" s="113"/>
      <c r="P26" s="113">
        <v>1</v>
      </c>
      <c r="Q26" s="113">
        <v>1</v>
      </c>
      <c r="R26" s="112">
        <v>1</v>
      </c>
      <c r="S26" s="113"/>
      <c r="T26" s="112"/>
      <c r="U26" s="113"/>
      <c r="V26" s="113"/>
      <c r="W26" s="113"/>
      <c r="X26" s="113"/>
      <c r="Y26" s="114"/>
      <c r="Z26" s="113"/>
      <c r="AA26" s="116">
        <v>1</v>
      </c>
      <c r="AB26" s="117">
        <v>1</v>
      </c>
      <c r="AC26" s="117">
        <v>1</v>
      </c>
      <c r="AD26" s="117"/>
      <c r="AE26" s="118">
        <v>1</v>
      </c>
    </row>
    <row r="27" spans="1:31" x14ac:dyDescent="0.3">
      <c r="A27" s="86"/>
      <c r="B27" s="153" t="s">
        <v>84</v>
      </c>
      <c r="C27" s="112"/>
      <c r="D27" s="113"/>
      <c r="E27" s="113"/>
      <c r="F27" s="113"/>
      <c r="G27" s="113"/>
      <c r="H27" s="113"/>
      <c r="I27" s="114"/>
      <c r="J27" s="115"/>
      <c r="K27" s="113">
        <v>1</v>
      </c>
      <c r="L27" s="113">
        <v>1</v>
      </c>
      <c r="M27" s="113"/>
      <c r="N27" s="113"/>
      <c r="O27" s="113"/>
      <c r="P27" s="113">
        <v>1</v>
      </c>
      <c r="Q27" s="113">
        <v>1</v>
      </c>
      <c r="R27" s="112">
        <v>1</v>
      </c>
      <c r="S27" s="113"/>
      <c r="T27" s="112"/>
      <c r="U27" s="113"/>
      <c r="V27" s="113"/>
      <c r="W27" s="113"/>
      <c r="X27" s="113"/>
      <c r="Y27" s="114"/>
      <c r="Z27" s="113"/>
      <c r="AA27" s="116">
        <v>1</v>
      </c>
      <c r="AB27" s="117">
        <v>1</v>
      </c>
      <c r="AC27" s="117">
        <v>1</v>
      </c>
      <c r="AD27" s="117"/>
      <c r="AE27" s="118">
        <v>1</v>
      </c>
    </row>
    <row r="28" spans="1:31" x14ac:dyDescent="0.3">
      <c r="A28" s="86"/>
      <c r="B28" s="153" t="s">
        <v>86</v>
      </c>
      <c r="C28" s="112"/>
      <c r="D28" s="113"/>
      <c r="E28" s="113"/>
      <c r="F28" s="113"/>
      <c r="G28" s="113"/>
      <c r="H28" s="113"/>
      <c r="I28" s="114"/>
      <c r="J28" s="115"/>
      <c r="K28" s="113">
        <v>1</v>
      </c>
      <c r="L28" s="113"/>
      <c r="M28" s="113">
        <v>1</v>
      </c>
      <c r="N28" s="113"/>
      <c r="O28" s="113"/>
      <c r="P28" s="113">
        <v>1</v>
      </c>
      <c r="Q28" s="113">
        <v>1</v>
      </c>
      <c r="R28" s="112">
        <v>1</v>
      </c>
      <c r="S28" s="113"/>
      <c r="T28" s="112"/>
      <c r="U28" s="113"/>
      <c r="V28" s="113"/>
      <c r="W28" s="113"/>
      <c r="X28" s="113"/>
      <c r="Y28" s="114"/>
      <c r="Z28" s="113"/>
      <c r="AA28" s="116">
        <v>1</v>
      </c>
      <c r="AB28" s="117">
        <v>1</v>
      </c>
      <c r="AC28" s="117">
        <v>1</v>
      </c>
      <c r="AD28" s="117"/>
      <c r="AE28" s="118">
        <v>1</v>
      </c>
    </row>
    <row r="29" spans="1:31" x14ac:dyDescent="0.3">
      <c r="A29" s="86"/>
      <c r="B29" s="152" t="s">
        <v>88</v>
      </c>
      <c r="C29" s="112"/>
      <c r="D29" s="113"/>
      <c r="E29" s="113"/>
      <c r="F29" s="113"/>
      <c r="G29" s="113"/>
      <c r="H29" s="113"/>
      <c r="I29" s="114"/>
      <c r="J29" s="115"/>
      <c r="K29" s="113">
        <v>1</v>
      </c>
      <c r="L29" s="113">
        <v>1</v>
      </c>
      <c r="M29" s="113">
        <v>1</v>
      </c>
      <c r="N29" s="113"/>
      <c r="O29" s="113"/>
      <c r="P29" s="113">
        <v>1</v>
      </c>
      <c r="Q29" s="113"/>
      <c r="R29" s="112"/>
      <c r="S29" s="113"/>
      <c r="T29" s="112"/>
      <c r="U29" s="113"/>
      <c r="V29" s="113"/>
      <c r="W29" s="113"/>
      <c r="X29" s="113"/>
      <c r="Y29" s="114"/>
      <c r="Z29" s="113"/>
      <c r="AA29" s="116">
        <v>1</v>
      </c>
      <c r="AB29" s="117">
        <v>1</v>
      </c>
      <c r="AC29" s="117">
        <v>1</v>
      </c>
      <c r="AD29" s="117"/>
      <c r="AE29" s="118">
        <v>1</v>
      </c>
    </row>
    <row r="30" spans="1:31" x14ac:dyDescent="0.3">
      <c r="A30" s="86"/>
      <c r="B30" s="153" t="s">
        <v>145</v>
      </c>
      <c r="C30" s="112"/>
      <c r="D30" s="113"/>
      <c r="E30" s="113"/>
      <c r="F30" s="113"/>
      <c r="G30" s="113"/>
      <c r="H30" s="113"/>
      <c r="I30" s="114"/>
      <c r="J30" s="115"/>
      <c r="K30" s="113">
        <v>1</v>
      </c>
      <c r="L30" s="113">
        <v>1</v>
      </c>
      <c r="M30" s="113"/>
      <c r="N30" s="113"/>
      <c r="O30" s="113"/>
      <c r="P30" s="113">
        <v>1</v>
      </c>
      <c r="Q30" s="113"/>
      <c r="R30" s="112"/>
      <c r="S30" s="113"/>
      <c r="T30" s="112"/>
      <c r="U30" s="113"/>
      <c r="V30" s="113"/>
      <c r="W30" s="113"/>
      <c r="X30" s="113"/>
      <c r="Y30" s="114"/>
      <c r="Z30" s="113"/>
      <c r="AA30" s="116">
        <v>1</v>
      </c>
      <c r="AB30" s="117">
        <v>1</v>
      </c>
      <c r="AC30" s="117">
        <v>1</v>
      </c>
      <c r="AD30" s="117"/>
      <c r="AE30" s="118">
        <v>1</v>
      </c>
    </row>
    <row r="31" spans="1:31" x14ac:dyDescent="0.3">
      <c r="A31" s="86"/>
      <c r="B31" s="153" t="s">
        <v>150</v>
      </c>
      <c r="C31" s="112"/>
      <c r="D31" s="113"/>
      <c r="E31" s="113"/>
      <c r="F31" s="113"/>
      <c r="G31" s="113"/>
      <c r="H31" s="113"/>
      <c r="I31" s="114"/>
      <c r="J31" s="115"/>
      <c r="K31" s="113">
        <v>1</v>
      </c>
      <c r="L31" s="113"/>
      <c r="M31" s="113">
        <v>1</v>
      </c>
      <c r="N31" s="113"/>
      <c r="O31" s="113"/>
      <c r="P31" s="113">
        <v>1</v>
      </c>
      <c r="Q31" s="113"/>
      <c r="R31" s="112"/>
      <c r="S31" s="113"/>
      <c r="T31" s="112"/>
      <c r="U31" s="113"/>
      <c r="V31" s="113"/>
      <c r="W31" s="113"/>
      <c r="X31" s="113"/>
      <c r="Y31" s="114"/>
      <c r="Z31" s="113"/>
      <c r="AA31" s="116">
        <v>1</v>
      </c>
      <c r="AB31" s="117">
        <v>1</v>
      </c>
      <c r="AC31" s="117">
        <v>1</v>
      </c>
      <c r="AD31" s="117"/>
      <c r="AE31" s="118">
        <v>1</v>
      </c>
    </row>
    <row r="32" spans="1:31" x14ac:dyDescent="0.3">
      <c r="A32" s="86"/>
      <c r="B32" s="152" t="s">
        <v>90</v>
      </c>
      <c r="C32" s="112"/>
      <c r="D32" s="113"/>
      <c r="E32" s="113"/>
      <c r="F32" s="113"/>
      <c r="G32" s="113"/>
      <c r="H32" s="113"/>
      <c r="I32" s="114"/>
      <c r="J32" s="115"/>
      <c r="K32" s="113">
        <v>1</v>
      </c>
      <c r="L32" s="113">
        <v>1</v>
      </c>
      <c r="M32" s="113">
        <v>1</v>
      </c>
      <c r="N32" s="113"/>
      <c r="O32" s="113"/>
      <c r="P32" s="113">
        <v>1</v>
      </c>
      <c r="Q32" s="113"/>
      <c r="R32" s="112"/>
      <c r="S32" s="113"/>
      <c r="T32" s="112"/>
      <c r="U32" s="113"/>
      <c r="V32" s="113"/>
      <c r="W32" s="113"/>
      <c r="X32" s="113"/>
      <c r="Y32" s="114"/>
      <c r="Z32" s="113"/>
      <c r="AA32" s="116">
        <v>1</v>
      </c>
      <c r="AB32" s="117">
        <v>1</v>
      </c>
      <c r="AC32" s="117">
        <v>1</v>
      </c>
      <c r="AD32" s="117"/>
      <c r="AE32" s="118">
        <v>1</v>
      </c>
    </row>
    <row r="33" spans="1:31" x14ac:dyDescent="0.3">
      <c r="A33" s="86"/>
      <c r="B33" s="153" t="s">
        <v>92</v>
      </c>
      <c r="C33" s="112"/>
      <c r="D33" s="113"/>
      <c r="E33" s="113"/>
      <c r="F33" s="113"/>
      <c r="G33" s="113"/>
      <c r="H33" s="113"/>
      <c r="I33" s="114"/>
      <c r="J33" s="115"/>
      <c r="K33" s="113">
        <v>1</v>
      </c>
      <c r="L33" s="113">
        <v>1</v>
      </c>
      <c r="M33" s="113"/>
      <c r="N33" s="113"/>
      <c r="O33" s="113"/>
      <c r="P33" s="113">
        <v>1</v>
      </c>
      <c r="Q33" s="113"/>
      <c r="R33" s="112"/>
      <c r="S33" s="113"/>
      <c r="T33" s="112"/>
      <c r="U33" s="113"/>
      <c r="V33" s="113"/>
      <c r="W33" s="113"/>
      <c r="X33" s="113"/>
      <c r="Y33" s="114"/>
      <c r="Z33" s="113"/>
      <c r="AA33" s="116">
        <v>1</v>
      </c>
      <c r="AB33" s="117">
        <v>1</v>
      </c>
      <c r="AC33" s="117">
        <v>1</v>
      </c>
      <c r="AD33" s="117"/>
      <c r="AE33" s="118">
        <v>1</v>
      </c>
    </row>
    <row r="34" spans="1:31" x14ac:dyDescent="0.3">
      <c r="A34" s="86"/>
      <c r="B34" s="153" t="s">
        <v>94</v>
      </c>
      <c r="C34" s="112"/>
      <c r="D34" s="113"/>
      <c r="E34" s="113"/>
      <c r="F34" s="113"/>
      <c r="G34" s="113"/>
      <c r="H34" s="113"/>
      <c r="I34" s="114"/>
      <c r="J34" s="115"/>
      <c r="K34" s="113">
        <v>1</v>
      </c>
      <c r="L34" s="113"/>
      <c r="M34" s="113">
        <v>1</v>
      </c>
      <c r="N34" s="113"/>
      <c r="O34" s="113"/>
      <c r="P34" s="113">
        <v>1</v>
      </c>
      <c r="Q34" s="113"/>
      <c r="R34" s="112"/>
      <c r="S34" s="113"/>
      <c r="T34" s="112"/>
      <c r="U34" s="113"/>
      <c r="V34" s="113"/>
      <c r="W34" s="113"/>
      <c r="X34" s="113"/>
      <c r="Y34" s="114"/>
      <c r="Z34" s="113"/>
      <c r="AA34" s="116">
        <v>1</v>
      </c>
      <c r="AB34" s="117">
        <v>1</v>
      </c>
      <c r="AC34" s="117">
        <v>1</v>
      </c>
      <c r="AD34" s="117"/>
      <c r="AE34" s="118">
        <v>1</v>
      </c>
    </row>
    <row r="35" spans="1:31" x14ac:dyDescent="0.3">
      <c r="A35" s="86"/>
      <c r="B35" s="119" t="s">
        <v>154</v>
      </c>
      <c r="C35" s="112"/>
      <c r="D35" s="113"/>
      <c r="E35" s="113"/>
      <c r="F35" s="113"/>
      <c r="G35" s="113">
        <v>1</v>
      </c>
      <c r="H35" s="113"/>
      <c r="I35" s="114"/>
      <c r="J35" s="115">
        <v>1</v>
      </c>
      <c r="K35" s="113">
        <v>1</v>
      </c>
      <c r="L35" s="113">
        <v>1</v>
      </c>
      <c r="M35" s="113">
        <v>1</v>
      </c>
      <c r="N35" s="113"/>
      <c r="O35" s="113"/>
      <c r="P35" s="113">
        <v>1</v>
      </c>
      <c r="Q35" s="113"/>
      <c r="R35" s="112"/>
      <c r="S35" s="113"/>
      <c r="T35" s="112"/>
      <c r="U35" s="113"/>
      <c r="V35" s="113"/>
      <c r="W35" s="113"/>
      <c r="X35" s="113"/>
      <c r="Y35" s="114"/>
      <c r="Z35" s="113"/>
      <c r="AA35" s="116">
        <v>1</v>
      </c>
      <c r="AB35" s="117">
        <v>1</v>
      </c>
      <c r="AC35" s="117">
        <v>1</v>
      </c>
      <c r="AD35" s="117"/>
      <c r="AE35" s="118">
        <v>1</v>
      </c>
    </row>
    <row r="36" spans="1:31" x14ac:dyDescent="0.3">
      <c r="A36" s="86"/>
      <c r="B36" s="152" t="s">
        <v>96</v>
      </c>
      <c r="C36" s="112"/>
      <c r="D36" s="113"/>
      <c r="E36" s="113"/>
      <c r="F36" s="113"/>
      <c r="G36" s="113"/>
      <c r="H36" s="113"/>
      <c r="I36" s="114"/>
      <c r="J36" s="115"/>
      <c r="K36" s="113">
        <v>1</v>
      </c>
      <c r="L36" s="113">
        <v>1</v>
      </c>
      <c r="M36" s="113">
        <v>1</v>
      </c>
      <c r="N36" s="113"/>
      <c r="O36" s="113"/>
      <c r="P36" s="113">
        <v>1</v>
      </c>
      <c r="Q36" s="113"/>
      <c r="R36" s="112"/>
      <c r="S36" s="113"/>
      <c r="T36" s="112"/>
      <c r="U36" s="113"/>
      <c r="V36" s="113"/>
      <c r="W36" s="113"/>
      <c r="X36" s="113"/>
      <c r="Y36" s="114"/>
      <c r="Z36" s="113"/>
      <c r="AA36" s="116">
        <v>1</v>
      </c>
      <c r="AB36" s="117">
        <v>1</v>
      </c>
      <c r="AC36" s="117">
        <v>1</v>
      </c>
      <c r="AD36" s="117"/>
      <c r="AE36" s="118">
        <v>1</v>
      </c>
    </row>
    <row r="37" spans="1:31" x14ac:dyDescent="0.3">
      <c r="A37" s="86"/>
      <c r="B37" s="153" t="s">
        <v>98</v>
      </c>
      <c r="C37" s="112"/>
      <c r="D37" s="113"/>
      <c r="E37" s="113"/>
      <c r="F37" s="113"/>
      <c r="G37" s="113"/>
      <c r="H37" s="113"/>
      <c r="I37" s="114"/>
      <c r="J37" s="115"/>
      <c r="K37" s="113">
        <v>1</v>
      </c>
      <c r="L37" s="113">
        <v>1</v>
      </c>
      <c r="M37" s="113"/>
      <c r="N37" s="113"/>
      <c r="O37" s="113"/>
      <c r="P37" s="113">
        <v>1</v>
      </c>
      <c r="Q37" s="113"/>
      <c r="R37" s="112"/>
      <c r="S37" s="113"/>
      <c r="T37" s="112"/>
      <c r="U37" s="113"/>
      <c r="V37" s="113"/>
      <c r="W37" s="113"/>
      <c r="X37" s="113"/>
      <c r="Y37" s="114"/>
      <c r="Z37" s="113"/>
      <c r="AA37" s="116">
        <v>1</v>
      </c>
      <c r="AB37" s="117">
        <v>1</v>
      </c>
      <c r="AC37" s="117">
        <v>1</v>
      </c>
      <c r="AD37" s="117"/>
      <c r="AE37" s="118">
        <v>1</v>
      </c>
    </row>
    <row r="38" spans="1:31" x14ac:dyDescent="0.3">
      <c r="A38" s="86"/>
      <c r="B38" s="153" t="s">
        <v>100</v>
      </c>
      <c r="C38" s="112"/>
      <c r="D38" s="113"/>
      <c r="E38" s="113"/>
      <c r="F38" s="113"/>
      <c r="G38" s="113"/>
      <c r="H38" s="113"/>
      <c r="I38" s="114"/>
      <c r="J38" s="115"/>
      <c r="K38" s="113">
        <v>1</v>
      </c>
      <c r="L38" s="113"/>
      <c r="M38" s="113">
        <v>1</v>
      </c>
      <c r="N38" s="113"/>
      <c r="O38" s="113"/>
      <c r="P38" s="113">
        <v>1</v>
      </c>
      <c r="Q38" s="113"/>
      <c r="R38" s="112"/>
      <c r="S38" s="113"/>
      <c r="T38" s="112"/>
      <c r="U38" s="113"/>
      <c r="V38" s="113"/>
      <c r="W38" s="113"/>
      <c r="X38" s="113"/>
      <c r="Y38" s="114"/>
      <c r="Z38" s="113"/>
      <c r="AA38" s="116">
        <v>1</v>
      </c>
      <c r="AB38" s="117">
        <v>1</v>
      </c>
      <c r="AC38" s="117">
        <v>1</v>
      </c>
      <c r="AD38" s="117"/>
      <c r="AE38" s="118">
        <v>1</v>
      </c>
    </row>
    <row r="39" spans="1:31" x14ac:dyDescent="0.3">
      <c r="A39" s="86"/>
      <c r="B39" s="152" t="s">
        <v>102</v>
      </c>
      <c r="C39" s="112"/>
      <c r="D39" s="113"/>
      <c r="E39" s="113"/>
      <c r="F39" s="113"/>
      <c r="G39" s="113">
        <v>1</v>
      </c>
      <c r="H39" s="113"/>
      <c r="I39" s="114"/>
      <c r="J39" s="137">
        <v>1</v>
      </c>
      <c r="K39" s="113"/>
      <c r="L39" s="113"/>
      <c r="M39" s="113"/>
      <c r="N39" s="113"/>
      <c r="O39" s="113"/>
      <c r="P39" s="113"/>
      <c r="Q39" s="113"/>
      <c r="R39" s="112"/>
      <c r="S39" s="113"/>
      <c r="T39" s="112"/>
      <c r="U39" s="113"/>
      <c r="V39" s="113"/>
      <c r="W39" s="113"/>
      <c r="X39" s="113"/>
      <c r="Y39" s="114"/>
      <c r="Z39" s="113"/>
      <c r="AA39" s="116">
        <v>1</v>
      </c>
      <c r="AB39" s="117">
        <v>1</v>
      </c>
      <c r="AC39" s="117">
        <v>1</v>
      </c>
      <c r="AD39" s="117"/>
      <c r="AE39" s="118">
        <v>1</v>
      </c>
    </row>
    <row r="40" spans="1:31" ht="12.75" thickBot="1" x14ac:dyDescent="0.35">
      <c r="A40" s="86"/>
      <c r="B40" s="122" t="s">
        <v>103</v>
      </c>
      <c r="C40" s="128"/>
      <c r="D40" s="125"/>
      <c r="E40" s="125"/>
      <c r="F40" s="125"/>
      <c r="G40" s="125"/>
      <c r="H40" s="125"/>
      <c r="I40" s="126"/>
      <c r="J40" s="127"/>
      <c r="K40" s="125"/>
      <c r="L40" s="125"/>
      <c r="M40" s="125"/>
      <c r="N40" s="125"/>
      <c r="O40" s="125"/>
      <c r="P40" s="125"/>
      <c r="Q40" s="125"/>
      <c r="R40" s="128"/>
      <c r="S40" s="125"/>
      <c r="T40" s="128"/>
      <c r="U40" s="125"/>
      <c r="V40" s="125"/>
      <c r="W40" s="125"/>
      <c r="X40" s="125"/>
      <c r="Y40" s="126"/>
      <c r="Z40" s="125">
        <v>1</v>
      </c>
      <c r="AA40" s="129">
        <v>1</v>
      </c>
      <c r="AB40" s="130">
        <v>1</v>
      </c>
      <c r="AC40" s="130">
        <v>1</v>
      </c>
      <c r="AD40" s="130"/>
      <c r="AE40" s="131">
        <v>1</v>
      </c>
    </row>
    <row r="41" spans="1:31" x14ac:dyDescent="0.3">
      <c r="A41" s="86"/>
      <c r="B41" s="103" t="s">
        <v>65</v>
      </c>
      <c r="C41" s="104"/>
      <c r="D41" s="105"/>
      <c r="E41" s="105"/>
      <c r="F41" s="105"/>
      <c r="G41" s="105"/>
      <c r="H41" s="105"/>
      <c r="I41" s="106"/>
      <c r="J41" s="107"/>
      <c r="K41" s="105">
        <v>1</v>
      </c>
      <c r="L41" s="105">
        <v>1</v>
      </c>
      <c r="M41" s="105">
        <v>1</v>
      </c>
      <c r="N41" s="105"/>
      <c r="O41" s="105"/>
      <c r="P41" s="105"/>
      <c r="Q41" s="105"/>
      <c r="R41" s="104"/>
      <c r="S41" s="105"/>
      <c r="T41" s="104"/>
      <c r="U41" s="105"/>
      <c r="V41" s="105"/>
      <c r="W41" s="105"/>
      <c r="X41" s="105"/>
      <c r="Y41" s="106"/>
      <c r="Z41" s="105"/>
      <c r="AA41" s="132">
        <v>1</v>
      </c>
      <c r="AB41" s="133">
        <v>1</v>
      </c>
      <c r="AC41" s="109">
        <v>1</v>
      </c>
      <c r="AD41" s="109"/>
      <c r="AE41" s="110">
        <v>1</v>
      </c>
    </row>
    <row r="42" spans="1:31" x14ac:dyDescent="0.3">
      <c r="A42" s="86"/>
      <c r="B42" s="136" t="s">
        <v>67</v>
      </c>
      <c r="C42" s="112"/>
      <c r="D42" s="113"/>
      <c r="E42" s="113"/>
      <c r="F42" s="113"/>
      <c r="G42" s="113"/>
      <c r="H42" s="113"/>
      <c r="I42" s="114"/>
      <c r="J42" s="115"/>
      <c r="K42" s="113">
        <v>1</v>
      </c>
      <c r="L42" s="113">
        <v>1</v>
      </c>
      <c r="M42" s="113">
        <v>1</v>
      </c>
      <c r="N42" s="113"/>
      <c r="O42" s="113"/>
      <c r="P42" s="113"/>
      <c r="Q42" s="113"/>
      <c r="R42" s="112"/>
      <c r="S42" s="113"/>
      <c r="T42" s="112"/>
      <c r="U42" s="113"/>
      <c r="V42" s="113"/>
      <c r="W42" s="113"/>
      <c r="X42" s="113"/>
      <c r="Y42" s="114"/>
      <c r="Z42" s="113"/>
      <c r="AA42" s="116">
        <v>1</v>
      </c>
      <c r="AB42" s="117">
        <v>1</v>
      </c>
      <c r="AC42" s="117">
        <v>1</v>
      </c>
      <c r="AD42" s="117"/>
      <c r="AE42" s="118">
        <v>1</v>
      </c>
    </row>
    <row r="43" spans="1:31" x14ac:dyDescent="0.3">
      <c r="A43" s="86"/>
      <c r="B43" s="151" t="s">
        <v>69</v>
      </c>
      <c r="C43" s="112"/>
      <c r="D43" s="113"/>
      <c r="E43" s="113"/>
      <c r="F43" s="113"/>
      <c r="G43" s="113"/>
      <c r="H43" s="113"/>
      <c r="I43" s="114"/>
      <c r="J43" s="115"/>
      <c r="K43" s="113">
        <v>1</v>
      </c>
      <c r="L43" s="121">
        <v>1</v>
      </c>
      <c r="M43" s="113"/>
      <c r="N43" s="113"/>
      <c r="O43" s="113"/>
      <c r="P43" s="113"/>
      <c r="Q43" s="113"/>
      <c r="R43" s="112"/>
      <c r="S43" s="113"/>
      <c r="T43" s="112"/>
      <c r="U43" s="113"/>
      <c r="V43" s="113"/>
      <c r="W43" s="113"/>
      <c r="X43" s="113"/>
      <c r="Y43" s="114"/>
      <c r="Z43" s="113"/>
      <c r="AA43" s="116">
        <v>1</v>
      </c>
      <c r="AB43" s="117">
        <v>1</v>
      </c>
      <c r="AC43" s="117">
        <v>1</v>
      </c>
      <c r="AD43" s="117"/>
      <c r="AE43" s="118">
        <v>1</v>
      </c>
    </row>
    <row r="44" spans="1:31" x14ac:dyDescent="0.3">
      <c r="A44" s="86"/>
      <c r="B44" s="151" t="s">
        <v>71</v>
      </c>
      <c r="C44" s="112"/>
      <c r="D44" s="113"/>
      <c r="E44" s="113"/>
      <c r="F44" s="113"/>
      <c r="G44" s="113"/>
      <c r="H44" s="113"/>
      <c r="I44" s="114"/>
      <c r="J44" s="115"/>
      <c r="K44" s="113">
        <v>1</v>
      </c>
      <c r="L44" s="113"/>
      <c r="M44" s="121">
        <v>1</v>
      </c>
      <c r="N44" s="113"/>
      <c r="O44" s="113"/>
      <c r="P44" s="113"/>
      <c r="Q44" s="113"/>
      <c r="R44" s="112"/>
      <c r="S44" s="113"/>
      <c r="T44" s="112"/>
      <c r="U44" s="113"/>
      <c r="V44" s="113"/>
      <c r="W44" s="113"/>
      <c r="X44" s="113"/>
      <c r="Y44" s="114"/>
      <c r="Z44" s="113"/>
      <c r="AA44" s="116">
        <v>1</v>
      </c>
      <c r="AB44" s="117">
        <v>1</v>
      </c>
      <c r="AC44" s="117">
        <v>1</v>
      </c>
      <c r="AD44" s="117"/>
      <c r="AE44" s="118">
        <v>1</v>
      </c>
    </row>
    <row r="45" spans="1:31" x14ac:dyDescent="0.3">
      <c r="A45" s="86"/>
      <c r="B45" s="136" t="s">
        <v>73</v>
      </c>
      <c r="C45" s="112"/>
      <c r="D45" s="113"/>
      <c r="E45" s="113"/>
      <c r="F45" s="113"/>
      <c r="G45" s="113"/>
      <c r="H45" s="113"/>
      <c r="I45" s="114"/>
      <c r="J45" s="115"/>
      <c r="K45" s="113">
        <v>1</v>
      </c>
      <c r="L45" s="121">
        <v>1</v>
      </c>
      <c r="M45" s="113"/>
      <c r="N45" s="113"/>
      <c r="O45" s="113"/>
      <c r="P45" s="113"/>
      <c r="Q45" s="113"/>
      <c r="R45" s="112"/>
      <c r="S45" s="113"/>
      <c r="T45" s="112"/>
      <c r="U45" s="113"/>
      <c r="V45" s="113"/>
      <c r="W45" s="113"/>
      <c r="X45" s="113"/>
      <c r="Y45" s="114"/>
      <c r="Z45" s="113"/>
      <c r="AA45" s="116">
        <v>1</v>
      </c>
      <c r="AB45" s="117">
        <v>1</v>
      </c>
      <c r="AC45" s="117">
        <v>1</v>
      </c>
      <c r="AD45" s="117"/>
      <c r="AE45" s="118">
        <v>1</v>
      </c>
    </row>
    <row r="46" spans="1:31" ht="12.75" thickBot="1" x14ac:dyDescent="0.35">
      <c r="A46" s="86"/>
      <c r="B46" s="122" t="s">
        <v>75</v>
      </c>
      <c r="C46" s="128"/>
      <c r="D46" s="125"/>
      <c r="E46" s="125"/>
      <c r="F46" s="125"/>
      <c r="G46" s="125"/>
      <c r="H46" s="125"/>
      <c r="I46" s="126"/>
      <c r="J46" s="127"/>
      <c r="K46" s="125">
        <v>1</v>
      </c>
      <c r="L46" s="124">
        <v>1</v>
      </c>
      <c r="M46" s="125"/>
      <c r="N46" s="125"/>
      <c r="O46" s="125"/>
      <c r="P46" s="125"/>
      <c r="Q46" s="125"/>
      <c r="R46" s="128"/>
      <c r="S46" s="125"/>
      <c r="T46" s="128"/>
      <c r="U46" s="125"/>
      <c r="V46" s="125"/>
      <c r="W46" s="125"/>
      <c r="X46" s="125"/>
      <c r="Y46" s="126"/>
      <c r="Z46" s="125"/>
      <c r="AA46" s="129"/>
      <c r="AB46" s="130">
        <v>1</v>
      </c>
      <c r="AC46" s="130">
        <v>1</v>
      </c>
      <c r="AD46" s="130"/>
      <c r="AE46" s="131">
        <v>1</v>
      </c>
    </row>
    <row r="47" spans="1:31" ht="12.75" thickBot="1" x14ac:dyDescent="0.35">
      <c r="A47" s="86"/>
      <c r="B47" s="142" t="s">
        <v>106</v>
      </c>
      <c r="C47" s="143"/>
      <c r="D47" s="144"/>
      <c r="E47" s="144"/>
      <c r="F47" s="144"/>
      <c r="G47" s="144"/>
      <c r="H47" s="144"/>
      <c r="I47" s="145"/>
      <c r="J47" s="146"/>
      <c r="K47" s="144"/>
      <c r="L47" s="144"/>
      <c r="M47" s="144"/>
      <c r="N47" s="144"/>
      <c r="O47" s="154">
        <v>1</v>
      </c>
      <c r="P47" s="144"/>
      <c r="Q47" s="154"/>
      <c r="R47" s="143"/>
      <c r="S47" s="144"/>
      <c r="T47" s="143"/>
      <c r="U47" s="144"/>
      <c r="V47" s="144"/>
      <c r="W47" s="144"/>
      <c r="X47" s="144"/>
      <c r="Y47" s="145"/>
      <c r="Z47" s="144"/>
      <c r="AA47" s="147">
        <v>1</v>
      </c>
      <c r="AB47" s="148">
        <v>1</v>
      </c>
      <c r="AC47" s="148">
        <v>1</v>
      </c>
      <c r="AD47" s="148"/>
      <c r="AE47" s="149">
        <v>1</v>
      </c>
    </row>
    <row r="48" spans="1:31" ht="12.75" thickBot="1" x14ac:dyDescent="0.35">
      <c r="A48" s="86"/>
      <c r="B48" s="142" t="s">
        <v>107</v>
      </c>
      <c r="C48" s="143"/>
      <c r="D48" s="144"/>
      <c r="E48" s="144"/>
      <c r="F48" s="144"/>
      <c r="G48" s="144"/>
      <c r="H48" s="144"/>
      <c r="I48" s="145"/>
      <c r="J48" s="146"/>
      <c r="K48" s="144"/>
      <c r="L48" s="144"/>
      <c r="M48" s="144"/>
      <c r="N48" s="154">
        <v>1</v>
      </c>
      <c r="O48" s="144"/>
      <c r="P48" s="144"/>
      <c r="Q48" s="144"/>
      <c r="R48" s="143"/>
      <c r="S48" s="144"/>
      <c r="T48" s="143"/>
      <c r="U48" s="144"/>
      <c r="V48" s="144"/>
      <c r="W48" s="144"/>
      <c r="X48" s="144"/>
      <c r="Y48" s="145"/>
      <c r="Z48" s="144"/>
      <c r="AA48" s="155">
        <v>1</v>
      </c>
      <c r="AB48" s="156">
        <v>1</v>
      </c>
      <c r="AC48" s="148">
        <v>1</v>
      </c>
      <c r="AD48" s="148"/>
      <c r="AE48" s="149">
        <v>1</v>
      </c>
    </row>
    <row r="49" spans="1:32" x14ac:dyDescent="0.3">
      <c r="A49" s="86"/>
      <c r="B49" s="103" t="s">
        <v>108</v>
      </c>
      <c r="C49" s="104"/>
      <c r="D49" s="105"/>
      <c r="E49" s="105"/>
      <c r="F49" s="105"/>
      <c r="G49" s="105"/>
      <c r="H49" s="105"/>
      <c r="I49" s="106"/>
      <c r="J49" s="107"/>
      <c r="K49" s="105"/>
      <c r="L49" s="105"/>
      <c r="M49" s="105"/>
      <c r="N49" s="105"/>
      <c r="O49" s="105"/>
      <c r="P49" s="105">
        <v>1</v>
      </c>
      <c r="Q49" s="105">
        <v>1</v>
      </c>
      <c r="R49" s="104"/>
      <c r="S49" s="105"/>
      <c r="T49" s="104"/>
      <c r="U49" s="105"/>
      <c r="V49" s="105"/>
      <c r="W49" s="105"/>
      <c r="X49" s="105"/>
      <c r="Y49" s="106"/>
      <c r="Z49" s="105"/>
      <c r="AA49" s="132">
        <v>1</v>
      </c>
      <c r="AB49" s="133">
        <v>1</v>
      </c>
      <c r="AC49" s="109">
        <v>1</v>
      </c>
      <c r="AD49" s="109"/>
      <c r="AE49" s="110">
        <v>1</v>
      </c>
    </row>
    <row r="50" spans="1:32" x14ac:dyDescent="0.3">
      <c r="A50" s="86"/>
      <c r="B50" s="136" t="s">
        <v>110</v>
      </c>
      <c r="C50" s="112"/>
      <c r="D50" s="113"/>
      <c r="E50" s="113"/>
      <c r="F50" s="113"/>
      <c r="G50" s="113"/>
      <c r="H50" s="113"/>
      <c r="I50" s="114"/>
      <c r="J50" s="115"/>
      <c r="K50" s="113"/>
      <c r="L50" s="113"/>
      <c r="M50" s="113"/>
      <c r="N50" s="113"/>
      <c r="O50" s="113"/>
      <c r="P50" s="121">
        <v>1</v>
      </c>
      <c r="Q50" s="113"/>
      <c r="R50" s="112"/>
      <c r="S50" s="113"/>
      <c r="T50" s="112"/>
      <c r="U50" s="113"/>
      <c r="V50" s="113"/>
      <c r="W50" s="113"/>
      <c r="X50" s="113"/>
      <c r="Y50" s="114"/>
      <c r="Z50" s="113"/>
      <c r="AA50" s="116">
        <v>1</v>
      </c>
      <c r="AB50" s="117">
        <v>1</v>
      </c>
      <c r="AC50" s="117">
        <v>1</v>
      </c>
      <c r="AD50" s="117"/>
      <c r="AE50" s="118">
        <v>1</v>
      </c>
    </row>
    <row r="51" spans="1:32" ht="12.75" thickBot="1" x14ac:dyDescent="0.35">
      <c r="A51" s="86"/>
      <c r="B51" s="136" t="s">
        <v>112</v>
      </c>
      <c r="C51" s="112"/>
      <c r="D51" s="113"/>
      <c r="E51" s="113"/>
      <c r="F51" s="113"/>
      <c r="G51" s="113"/>
      <c r="H51" s="113"/>
      <c r="I51" s="114"/>
      <c r="J51" s="115"/>
      <c r="K51" s="113"/>
      <c r="L51" s="113"/>
      <c r="M51" s="113"/>
      <c r="N51" s="113"/>
      <c r="O51" s="113"/>
      <c r="P51" s="113"/>
      <c r="Q51" s="113">
        <v>1</v>
      </c>
      <c r="R51" s="112"/>
      <c r="S51" s="113"/>
      <c r="T51" s="112"/>
      <c r="U51" s="113"/>
      <c r="V51" s="113"/>
      <c r="W51" s="113"/>
      <c r="X51" s="113"/>
      <c r="Y51" s="114"/>
      <c r="Z51" s="113"/>
      <c r="AA51" s="116">
        <v>1</v>
      </c>
      <c r="AB51" s="117">
        <v>1</v>
      </c>
      <c r="AC51" s="117">
        <v>1</v>
      </c>
      <c r="AD51" s="117"/>
      <c r="AE51" s="118">
        <v>1</v>
      </c>
    </row>
    <row r="52" spans="1:32" x14ac:dyDescent="0.3">
      <c r="A52" s="86"/>
      <c r="B52" s="136" t="s">
        <v>114</v>
      </c>
      <c r="C52" s="112"/>
      <c r="D52" s="113"/>
      <c r="E52" s="113"/>
      <c r="F52" s="113"/>
      <c r="G52" s="113"/>
      <c r="H52" s="113"/>
      <c r="I52" s="114"/>
      <c r="J52" s="115"/>
      <c r="K52" s="113"/>
      <c r="L52" s="113"/>
      <c r="M52" s="113"/>
      <c r="N52" s="113"/>
      <c r="O52" s="113"/>
      <c r="P52" s="113"/>
      <c r="Q52" s="113"/>
      <c r="R52" s="104"/>
      <c r="S52" s="113"/>
      <c r="T52" s="112"/>
      <c r="U52" s="113"/>
      <c r="V52" s="113"/>
      <c r="W52" s="113"/>
      <c r="X52" s="113"/>
      <c r="Y52" s="114"/>
      <c r="Z52" s="113"/>
      <c r="AA52" s="116">
        <v>1</v>
      </c>
      <c r="AB52" s="117">
        <v>1</v>
      </c>
      <c r="AC52" s="117">
        <v>1</v>
      </c>
      <c r="AD52" s="117"/>
      <c r="AE52" s="118">
        <v>1</v>
      </c>
    </row>
    <row r="53" spans="1:32" x14ac:dyDescent="0.3">
      <c r="A53" s="86"/>
      <c r="B53" s="151" t="s">
        <v>116</v>
      </c>
      <c r="C53" s="112"/>
      <c r="D53" s="113"/>
      <c r="E53" s="113"/>
      <c r="F53" s="113"/>
      <c r="G53" s="113"/>
      <c r="H53" s="113"/>
      <c r="I53" s="114"/>
      <c r="J53" s="115"/>
      <c r="K53" s="113"/>
      <c r="L53" s="113"/>
      <c r="M53" s="113"/>
      <c r="N53" s="113"/>
      <c r="O53" s="113"/>
      <c r="P53" s="113"/>
      <c r="Q53" s="113"/>
      <c r="R53" s="112"/>
      <c r="S53" s="113"/>
      <c r="T53" s="112"/>
      <c r="U53" s="113"/>
      <c r="V53" s="113"/>
      <c r="W53" s="113"/>
      <c r="X53" s="113"/>
      <c r="Y53" s="114"/>
      <c r="Z53" s="113"/>
      <c r="AA53" s="116">
        <v>1</v>
      </c>
      <c r="AB53" s="117">
        <v>1</v>
      </c>
      <c r="AC53" s="117">
        <v>1</v>
      </c>
      <c r="AD53" s="117"/>
      <c r="AE53" s="118">
        <v>1</v>
      </c>
    </row>
    <row r="54" spans="1:32" x14ac:dyDescent="0.3">
      <c r="A54" s="86"/>
      <c r="B54" s="151" t="s">
        <v>117</v>
      </c>
      <c r="C54" s="112"/>
      <c r="D54" s="113"/>
      <c r="E54" s="113"/>
      <c r="F54" s="113"/>
      <c r="G54" s="113"/>
      <c r="H54" s="113"/>
      <c r="I54" s="114"/>
      <c r="J54" s="115"/>
      <c r="K54" s="113"/>
      <c r="L54" s="113"/>
      <c r="M54" s="113"/>
      <c r="N54" s="113"/>
      <c r="O54" s="113"/>
      <c r="P54" s="113"/>
      <c r="Q54" s="113"/>
      <c r="R54" s="112"/>
      <c r="S54" s="113"/>
      <c r="T54" s="112"/>
      <c r="U54" s="113"/>
      <c r="V54" s="113"/>
      <c r="W54" s="113"/>
      <c r="X54" s="113"/>
      <c r="Y54" s="114"/>
      <c r="Z54" s="113"/>
      <c r="AA54" s="116">
        <v>1</v>
      </c>
      <c r="AB54" s="117">
        <v>1</v>
      </c>
      <c r="AC54" s="117">
        <v>1</v>
      </c>
      <c r="AD54" s="117"/>
      <c r="AE54" s="118">
        <v>1</v>
      </c>
    </row>
    <row r="55" spans="1:32" x14ac:dyDescent="0.3">
      <c r="A55" s="86"/>
      <c r="B55" s="151" t="s">
        <v>118</v>
      </c>
      <c r="C55" s="112"/>
      <c r="D55" s="113"/>
      <c r="E55" s="113"/>
      <c r="F55" s="113"/>
      <c r="G55" s="113"/>
      <c r="H55" s="113"/>
      <c r="I55" s="114"/>
      <c r="J55" s="115"/>
      <c r="K55" s="113"/>
      <c r="L55" s="113"/>
      <c r="M55" s="113"/>
      <c r="N55" s="113"/>
      <c r="O55" s="113"/>
      <c r="P55" s="113"/>
      <c r="Q55" s="113"/>
      <c r="R55" s="112"/>
      <c r="S55" s="113"/>
      <c r="T55" s="112"/>
      <c r="U55" s="113"/>
      <c r="V55" s="113"/>
      <c r="W55" s="113"/>
      <c r="X55" s="113"/>
      <c r="Y55" s="114"/>
      <c r="Z55" s="113"/>
      <c r="AA55" s="116">
        <v>1</v>
      </c>
      <c r="AB55" s="117">
        <v>1</v>
      </c>
      <c r="AC55" s="117">
        <v>1</v>
      </c>
      <c r="AD55" s="117"/>
      <c r="AE55" s="118">
        <v>1</v>
      </c>
    </row>
    <row r="56" spans="1:32" ht="12.75" thickBot="1" x14ac:dyDescent="0.35">
      <c r="A56" s="86"/>
      <c r="B56" s="157" t="s">
        <v>119</v>
      </c>
      <c r="C56" s="128"/>
      <c r="D56" s="125"/>
      <c r="E56" s="125"/>
      <c r="F56" s="125"/>
      <c r="G56" s="125"/>
      <c r="H56" s="125"/>
      <c r="I56" s="126"/>
      <c r="J56" s="127"/>
      <c r="K56" s="125"/>
      <c r="L56" s="125"/>
      <c r="M56" s="125"/>
      <c r="N56" s="125"/>
      <c r="O56" s="125"/>
      <c r="P56" s="125"/>
      <c r="Q56" s="113"/>
      <c r="R56" s="112"/>
      <c r="S56" s="125"/>
      <c r="T56" s="128"/>
      <c r="U56" s="125"/>
      <c r="V56" s="125"/>
      <c r="W56" s="125"/>
      <c r="X56" s="125"/>
      <c r="Y56" s="126"/>
      <c r="Z56" s="125"/>
      <c r="AA56" s="129">
        <v>1</v>
      </c>
      <c r="AB56" s="130">
        <v>1</v>
      </c>
      <c r="AC56" s="130">
        <v>1</v>
      </c>
      <c r="AD56" s="130"/>
      <c r="AE56" s="131">
        <v>1</v>
      </c>
    </row>
    <row r="57" spans="1:32" x14ac:dyDescent="0.3">
      <c r="A57" s="86"/>
      <c r="B57" s="111" t="s">
        <v>120</v>
      </c>
      <c r="C57" s="112"/>
      <c r="D57" s="113"/>
      <c r="E57" s="113"/>
      <c r="F57" s="113"/>
      <c r="G57" s="113"/>
      <c r="H57" s="113"/>
      <c r="I57" s="114"/>
      <c r="J57" s="115"/>
      <c r="K57" s="113"/>
      <c r="L57" s="113"/>
      <c r="M57" s="113"/>
      <c r="N57" s="113"/>
      <c r="O57" s="113"/>
      <c r="P57" s="113"/>
      <c r="Q57" s="113"/>
      <c r="R57" s="112">
        <v>1</v>
      </c>
      <c r="S57" s="113"/>
      <c r="T57" s="112"/>
      <c r="U57" s="113"/>
      <c r="V57" s="113"/>
      <c r="W57" s="113"/>
      <c r="X57" s="113"/>
      <c r="Y57" s="114"/>
      <c r="Z57" s="113"/>
      <c r="AA57" s="158">
        <v>1</v>
      </c>
      <c r="AB57" s="159">
        <v>1</v>
      </c>
      <c r="AC57" s="117">
        <v>1</v>
      </c>
      <c r="AD57" s="117"/>
      <c r="AE57" s="118">
        <v>1</v>
      </c>
    </row>
    <row r="58" spans="1:32" x14ac:dyDescent="0.3">
      <c r="A58" s="86"/>
      <c r="B58" s="136" t="s">
        <v>122</v>
      </c>
      <c r="C58" s="112"/>
      <c r="D58" s="113"/>
      <c r="E58" s="113"/>
      <c r="F58" s="113"/>
      <c r="G58" s="113"/>
      <c r="H58" s="113"/>
      <c r="I58" s="114"/>
      <c r="J58" s="115"/>
      <c r="K58" s="113"/>
      <c r="L58" s="113"/>
      <c r="M58" s="113"/>
      <c r="N58" s="113"/>
      <c r="O58" s="113"/>
      <c r="P58" s="113"/>
      <c r="Q58" s="113"/>
      <c r="R58" s="112">
        <v>1</v>
      </c>
      <c r="S58" s="113"/>
      <c r="T58" s="112"/>
      <c r="U58" s="113"/>
      <c r="V58" s="113"/>
      <c r="W58" s="113"/>
      <c r="X58" s="113"/>
      <c r="Y58" s="114"/>
      <c r="Z58" s="113"/>
      <c r="AA58" s="116">
        <v>1</v>
      </c>
      <c r="AB58" s="117">
        <v>1</v>
      </c>
      <c r="AC58" s="117">
        <v>1</v>
      </c>
      <c r="AD58" s="117"/>
      <c r="AE58" s="118">
        <v>1</v>
      </c>
    </row>
    <row r="59" spans="1:32" x14ac:dyDescent="0.3">
      <c r="A59" s="86"/>
      <c r="B59" s="136" t="s">
        <v>124</v>
      </c>
      <c r="C59" s="112"/>
      <c r="D59" s="113"/>
      <c r="E59" s="113"/>
      <c r="F59" s="113"/>
      <c r="G59" s="113"/>
      <c r="H59" s="113"/>
      <c r="I59" s="114"/>
      <c r="J59" s="115"/>
      <c r="K59" s="113"/>
      <c r="L59" s="113"/>
      <c r="M59" s="113"/>
      <c r="N59" s="113"/>
      <c r="O59" s="113"/>
      <c r="P59" s="113"/>
      <c r="Q59" s="113"/>
      <c r="R59" s="112">
        <v>1</v>
      </c>
      <c r="S59" s="113"/>
      <c r="T59" s="112"/>
      <c r="U59" s="113"/>
      <c r="V59" s="113"/>
      <c r="W59" s="113"/>
      <c r="X59" s="113"/>
      <c r="Y59" s="114"/>
      <c r="Z59" s="113"/>
      <c r="AA59" s="116">
        <v>1</v>
      </c>
      <c r="AB59" s="117">
        <v>1</v>
      </c>
      <c r="AC59" s="117">
        <v>1</v>
      </c>
      <c r="AD59" s="117"/>
      <c r="AE59" s="118">
        <v>1</v>
      </c>
    </row>
    <row r="60" spans="1:32" x14ac:dyDescent="0.3">
      <c r="A60" s="86"/>
      <c r="B60" s="111" t="s">
        <v>126</v>
      </c>
      <c r="C60" s="112"/>
      <c r="D60" s="113"/>
      <c r="E60" s="113"/>
      <c r="F60" s="113"/>
      <c r="G60" s="113"/>
      <c r="H60" s="113"/>
      <c r="I60" s="114"/>
      <c r="J60" s="115"/>
      <c r="K60" s="113"/>
      <c r="L60" s="113"/>
      <c r="M60" s="113"/>
      <c r="N60" s="113"/>
      <c r="O60" s="113"/>
      <c r="P60" s="113"/>
      <c r="Q60" s="113"/>
      <c r="R60" s="112">
        <v>1</v>
      </c>
      <c r="S60" s="113"/>
      <c r="T60" s="112"/>
      <c r="U60" s="113"/>
      <c r="V60" s="113"/>
      <c r="W60" s="113"/>
      <c r="X60" s="113"/>
      <c r="Y60" s="114"/>
      <c r="Z60" s="113"/>
      <c r="AA60" s="116"/>
      <c r="AB60" s="117"/>
      <c r="AC60" s="117"/>
      <c r="AD60" s="117"/>
      <c r="AE60" s="118"/>
    </row>
    <row r="61" spans="1:32" x14ac:dyDescent="0.3">
      <c r="A61" s="86"/>
      <c r="B61" s="111" t="s">
        <v>128</v>
      </c>
      <c r="C61" s="112"/>
      <c r="D61" s="113"/>
      <c r="E61" s="113"/>
      <c r="F61" s="113"/>
      <c r="G61" s="113"/>
      <c r="H61" s="113"/>
      <c r="I61" s="114"/>
      <c r="J61" s="115"/>
      <c r="K61" s="113"/>
      <c r="L61" s="113"/>
      <c r="M61" s="113"/>
      <c r="N61" s="113"/>
      <c r="O61" s="113"/>
      <c r="P61" s="113"/>
      <c r="Q61" s="113"/>
      <c r="R61" s="112"/>
      <c r="S61" s="121">
        <v>1</v>
      </c>
      <c r="T61" s="112"/>
      <c r="U61" s="113"/>
      <c r="V61" s="113"/>
      <c r="W61" s="113"/>
      <c r="X61" s="113"/>
      <c r="Y61" s="114"/>
      <c r="Z61" s="113"/>
      <c r="AA61" s="158">
        <v>1</v>
      </c>
      <c r="AB61" s="159">
        <v>1</v>
      </c>
      <c r="AC61" s="117">
        <v>1</v>
      </c>
      <c r="AD61" s="117"/>
      <c r="AE61" s="118">
        <v>1</v>
      </c>
    </row>
    <row r="62" spans="1:32" ht="12.75" thickBot="1" x14ac:dyDescent="0.35">
      <c r="A62" s="86"/>
      <c r="B62" s="160" t="s">
        <v>130</v>
      </c>
      <c r="C62" s="128"/>
      <c r="D62" s="125"/>
      <c r="E62" s="125"/>
      <c r="F62" s="125"/>
      <c r="G62" s="125"/>
      <c r="H62" s="125"/>
      <c r="I62" s="126"/>
      <c r="J62" s="127"/>
      <c r="K62" s="161"/>
      <c r="L62" s="161"/>
      <c r="M62" s="161"/>
      <c r="N62" s="161"/>
      <c r="O62" s="161"/>
      <c r="P62" s="161"/>
      <c r="Q62" s="113"/>
      <c r="R62" s="128"/>
      <c r="S62" s="125"/>
      <c r="T62" s="128"/>
      <c r="U62" s="125"/>
      <c r="V62" s="125"/>
      <c r="W62" s="125"/>
      <c r="X62" s="125"/>
      <c r="Y62" s="126"/>
      <c r="Z62" s="161">
        <v>1</v>
      </c>
      <c r="AA62" s="162">
        <v>1</v>
      </c>
      <c r="AB62" s="163">
        <v>1</v>
      </c>
      <c r="AC62" s="130">
        <v>1</v>
      </c>
      <c r="AD62" s="130"/>
      <c r="AE62" s="131">
        <v>1</v>
      </c>
    </row>
    <row r="63" spans="1:32" ht="12.75" thickBot="1" x14ac:dyDescent="0.35"/>
    <row r="64" spans="1:32" ht="12.75" thickBot="1" x14ac:dyDescent="0.35">
      <c r="B64" s="87"/>
      <c r="C64" s="87"/>
      <c r="D64" s="237" t="s">
        <v>581</v>
      </c>
      <c r="E64" s="238"/>
      <c r="F64" s="238"/>
      <c r="G64" s="238"/>
      <c r="H64" s="238"/>
      <c r="I64" s="238"/>
      <c r="J64" s="239"/>
      <c r="K64" s="164" t="s">
        <v>165</v>
      </c>
      <c r="L64" s="237" t="s">
        <v>582</v>
      </c>
      <c r="M64" s="238"/>
      <c r="N64" s="238"/>
      <c r="O64" s="238"/>
      <c r="P64" s="239"/>
      <c r="Q64" s="165"/>
      <c r="R64" s="165"/>
      <c r="S64" s="240" t="s">
        <v>583</v>
      </c>
      <c r="T64" s="241"/>
      <c r="U64" s="237" t="s">
        <v>584</v>
      </c>
      <c r="V64" s="238"/>
      <c r="W64" s="238"/>
      <c r="X64" s="238"/>
      <c r="Y64" s="238"/>
      <c r="Z64" s="239"/>
      <c r="AA64" s="166" t="s">
        <v>585</v>
      </c>
      <c r="AB64" s="242" t="s">
        <v>586</v>
      </c>
      <c r="AC64" s="238"/>
      <c r="AD64" s="238"/>
      <c r="AE64" s="238"/>
      <c r="AF64" s="239"/>
    </row>
    <row r="65" spans="2:31" ht="87" thickBot="1" x14ac:dyDescent="0.35">
      <c r="B65" s="167" t="s">
        <v>588</v>
      </c>
      <c r="C65" s="168" t="s">
        <v>159</v>
      </c>
      <c r="D65" s="169" t="s">
        <v>156</v>
      </c>
      <c r="E65" s="169" t="s">
        <v>163</v>
      </c>
      <c r="F65" s="169" t="s">
        <v>172</v>
      </c>
      <c r="G65" s="169" t="s">
        <v>167</v>
      </c>
      <c r="H65" s="169" t="s">
        <v>202</v>
      </c>
      <c r="I65" s="170" t="s">
        <v>161</v>
      </c>
      <c r="J65" s="171" t="s">
        <v>165</v>
      </c>
      <c r="K65" s="172" t="s">
        <v>174</v>
      </c>
      <c r="L65" s="169" t="s">
        <v>176</v>
      </c>
      <c r="M65" s="169" t="s">
        <v>178</v>
      </c>
      <c r="N65" s="169" t="s">
        <v>190</v>
      </c>
      <c r="O65" s="169" t="s">
        <v>180</v>
      </c>
      <c r="P65" s="169" t="s">
        <v>589</v>
      </c>
      <c r="Q65" s="33" t="s">
        <v>182</v>
      </c>
      <c r="R65" s="173" t="s">
        <v>186</v>
      </c>
      <c r="S65" s="174" t="s">
        <v>188</v>
      </c>
      <c r="T65" s="172" t="s">
        <v>192</v>
      </c>
      <c r="U65" s="169" t="s">
        <v>194</v>
      </c>
      <c r="V65" s="169" t="s">
        <v>170</v>
      </c>
      <c r="W65" s="169" t="s">
        <v>196</v>
      </c>
      <c r="X65" s="169" t="s">
        <v>198</v>
      </c>
      <c r="Y65" s="170" t="s">
        <v>199</v>
      </c>
      <c r="Z65" s="175" t="s">
        <v>200</v>
      </c>
      <c r="AA65" s="176" t="s">
        <v>208</v>
      </c>
      <c r="AB65" s="177" t="s">
        <v>210</v>
      </c>
      <c r="AC65" s="177" t="s">
        <v>205</v>
      </c>
      <c r="AD65" s="177" t="s">
        <v>212</v>
      </c>
      <c r="AE65" s="178" t="s">
        <v>214</v>
      </c>
    </row>
    <row r="66" spans="2:31" ht="12.75" thickBot="1" x14ac:dyDescent="0.35">
      <c r="B66" s="111" t="s">
        <v>37</v>
      </c>
      <c r="C66" s="179"/>
      <c r="D66" s="180"/>
      <c r="E66" s="180"/>
      <c r="F66" s="180"/>
      <c r="G66" s="180">
        <v>1</v>
      </c>
      <c r="H66" s="180"/>
      <c r="I66" s="181"/>
      <c r="J66" s="143"/>
      <c r="K66" s="182"/>
      <c r="L66" s="180"/>
      <c r="M66" s="180"/>
      <c r="N66" s="180"/>
      <c r="O66" s="180"/>
      <c r="P66" s="180"/>
      <c r="Q66" s="144"/>
      <c r="R66" s="143"/>
      <c r="S66" s="180"/>
      <c r="T66" s="182"/>
      <c r="U66" s="180"/>
      <c r="V66" s="180">
        <v>1</v>
      </c>
      <c r="W66" s="180"/>
      <c r="X66" s="180"/>
      <c r="Y66" s="181"/>
      <c r="Z66" s="146"/>
      <c r="AA66" s="183"/>
      <c r="AB66" s="184"/>
      <c r="AC66" s="184"/>
      <c r="AD66" s="184"/>
      <c r="AE66" s="185"/>
    </row>
    <row r="67" spans="2:31" x14ac:dyDescent="0.3">
      <c r="B67" s="103" t="s">
        <v>41</v>
      </c>
      <c r="C67" s="186"/>
      <c r="D67" s="187"/>
      <c r="E67" s="187">
        <v>1</v>
      </c>
      <c r="F67" s="187">
        <v>1</v>
      </c>
      <c r="G67" s="187">
        <v>1</v>
      </c>
      <c r="H67" s="187">
        <v>1</v>
      </c>
      <c r="I67" s="188">
        <v>1</v>
      </c>
      <c r="J67" s="104">
        <v>1</v>
      </c>
      <c r="K67" s="189"/>
      <c r="L67" s="187"/>
      <c r="M67" s="187"/>
      <c r="N67" s="187"/>
      <c r="O67" s="187"/>
      <c r="P67" s="187"/>
      <c r="Q67" s="105"/>
      <c r="R67" s="104"/>
      <c r="S67" s="187"/>
      <c r="T67" s="189"/>
      <c r="U67" s="187"/>
      <c r="V67" s="187">
        <v>1</v>
      </c>
      <c r="W67" s="187"/>
      <c r="X67" s="187"/>
      <c r="Y67" s="188"/>
      <c r="Z67" s="107"/>
      <c r="AA67" s="190"/>
      <c r="AB67" s="191"/>
      <c r="AC67" s="191"/>
      <c r="AD67" s="191"/>
      <c r="AE67" s="192"/>
    </row>
    <row r="68" spans="2:31" x14ac:dyDescent="0.3">
      <c r="B68" s="119" t="s">
        <v>43</v>
      </c>
      <c r="C68" s="193"/>
      <c r="D68" s="194"/>
      <c r="E68" s="195">
        <v>1</v>
      </c>
      <c r="F68" s="194">
        <v>1</v>
      </c>
      <c r="G68" s="195">
        <v>1</v>
      </c>
      <c r="H68" s="194">
        <v>1</v>
      </c>
      <c r="I68" s="196">
        <v>1</v>
      </c>
      <c r="J68" s="112">
        <v>1</v>
      </c>
      <c r="K68" s="197"/>
      <c r="L68" s="194"/>
      <c r="M68" s="194"/>
      <c r="N68" s="194"/>
      <c r="O68" s="194"/>
      <c r="P68" s="194"/>
      <c r="Q68" s="113"/>
      <c r="R68" s="112"/>
      <c r="S68" s="194"/>
      <c r="T68" s="197"/>
      <c r="U68" s="194"/>
      <c r="V68" s="194">
        <v>1</v>
      </c>
      <c r="W68" s="194"/>
      <c r="X68" s="194"/>
      <c r="Y68" s="196"/>
      <c r="Z68" s="115"/>
      <c r="AA68" s="198"/>
      <c r="AB68" s="199"/>
      <c r="AC68" s="199"/>
      <c r="AD68" s="199"/>
      <c r="AE68" s="200"/>
    </row>
    <row r="69" spans="2:31" ht="12.75" thickBot="1" x14ac:dyDescent="0.35">
      <c r="B69" s="122" t="s">
        <v>46</v>
      </c>
      <c r="C69" s="201"/>
      <c r="D69" s="202"/>
      <c r="E69" s="203">
        <v>1</v>
      </c>
      <c r="F69" s="202">
        <v>1</v>
      </c>
      <c r="G69" s="203">
        <v>1</v>
      </c>
      <c r="H69" s="202">
        <v>1</v>
      </c>
      <c r="I69" s="204">
        <v>1</v>
      </c>
      <c r="J69" s="128">
        <v>1</v>
      </c>
      <c r="K69" s="205"/>
      <c r="L69" s="202"/>
      <c r="M69" s="202"/>
      <c r="N69" s="202"/>
      <c r="O69" s="202"/>
      <c r="P69" s="202"/>
      <c r="Q69" s="125"/>
      <c r="R69" s="128"/>
      <c r="S69" s="202"/>
      <c r="T69" s="205"/>
      <c r="U69" s="202"/>
      <c r="V69" s="202">
        <v>1</v>
      </c>
      <c r="W69" s="202"/>
      <c r="X69" s="202"/>
      <c r="Y69" s="204"/>
      <c r="Z69" s="127"/>
      <c r="AA69" s="206"/>
      <c r="AB69" s="207"/>
      <c r="AC69" s="207"/>
      <c r="AD69" s="207"/>
      <c r="AE69" s="208"/>
    </row>
    <row r="70" spans="2:31" x14ac:dyDescent="0.3">
      <c r="B70" s="103" t="s">
        <v>48</v>
      </c>
      <c r="C70" s="186"/>
      <c r="D70" s="187"/>
      <c r="E70" s="187"/>
      <c r="F70" s="187"/>
      <c r="G70" s="187"/>
      <c r="H70" s="187"/>
      <c r="I70" s="188"/>
      <c r="J70" s="104"/>
      <c r="K70" s="189">
        <v>1</v>
      </c>
      <c r="L70" s="187">
        <v>1</v>
      </c>
      <c r="M70" s="187">
        <v>1</v>
      </c>
      <c r="N70" s="187">
        <v>1</v>
      </c>
      <c r="O70" s="187"/>
      <c r="P70" s="187">
        <v>1</v>
      </c>
      <c r="Q70" s="188">
        <v>1</v>
      </c>
      <c r="R70" s="104">
        <v>1</v>
      </c>
      <c r="S70" s="187"/>
      <c r="T70" s="189">
        <v>1</v>
      </c>
      <c r="U70" s="187">
        <v>1</v>
      </c>
      <c r="V70" s="187"/>
      <c r="W70" s="187"/>
      <c r="X70" s="187"/>
      <c r="Y70" s="188"/>
      <c r="Z70" s="107"/>
      <c r="AA70" s="209">
        <v>1</v>
      </c>
      <c r="AB70" s="210">
        <v>1</v>
      </c>
      <c r="AC70" s="191">
        <v>1</v>
      </c>
      <c r="AD70" s="191">
        <v>1</v>
      </c>
      <c r="AE70" s="192"/>
    </row>
    <row r="71" spans="2:31" x14ac:dyDescent="0.3">
      <c r="B71" s="134" t="s">
        <v>132</v>
      </c>
      <c r="C71" s="193"/>
      <c r="D71" s="194"/>
      <c r="E71" s="194"/>
      <c r="F71" s="194"/>
      <c r="G71" s="194"/>
      <c r="H71" s="194"/>
      <c r="I71" s="196"/>
      <c r="J71" s="112"/>
      <c r="K71" s="197">
        <v>1</v>
      </c>
      <c r="L71" s="194">
        <v>1</v>
      </c>
      <c r="M71" s="194"/>
      <c r="N71" s="194">
        <v>1</v>
      </c>
      <c r="O71" s="194"/>
      <c r="P71" s="194">
        <v>1</v>
      </c>
      <c r="Q71" s="196">
        <v>1</v>
      </c>
      <c r="R71" s="112">
        <v>1</v>
      </c>
      <c r="S71" s="194"/>
      <c r="T71" s="197"/>
      <c r="U71" s="194"/>
      <c r="V71" s="194"/>
      <c r="W71" s="194"/>
      <c r="X71" s="194"/>
      <c r="Y71" s="196"/>
      <c r="Z71" s="115"/>
      <c r="AA71" s="198">
        <v>1</v>
      </c>
      <c r="AB71" s="199">
        <v>1</v>
      </c>
      <c r="AC71" s="199">
        <v>1</v>
      </c>
      <c r="AD71" s="199">
        <v>1</v>
      </c>
      <c r="AE71" s="200"/>
    </row>
    <row r="72" spans="2:31" ht="12.75" thickBot="1" x14ac:dyDescent="0.35">
      <c r="B72" s="135" t="s">
        <v>135</v>
      </c>
      <c r="C72" s="201"/>
      <c r="D72" s="202"/>
      <c r="E72" s="202"/>
      <c r="F72" s="202"/>
      <c r="G72" s="202"/>
      <c r="H72" s="202"/>
      <c r="I72" s="204"/>
      <c r="J72" s="128"/>
      <c r="K72" s="205">
        <v>1</v>
      </c>
      <c r="L72" s="202"/>
      <c r="M72" s="202">
        <v>1</v>
      </c>
      <c r="N72" s="202">
        <v>1</v>
      </c>
      <c r="O72" s="202"/>
      <c r="P72" s="202">
        <v>1</v>
      </c>
      <c r="Q72" s="204">
        <v>1</v>
      </c>
      <c r="R72" s="128">
        <v>1</v>
      </c>
      <c r="S72" s="202"/>
      <c r="T72" s="205"/>
      <c r="U72" s="202"/>
      <c r="V72" s="202"/>
      <c r="W72" s="202"/>
      <c r="X72" s="202"/>
      <c r="Y72" s="204"/>
      <c r="Z72" s="127"/>
      <c r="AA72" s="206">
        <v>1</v>
      </c>
      <c r="AB72" s="207">
        <v>1</v>
      </c>
      <c r="AC72" s="207">
        <v>1</v>
      </c>
      <c r="AD72" s="207">
        <v>1</v>
      </c>
      <c r="AE72" s="208"/>
    </row>
    <row r="73" spans="2:31" x14ac:dyDescent="0.3">
      <c r="B73" s="103" t="s">
        <v>50</v>
      </c>
      <c r="C73" s="186"/>
      <c r="D73" s="187"/>
      <c r="E73" s="187"/>
      <c r="F73" s="187"/>
      <c r="G73" s="187"/>
      <c r="H73" s="187"/>
      <c r="I73" s="188"/>
      <c r="J73" s="104"/>
      <c r="K73" s="189">
        <v>1</v>
      </c>
      <c r="L73" s="187">
        <v>1</v>
      </c>
      <c r="M73" s="187">
        <v>1</v>
      </c>
      <c r="N73" s="187">
        <v>1</v>
      </c>
      <c r="O73" s="187"/>
      <c r="P73" s="187">
        <v>1</v>
      </c>
      <c r="Q73" s="188">
        <v>1</v>
      </c>
      <c r="R73" s="104"/>
      <c r="S73" s="187"/>
      <c r="T73" s="189"/>
      <c r="U73" s="187"/>
      <c r="V73" s="187"/>
      <c r="W73" s="187"/>
      <c r="X73" s="187"/>
      <c r="Y73" s="188"/>
      <c r="Z73" s="107"/>
      <c r="AA73" s="190">
        <v>1</v>
      </c>
      <c r="AB73" s="191">
        <v>1</v>
      </c>
      <c r="AC73" s="191">
        <v>1</v>
      </c>
      <c r="AD73" s="191">
        <v>1</v>
      </c>
      <c r="AE73" s="192"/>
    </row>
    <row r="74" spans="2:31" x14ac:dyDescent="0.3">
      <c r="B74" s="136" t="s">
        <v>52</v>
      </c>
      <c r="C74" s="193"/>
      <c r="D74" s="194"/>
      <c r="E74" s="194"/>
      <c r="F74" s="194"/>
      <c r="G74" s="194"/>
      <c r="H74" s="194"/>
      <c r="I74" s="196"/>
      <c r="J74" s="112"/>
      <c r="K74" s="197">
        <v>1</v>
      </c>
      <c r="L74" s="194">
        <v>1</v>
      </c>
      <c r="M74" s="194"/>
      <c r="N74" s="194">
        <v>1</v>
      </c>
      <c r="O74" s="194"/>
      <c r="P74" s="194">
        <v>1</v>
      </c>
      <c r="Q74" s="196">
        <v>1</v>
      </c>
      <c r="R74" s="112"/>
      <c r="S74" s="194"/>
      <c r="T74" s="197"/>
      <c r="U74" s="194"/>
      <c r="V74" s="194"/>
      <c r="W74" s="194"/>
      <c r="X74" s="194"/>
      <c r="Y74" s="196"/>
      <c r="Z74" s="115"/>
      <c r="AA74" s="198">
        <v>1</v>
      </c>
      <c r="AB74" s="199">
        <v>1</v>
      </c>
      <c r="AC74" s="199">
        <v>1</v>
      </c>
      <c r="AD74" s="199">
        <v>1</v>
      </c>
      <c r="AE74" s="200"/>
    </row>
    <row r="75" spans="2:31" ht="12.75" thickBot="1" x14ac:dyDescent="0.35">
      <c r="B75" s="122" t="s">
        <v>54</v>
      </c>
      <c r="C75" s="201"/>
      <c r="D75" s="202"/>
      <c r="E75" s="202"/>
      <c r="F75" s="202"/>
      <c r="G75" s="202"/>
      <c r="H75" s="202"/>
      <c r="I75" s="204"/>
      <c r="J75" s="128"/>
      <c r="K75" s="205">
        <v>1</v>
      </c>
      <c r="L75" s="202"/>
      <c r="M75" s="202">
        <v>1</v>
      </c>
      <c r="N75" s="202">
        <v>1</v>
      </c>
      <c r="O75" s="202"/>
      <c r="P75" s="202">
        <v>1</v>
      </c>
      <c r="Q75" s="204">
        <v>1</v>
      </c>
      <c r="R75" s="128"/>
      <c r="S75" s="202"/>
      <c r="T75" s="205"/>
      <c r="U75" s="202"/>
      <c r="V75" s="202"/>
      <c r="W75" s="202"/>
      <c r="X75" s="202"/>
      <c r="Y75" s="204"/>
      <c r="Z75" s="127"/>
      <c r="AA75" s="206">
        <v>1</v>
      </c>
      <c r="AB75" s="207">
        <v>1</v>
      </c>
      <c r="AC75" s="207">
        <v>1</v>
      </c>
      <c r="AD75" s="207">
        <v>1</v>
      </c>
      <c r="AE75" s="208"/>
    </row>
    <row r="76" spans="2:31" x14ac:dyDescent="0.3">
      <c r="B76" s="103" t="s">
        <v>56</v>
      </c>
      <c r="C76" s="186"/>
      <c r="D76" s="187"/>
      <c r="E76" s="187"/>
      <c r="F76" s="187"/>
      <c r="G76" s="187"/>
      <c r="H76" s="187"/>
      <c r="I76" s="188"/>
      <c r="J76" s="104"/>
      <c r="K76" s="189"/>
      <c r="L76" s="187"/>
      <c r="M76" s="187"/>
      <c r="N76" s="187"/>
      <c r="O76" s="187"/>
      <c r="P76" s="187"/>
      <c r="Q76" s="105"/>
      <c r="R76" s="211">
        <v>1</v>
      </c>
      <c r="S76" s="187"/>
      <c r="T76" s="189"/>
      <c r="U76" s="187"/>
      <c r="V76" s="187"/>
      <c r="W76" s="187"/>
      <c r="X76" s="187"/>
      <c r="Y76" s="188"/>
      <c r="Z76" s="107"/>
      <c r="AA76" s="190">
        <v>1</v>
      </c>
      <c r="AB76" s="191">
        <v>1</v>
      </c>
      <c r="AC76" s="191">
        <v>1</v>
      </c>
      <c r="AD76" s="191">
        <v>1</v>
      </c>
      <c r="AE76" s="192"/>
    </row>
    <row r="77" spans="2:31" x14ac:dyDescent="0.3">
      <c r="B77" s="136" t="s">
        <v>58</v>
      </c>
      <c r="C77" s="193"/>
      <c r="D77" s="194"/>
      <c r="E77" s="194"/>
      <c r="F77" s="194"/>
      <c r="G77" s="194"/>
      <c r="H77" s="194"/>
      <c r="I77" s="196"/>
      <c r="J77" s="112"/>
      <c r="K77" s="197"/>
      <c r="L77" s="194"/>
      <c r="M77" s="194"/>
      <c r="N77" s="194"/>
      <c r="O77" s="194"/>
      <c r="P77" s="194"/>
      <c r="Q77" s="113"/>
      <c r="R77" s="112">
        <v>1</v>
      </c>
      <c r="S77" s="194"/>
      <c r="T77" s="197"/>
      <c r="U77" s="194"/>
      <c r="V77" s="194"/>
      <c r="W77" s="194"/>
      <c r="X77" s="194"/>
      <c r="Y77" s="196"/>
      <c r="Z77" s="115"/>
      <c r="AA77" s="198">
        <v>1</v>
      </c>
      <c r="AB77" s="199">
        <v>1</v>
      </c>
      <c r="AC77" s="199">
        <v>1</v>
      </c>
      <c r="AD77" s="199">
        <v>1</v>
      </c>
      <c r="AE77" s="200"/>
    </row>
    <row r="78" spans="2:31" ht="12.75" thickBot="1" x14ac:dyDescent="0.35">
      <c r="B78" s="122" t="s">
        <v>60</v>
      </c>
      <c r="C78" s="201"/>
      <c r="D78" s="202"/>
      <c r="E78" s="202"/>
      <c r="F78" s="202"/>
      <c r="G78" s="202"/>
      <c r="H78" s="202"/>
      <c r="I78" s="204"/>
      <c r="J78" s="128"/>
      <c r="K78" s="205"/>
      <c r="L78" s="202"/>
      <c r="M78" s="202"/>
      <c r="N78" s="202"/>
      <c r="O78" s="202"/>
      <c r="P78" s="202"/>
      <c r="Q78" s="125"/>
      <c r="R78" s="128">
        <v>1</v>
      </c>
      <c r="S78" s="202"/>
      <c r="T78" s="205"/>
      <c r="U78" s="202"/>
      <c r="V78" s="202"/>
      <c r="W78" s="202"/>
      <c r="X78" s="202"/>
      <c r="Y78" s="204"/>
      <c r="Z78" s="127"/>
      <c r="AA78" s="206">
        <v>1</v>
      </c>
      <c r="AB78" s="207">
        <v>1</v>
      </c>
      <c r="AC78" s="207">
        <v>1</v>
      </c>
      <c r="AD78" s="207">
        <v>1</v>
      </c>
      <c r="AE78" s="208"/>
    </row>
    <row r="79" spans="2:31" x14ac:dyDescent="0.3">
      <c r="B79" s="139" t="s">
        <v>139</v>
      </c>
      <c r="C79" s="186"/>
      <c r="D79" s="187"/>
      <c r="E79" s="187"/>
      <c r="F79" s="187"/>
      <c r="G79" s="187"/>
      <c r="H79" s="187"/>
      <c r="I79" s="188"/>
      <c r="J79" s="104"/>
      <c r="K79" s="189"/>
      <c r="L79" s="187"/>
      <c r="M79" s="187"/>
      <c r="N79" s="187"/>
      <c r="O79" s="187"/>
      <c r="P79" s="187"/>
      <c r="Q79" s="105"/>
      <c r="R79" s="104"/>
      <c r="S79" s="187"/>
      <c r="T79" s="189">
        <v>1</v>
      </c>
      <c r="U79" s="212">
        <v>1</v>
      </c>
      <c r="V79" s="187"/>
      <c r="W79" s="187"/>
      <c r="X79" s="187"/>
      <c r="Y79" s="188"/>
      <c r="Z79" s="107"/>
      <c r="AA79" s="190">
        <v>1</v>
      </c>
      <c r="AB79" s="191">
        <v>1</v>
      </c>
      <c r="AC79" s="191">
        <v>1</v>
      </c>
      <c r="AD79" s="191">
        <v>1</v>
      </c>
      <c r="AE79" s="192"/>
    </row>
    <row r="80" spans="2:31" x14ac:dyDescent="0.3">
      <c r="B80" s="119" t="s">
        <v>62</v>
      </c>
      <c r="C80" s="193"/>
      <c r="D80" s="194"/>
      <c r="E80" s="194"/>
      <c r="F80" s="194"/>
      <c r="G80" s="194"/>
      <c r="H80" s="194"/>
      <c r="I80" s="196"/>
      <c r="J80" s="112"/>
      <c r="K80" s="197"/>
      <c r="L80" s="194"/>
      <c r="M80" s="194"/>
      <c r="N80" s="194"/>
      <c r="O80" s="194"/>
      <c r="P80" s="194"/>
      <c r="Q80" s="113"/>
      <c r="R80" s="112"/>
      <c r="S80" s="194"/>
      <c r="T80" s="197">
        <v>1</v>
      </c>
      <c r="U80" s="194">
        <v>1</v>
      </c>
      <c r="V80" s="194"/>
      <c r="W80" s="194"/>
      <c r="X80" s="194"/>
      <c r="Y80" s="196"/>
      <c r="Z80" s="115"/>
      <c r="AA80" s="198">
        <v>1</v>
      </c>
      <c r="AB80" s="199">
        <v>1</v>
      </c>
      <c r="AC80" s="199">
        <v>1</v>
      </c>
      <c r="AD80" s="199">
        <v>1</v>
      </c>
      <c r="AE80" s="200"/>
    </row>
    <row r="81" spans="2:31" x14ac:dyDescent="0.3">
      <c r="B81" s="140" t="s">
        <v>141</v>
      </c>
      <c r="C81" s="193"/>
      <c r="D81" s="194"/>
      <c r="E81" s="194"/>
      <c r="F81" s="194"/>
      <c r="G81" s="194"/>
      <c r="H81" s="194"/>
      <c r="I81" s="196"/>
      <c r="J81" s="112"/>
      <c r="K81" s="197"/>
      <c r="L81" s="194"/>
      <c r="M81" s="194"/>
      <c r="N81" s="194"/>
      <c r="O81" s="194"/>
      <c r="P81" s="194"/>
      <c r="Q81" s="113"/>
      <c r="R81" s="112"/>
      <c r="S81" s="194"/>
      <c r="T81" s="197">
        <v>1</v>
      </c>
      <c r="U81" s="194">
        <v>1</v>
      </c>
      <c r="V81" s="194"/>
      <c r="W81" s="194"/>
      <c r="X81" s="194"/>
      <c r="Y81" s="196"/>
      <c r="Z81" s="115"/>
      <c r="AA81" s="198"/>
      <c r="AB81" s="199"/>
      <c r="AC81" s="199"/>
      <c r="AD81" s="199"/>
      <c r="AE81" s="200"/>
    </row>
    <row r="82" spans="2:31" ht="12.75" thickBot="1" x14ac:dyDescent="0.35">
      <c r="B82" s="141" t="s">
        <v>142</v>
      </c>
      <c r="C82" s="201"/>
      <c r="D82" s="202"/>
      <c r="E82" s="202"/>
      <c r="F82" s="202"/>
      <c r="G82" s="202"/>
      <c r="H82" s="202"/>
      <c r="I82" s="204"/>
      <c r="J82" s="128"/>
      <c r="K82" s="205"/>
      <c r="L82" s="202"/>
      <c r="M82" s="202"/>
      <c r="N82" s="202"/>
      <c r="O82" s="202"/>
      <c r="P82" s="202"/>
      <c r="Q82" s="125"/>
      <c r="R82" s="128"/>
      <c r="S82" s="202"/>
      <c r="T82" s="205">
        <v>1</v>
      </c>
      <c r="U82" s="202">
        <v>1</v>
      </c>
      <c r="V82" s="202"/>
      <c r="W82" s="202"/>
      <c r="X82" s="202"/>
      <c r="Y82" s="204"/>
      <c r="Z82" s="127"/>
      <c r="AA82" s="206"/>
      <c r="AB82" s="207"/>
      <c r="AC82" s="207"/>
      <c r="AD82" s="207"/>
      <c r="AE82" s="208"/>
    </row>
    <row r="83" spans="2:31" ht="12.75" thickBot="1" x14ac:dyDescent="0.35">
      <c r="B83" s="142" t="s">
        <v>137</v>
      </c>
      <c r="C83" s="179"/>
      <c r="D83" s="180"/>
      <c r="E83" s="180"/>
      <c r="F83" s="180"/>
      <c r="G83" s="180"/>
      <c r="H83" s="180"/>
      <c r="I83" s="181"/>
      <c r="J83" s="143"/>
      <c r="K83" s="182"/>
      <c r="L83" s="180"/>
      <c r="M83" s="180"/>
      <c r="N83" s="180">
        <v>1</v>
      </c>
      <c r="O83" s="180"/>
      <c r="P83" s="180"/>
      <c r="Q83" s="144"/>
      <c r="R83" s="143">
        <v>1</v>
      </c>
      <c r="S83" s="180"/>
      <c r="T83" s="182">
        <v>1</v>
      </c>
      <c r="U83" s="180"/>
      <c r="V83" s="180"/>
      <c r="W83" s="213">
        <v>1</v>
      </c>
      <c r="X83" s="180">
        <v>1</v>
      </c>
      <c r="Y83" s="181">
        <v>1</v>
      </c>
      <c r="Z83" s="146">
        <v>1</v>
      </c>
      <c r="AA83" s="183">
        <v>1</v>
      </c>
      <c r="AB83" s="184">
        <v>1</v>
      </c>
      <c r="AC83" s="184">
        <v>1</v>
      </c>
      <c r="AD83" s="184">
        <v>1</v>
      </c>
      <c r="AE83" s="185"/>
    </row>
    <row r="84" spans="2:31" ht="12.75" thickBot="1" x14ac:dyDescent="0.35">
      <c r="B84" s="150" t="s">
        <v>153</v>
      </c>
      <c r="C84" s="186"/>
      <c r="D84" s="187"/>
      <c r="E84" s="187"/>
      <c r="F84" s="187"/>
      <c r="G84" s="187"/>
      <c r="H84" s="187"/>
      <c r="I84" s="188"/>
      <c r="J84" s="104"/>
      <c r="K84" s="189"/>
      <c r="L84" s="187"/>
      <c r="M84" s="187"/>
      <c r="N84" s="187"/>
      <c r="O84" s="187">
        <v>1</v>
      </c>
      <c r="P84" s="187"/>
      <c r="Q84" s="105"/>
      <c r="R84" s="211">
        <v>1</v>
      </c>
      <c r="S84" s="187"/>
      <c r="T84" s="189">
        <v>1</v>
      </c>
      <c r="U84" s="187">
        <v>1</v>
      </c>
      <c r="V84" s="187"/>
      <c r="W84" s="187">
        <v>1</v>
      </c>
      <c r="X84" s="187">
        <v>1</v>
      </c>
      <c r="Y84" s="188">
        <v>1</v>
      </c>
      <c r="Z84" s="107">
        <v>1</v>
      </c>
      <c r="AA84" s="214">
        <v>1</v>
      </c>
      <c r="AB84" s="215">
        <v>1</v>
      </c>
      <c r="AC84" s="184">
        <v>1</v>
      </c>
      <c r="AD84" s="184">
        <v>1</v>
      </c>
      <c r="AE84" s="185"/>
    </row>
    <row r="85" spans="2:31" x14ac:dyDescent="0.3">
      <c r="B85" s="103" t="s">
        <v>77</v>
      </c>
      <c r="C85" s="186"/>
      <c r="D85" s="187"/>
      <c r="E85" s="187"/>
      <c r="F85" s="187"/>
      <c r="G85" s="187"/>
      <c r="H85" s="187"/>
      <c r="I85" s="188"/>
      <c r="J85" s="104"/>
      <c r="K85" s="189"/>
      <c r="L85" s="187"/>
      <c r="M85" s="187"/>
      <c r="N85" s="187">
        <v>1</v>
      </c>
      <c r="O85" s="187">
        <v>1</v>
      </c>
      <c r="P85" s="187"/>
      <c r="Q85" s="105"/>
      <c r="R85" s="104">
        <v>1</v>
      </c>
      <c r="S85" s="187"/>
      <c r="T85" s="189">
        <v>1</v>
      </c>
      <c r="U85" s="187"/>
      <c r="V85" s="187"/>
      <c r="W85" s="187">
        <v>1</v>
      </c>
      <c r="X85" s="187">
        <v>1</v>
      </c>
      <c r="Y85" s="188">
        <v>1</v>
      </c>
      <c r="Z85" s="107">
        <v>1</v>
      </c>
      <c r="AA85" s="190">
        <v>1</v>
      </c>
      <c r="AB85" s="191">
        <v>1</v>
      </c>
      <c r="AC85" s="191">
        <v>1</v>
      </c>
      <c r="AD85" s="191">
        <v>1</v>
      </c>
      <c r="AE85" s="192"/>
    </row>
    <row r="86" spans="2:31" x14ac:dyDescent="0.3">
      <c r="B86" s="136" t="s">
        <v>79</v>
      </c>
      <c r="C86" s="193"/>
      <c r="D86" s="194"/>
      <c r="E86" s="194"/>
      <c r="F86" s="194"/>
      <c r="G86" s="194"/>
      <c r="H86" s="194"/>
      <c r="I86" s="196"/>
      <c r="J86" s="112"/>
      <c r="K86" s="197"/>
      <c r="L86" s="194"/>
      <c r="M86" s="194"/>
      <c r="N86" s="194"/>
      <c r="O86" s="194">
        <v>1</v>
      </c>
      <c r="P86" s="194"/>
      <c r="Q86" s="113"/>
      <c r="R86" s="112">
        <v>1</v>
      </c>
      <c r="S86" s="194"/>
      <c r="T86" s="197">
        <v>1</v>
      </c>
      <c r="U86" s="194"/>
      <c r="V86" s="194"/>
      <c r="W86" s="195">
        <v>1</v>
      </c>
      <c r="X86" s="194">
        <v>1</v>
      </c>
      <c r="Y86" s="196">
        <v>1</v>
      </c>
      <c r="Z86" s="115">
        <v>1</v>
      </c>
      <c r="AA86" s="198">
        <v>1</v>
      </c>
      <c r="AB86" s="199">
        <v>1</v>
      </c>
      <c r="AC86" s="199">
        <v>1</v>
      </c>
      <c r="AD86" s="216">
        <v>1</v>
      </c>
      <c r="AE86" s="200"/>
    </row>
    <row r="87" spans="2:31" x14ac:dyDescent="0.3">
      <c r="B87" s="151" t="s">
        <v>143</v>
      </c>
      <c r="C87" s="193"/>
      <c r="D87" s="194"/>
      <c r="E87" s="194"/>
      <c r="F87" s="194"/>
      <c r="G87" s="194"/>
      <c r="H87" s="194"/>
      <c r="I87" s="196"/>
      <c r="J87" s="112"/>
      <c r="K87" s="197"/>
      <c r="L87" s="194"/>
      <c r="M87" s="194"/>
      <c r="N87" s="194"/>
      <c r="O87" s="194">
        <v>1</v>
      </c>
      <c r="P87" s="194"/>
      <c r="Q87" s="113"/>
      <c r="R87" s="112">
        <v>1</v>
      </c>
      <c r="S87" s="194"/>
      <c r="T87" s="197">
        <v>1</v>
      </c>
      <c r="U87" s="194"/>
      <c r="V87" s="194"/>
      <c r="W87" s="194">
        <v>1</v>
      </c>
      <c r="X87" s="194">
        <v>1</v>
      </c>
      <c r="Y87" s="196">
        <v>1</v>
      </c>
      <c r="Z87" s="115">
        <v>1</v>
      </c>
      <c r="AA87" s="198">
        <v>1</v>
      </c>
      <c r="AB87" s="199">
        <v>1</v>
      </c>
      <c r="AC87" s="199">
        <v>1</v>
      </c>
      <c r="AD87" s="199">
        <v>1</v>
      </c>
      <c r="AE87" s="200"/>
    </row>
    <row r="88" spans="2:31" x14ac:dyDescent="0.3">
      <c r="B88" s="151" t="s">
        <v>148</v>
      </c>
      <c r="C88" s="193"/>
      <c r="D88" s="194"/>
      <c r="E88" s="194"/>
      <c r="F88" s="194"/>
      <c r="G88" s="194"/>
      <c r="H88" s="194"/>
      <c r="I88" s="196"/>
      <c r="J88" s="112"/>
      <c r="K88" s="197"/>
      <c r="L88" s="194"/>
      <c r="M88" s="194"/>
      <c r="N88" s="194"/>
      <c r="O88" s="194">
        <v>1</v>
      </c>
      <c r="P88" s="194"/>
      <c r="Q88" s="113"/>
      <c r="R88" s="112">
        <v>1</v>
      </c>
      <c r="S88" s="194"/>
      <c r="T88" s="197">
        <v>1</v>
      </c>
      <c r="U88" s="194"/>
      <c r="V88" s="194"/>
      <c r="W88" s="194">
        <v>1</v>
      </c>
      <c r="X88" s="194">
        <v>1</v>
      </c>
      <c r="Y88" s="196">
        <v>1</v>
      </c>
      <c r="Z88" s="115">
        <v>1</v>
      </c>
      <c r="AA88" s="198">
        <v>1</v>
      </c>
      <c r="AB88" s="199">
        <v>1</v>
      </c>
      <c r="AC88" s="199">
        <v>1</v>
      </c>
      <c r="AD88" s="199">
        <v>1</v>
      </c>
      <c r="AE88" s="200"/>
    </row>
    <row r="89" spans="2:31" x14ac:dyDescent="0.3">
      <c r="B89" s="152" t="s">
        <v>82</v>
      </c>
      <c r="C89" s="193"/>
      <c r="D89" s="194"/>
      <c r="E89" s="194"/>
      <c r="F89" s="194"/>
      <c r="G89" s="194"/>
      <c r="H89" s="194"/>
      <c r="I89" s="196"/>
      <c r="J89" s="112"/>
      <c r="K89" s="197"/>
      <c r="L89" s="194"/>
      <c r="M89" s="194"/>
      <c r="N89" s="194"/>
      <c r="O89" s="194"/>
      <c r="P89" s="194"/>
      <c r="Q89" s="113"/>
      <c r="R89" s="112"/>
      <c r="S89" s="194"/>
      <c r="T89" s="197">
        <v>1</v>
      </c>
      <c r="U89" s="194"/>
      <c r="V89" s="194"/>
      <c r="W89" s="194">
        <v>1</v>
      </c>
      <c r="X89" s="194">
        <v>1</v>
      </c>
      <c r="Y89" s="196">
        <v>1</v>
      </c>
      <c r="Z89" s="115">
        <v>1</v>
      </c>
      <c r="AA89" s="198">
        <v>1</v>
      </c>
      <c r="AB89" s="199">
        <v>1</v>
      </c>
      <c r="AC89" s="199">
        <v>1</v>
      </c>
      <c r="AD89" s="199">
        <v>1</v>
      </c>
      <c r="AE89" s="200"/>
    </row>
    <row r="90" spans="2:31" x14ac:dyDescent="0.3">
      <c r="B90" s="153" t="s">
        <v>84</v>
      </c>
      <c r="C90" s="193"/>
      <c r="D90" s="194"/>
      <c r="E90" s="194"/>
      <c r="F90" s="194"/>
      <c r="G90" s="194"/>
      <c r="H90" s="194"/>
      <c r="I90" s="196"/>
      <c r="J90" s="112"/>
      <c r="K90" s="197"/>
      <c r="L90" s="194"/>
      <c r="M90" s="194"/>
      <c r="N90" s="194"/>
      <c r="O90" s="194"/>
      <c r="P90" s="194"/>
      <c r="Q90" s="113"/>
      <c r="R90" s="112"/>
      <c r="S90" s="194"/>
      <c r="T90" s="197">
        <v>1</v>
      </c>
      <c r="U90" s="194"/>
      <c r="V90" s="194"/>
      <c r="W90" s="194">
        <v>1</v>
      </c>
      <c r="X90" s="194">
        <v>1</v>
      </c>
      <c r="Y90" s="196">
        <v>1</v>
      </c>
      <c r="Z90" s="115">
        <v>1</v>
      </c>
      <c r="AA90" s="198">
        <v>1</v>
      </c>
      <c r="AB90" s="199">
        <v>1</v>
      </c>
      <c r="AC90" s="199">
        <v>1</v>
      </c>
      <c r="AD90" s="199">
        <v>1</v>
      </c>
      <c r="AE90" s="200"/>
    </row>
    <row r="91" spans="2:31" x14ac:dyDescent="0.3">
      <c r="B91" s="153" t="s">
        <v>86</v>
      </c>
      <c r="C91" s="193"/>
      <c r="D91" s="194"/>
      <c r="E91" s="194"/>
      <c r="F91" s="194"/>
      <c r="G91" s="194"/>
      <c r="H91" s="194"/>
      <c r="I91" s="196"/>
      <c r="J91" s="112"/>
      <c r="K91" s="197"/>
      <c r="L91" s="194"/>
      <c r="M91" s="194"/>
      <c r="N91" s="194"/>
      <c r="O91" s="194"/>
      <c r="P91" s="194"/>
      <c r="Q91" s="113"/>
      <c r="R91" s="112"/>
      <c r="S91" s="194"/>
      <c r="T91" s="197">
        <v>1</v>
      </c>
      <c r="U91" s="194"/>
      <c r="V91" s="194"/>
      <c r="W91" s="194">
        <v>1</v>
      </c>
      <c r="X91" s="194">
        <v>1</v>
      </c>
      <c r="Y91" s="196">
        <v>1</v>
      </c>
      <c r="Z91" s="115">
        <v>1</v>
      </c>
      <c r="AA91" s="198">
        <v>1</v>
      </c>
      <c r="AB91" s="199">
        <v>1</v>
      </c>
      <c r="AC91" s="199">
        <v>1</v>
      </c>
      <c r="AD91" s="199">
        <v>1</v>
      </c>
      <c r="AE91" s="200"/>
    </row>
    <row r="92" spans="2:31" x14ac:dyDescent="0.3">
      <c r="B92" s="152" t="s">
        <v>88</v>
      </c>
      <c r="C92" s="193"/>
      <c r="D92" s="194"/>
      <c r="E92" s="194"/>
      <c r="F92" s="194"/>
      <c r="G92" s="194"/>
      <c r="H92" s="194"/>
      <c r="I92" s="196"/>
      <c r="J92" s="112"/>
      <c r="K92" s="197"/>
      <c r="L92" s="194"/>
      <c r="M92" s="194"/>
      <c r="N92" s="194"/>
      <c r="O92">
        <v>1</v>
      </c>
      <c r="P92" s="194"/>
      <c r="Q92" s="113"/>
      <c r="R92" s="112">
        <v>1</v>
      </c>
      <c r="S92" s="194"/>
      <c r="T92" s="197">
        <v>1</v>
      </c>
      <c r="U92" s="194"/>
      <c r="V92" s="194"/>
      <c r="W92" s="194">
        <v>1</v>
      </c>
      <c r="X92" s="194">
        <v>1</v>
      </c>
      <c r="Y92" s="196">
        <v>1</v>
      </c>
      <c r="Z92" s="115">
        <v>1</v>
      </c>
      <c r="AA92" s="198">
        <v>1</v>
      </c>
      <c r="AB92" s="199">
        <v>1</v>
      </c>
      <c r="AC92" s="199">
        <v>1</v>
      </c>
      <c r="AD92" s="199">
        <v>1</v>
      </c>
      <c r="AE92" s="200"/>
    </row>
    <row r="93" spans="2:31" x14ac:dyDescent="0.3">
      <c r="B93" s="153" t="s">
        <v>145</v>
      </c>
      <c r="C93" s="193"/>
      <c r="D93" s="194"/>
      <c r="E93" s="194"/>
      <c r="F93" s="194"/>
      <c r="G93" s="194"/>
      <c r="H93" s="194"/>
      <c r="I93" s="196"/>
      <c r="J93" s="112"/>
      <c r="K93" s="197"/>
      <c r="L93" s="194"/>
      <c r="M93" s="194"/>
      <c r="N93" s="194"/>
      <c r="O93" s="194">
        <v>1</v>
      </c>
      <c r="P93" s="194"/>
      <c r="Q93" s="113"/>
      <c r="R93" s="112">
        <v>1</v>
      </c>
      <c r="S93" s="194"/>
      <c r="T93" s="197">
        <v>1</v>
      </c>
      <c r="U93" s="194"/>
      <c r="V93" s="194"/>
      <c r="W93" s="194">
        <v>1</v>
      </c>
      <c r="X93" s="194">
        <v>1</v>
      </c>
      <c r="Y93" s="196">
        <v>1</v>
      </c>
      <c r="Z93" s="115">
        <v>1</v>
      </c>
      <c r="AA93" s="198">
        <v>1</v>
      </c>
      <c r="AB93" s="199">
        <v>1</v>
      </c>
      <c r="AC93" s="199">
        <v>1</v>
      </c>
      <c r="AD93" s="199">
        <v>1</v>
      </c>
      <c r="AE93" s="200"/>
    </row>
    <row r="94" spans="2:31" x14ac:dyDescent="0.3">
      <c r="B94" s="153" t="s">
        <v>150</v>
      </c>
      <c r="C94" s="193"/>
      <c r="D94" s="194"/>
      <c r="E94" s="194"/>
      <c r="F94" s="194"/>
      <c r="G94" s="194"/>
      <c r="H94" s="194"/>
      <c r="I94" s="196"/>
      <c r="J94" s="112"/>
      <c r="K94" s="197"/>
      <c r="L94" s="194"/>
      <c r="M94" s="194"/>
      <c r="N94" s="194"/>
      <c r="O94" s="194">
        <v>1</v>
      </c>
      <c r="P94" s="194"/>
      <c r="Q94" s="113"/>
      <c r="R94" s="112">
        <v>1</v>
      </c>
      <c r="S94" s="194"/>
      <c r="T94" s="197">
        <v>1</v>
      </c>
      <c r="U94" s="194"/>
      <c r="V94" s="194"/>
      <c r="W94" s="194">
        <v>1</v>
      </c>
      <c r="X94" s="194">
        <v>1</v>
      </c>
      <c r="Y94" s="196">
        <v>1</v>
      </c>
      <c r="Z94" s="115">
        <v>1</v>
      </c>
      <c r="AA94" s="198">
        <v>1</v>
      </c>
      <c r="AB94" s="199">
        <v>1</v>
      </c>
      <c r="AC94" s="199">
        <v>1</v>
      </c>
      <c r="AD94" s="199">
        <v>1</v>
      </c>
      <c r="AE94" s="200"/>
    </row>
    <row r="95" spans="2:31" x14ac:dyDescent="0.3">
      <c r="B95" s="152" t="s">
        <v>90</v>
      </c>
      <c r="C95" s="193"/>
      <c r="D95" s="194"/>
      <c r="E95" s="194"/>
      <c r="F95" s="194"/>
      <c r="G95" s="194"/>
      <c r="H95" s="194"/>
      <c r="I95" s="196"/>
      <c r="J95" s="112"/>
      <c r="K95" s="197"/>
      <c r="L95" s="194"/>
      <c r="M95" s="194"/>
      <c r="N95" s="194"/>
      <c r="O95" s="194">
        <v>1</v>
      </c>
      <c r="P95" s="194"/>
      <c r="Q95" s="113"/>
      <c r="R95" s="112">
        <v>1</v>
      </c>
      <c r="S95" s="194"/>
      <c r="T95" s="197"/>
      <c r="U95" s="194"/>
      <c r="V95" s="194"/>
      <c r="W95" s="194"/>
      <c r="X95" s="194"/>
      <c r="Y95" s="196"/>
      <c r="Z95" s="115">
        <v>1</v>
      </c>
      <c r="AA95" s="198">
        <v>1</v>
      </c>
      <c r="AB95" s="199">
        <v>1</v>
      </c>
      <c r="AC95" s="199">
        <v>1</v>
      </c>
      <c r="AD95" s="199">
        <v>1</v>
      </c>
      <c r="AE95" s="200"/>
    </row>
    <row r="96" spans="2:31" x14ac:dyDescent="0.3">
      <c r="B96" s="153" t="s">
        <v>92</v>
      </c>
      <c r="C96" s="193"/>
      <c r="D96" s="194"/>
      <c r="E96" s="194"/>
      <c r="F96" s="194"/>
      <c r="G96" s="194"/>
      <c r="H96" s="194"/>
      <c r="I96" s="196"/>
      <c r="J96" s="112"/>
      <c r="K96" s="197"/>
      <c r="L96" s="194"/>
      <c r="M96" s="194"/>
      <c r="N96" s="194"/>
      <c r="O96" s="194">
        <v>1</v>
      </c>
      <c r="P96" s="194"/>
      <c r="Q96" s="113"/>
      <c r="R96" s="112">
        <v>1</v>
      </c>
      <c r="S96" s="194"/>
      <c r="T96" s="197"/>
      <c r="U96" s="194"/>
      <c r="V96" s="194"/>
      <c r="W96" s="194"/>
      <c r="X96" s="194"/>
      <c r="Y96" s="196"/>
      <c r="Z96" s="115">
        <v>1</v>
      </c>
      <c r="AA96" s="198">
        <v>1</v>
      </c>
      <c r="AB96" s="199">
        <v>1</v>
      </c>
      <c r="AC96" s="199">
        <v>1</v>
      </c>
      <c r="AD96" s="199">
        <v>1</v>
      </c>
      <c r="AE96" s="200"/>
    </row>
    <row r="97" spans="2:31" x14ac:dyDescent="0.3">
      <c r="B97" s="153" t="s">
        <v>94</v>
      </c>
      <c r="C97" s="193"/>
      <c r="D97" s="194"/>
      <c r="E97" s="194"/>
      <c r="F97" s="194"/>
      <c r="G97" s="194"/>
      <c r="H97" s="194"/>
      <c r="I97" s="196"/>
      <c r="J97" s="112"/>
      <c r="K97" s="197"/>
      <c r="L97" s="194"/>
      <c r="M97" s="194"/>
      <c r="N97" s="194"/>
      <c r="O97" s="194">
        <v>1</v>
      </c>
      <c r="P97" s="194"/>
      <c r="Q97" s="113"/>
      <c r="R97" s="112">
        <v>1</v>
      </c>
      <c r="S97" s="194"/>
      <c r="T97" s="197"/>
      <c r="U97" s="194"/>
      <c r="V97" s="194"/>
      <c r="W97" s="194"/>
      <c r="X97" s="194"/>
      <c r="Y97" s="196"/>
      <c r="Z97" s="115">
        <v>1</v>
      </c>
      <c r="AA97" s="198">
        <v>1</v>
      </c>
      <c r="AB97" s="199">
        <v>1</v>
      </c>
      <c r="AC97" s="199">
        <v>1</v>
      </c>
      <c r="AD97" s="199">
        <v>1</v>
      </c>
      <c r="AE97" s="200"/>
    </row>
    <row r="98" spans="2:31" x14ac:dyDescent="0.3">
      <c r="B98" s="119" t="s">
        <v>154</v>
      </c>
      <c r="C98" s="193"/>
      <c r="D98" s="194"/>
      <c r="E98" s="194"/>
      <c r="F98" s="194"/>
      <c r="G98" s="194"/>
      <c r="H98" s="194"/>
      <c r="I98" s="196"/>
      <c r="J98" s="112"/>
      <c r="K98" s="197"/>
      <c r="L98" s="194"/>
      <c r="M98" s="194"/>
      <c r="N98" s="194"/>
      <c r="O98" s="194"/>
      <c r="P98" s="194"/>
      <c r="Q98" s="113"/>
      <c r="R98" s="112">
        <v>1</v>
      </c>
      <c r="S98" s="194"/>
      <c r="T98" s="197">
        <v>1</v>
      </c>
      <c r="U98" s="195">
        <v>1</v>
      </c>
      <c r="V98" s="194"/>
      <c r="W98" s="194">
        <v>1</v>
      </c>
      <c r="X98" s="194">
        <v>1</v>
      </c>
      <c r="Y98" s="196">
        <v>1</v>
      </c>
      <c r="Z98" s="115">
        <v>1</v>
      </c>
      <c r="AA98" s="198">
        <v>1</v>
      </c>
      <c r="AB98" s="199">
        <v>1</v>
      </c>
      <c r="AC98" s="199">
        <v>1</v>
      </c>
      <c r="AD98" s="199">
        <v>1</v>
      </c>
      <c r="AE98" s="200"/>
    </row>
    <row r="99" spans="2:31" x14ac:dyDescent="0.3">
      <c r="B99" s="152" t="s">
        <v>96</v>
      </c>
      <c r="C99" s="193"/>
      <c r="D99" s="194"/>
      <c r="E99" s="194"/>
      <c r="F99" s="194"/>
      <c r="G99" s="194"/>
      <c r="H99" s="194"/>
      <c r="I99" s="196"/>
      <c r="J99" s="112"/>
      <c r="K99" s="197"/>
      <c r="L99" s="194"/>
      <c r="M99" s="194"/>
      <c r="N99" s="194"/>
      <c r="O99" s="194"/>
      <c r="P99" s="194"/>
      <c r="Q99" s="113"/>
      <c r="R99" s="112">
        <v>1</v>
      </c>
      <c r="S99" s="194"/>
      <c r="T99" s="197">
        <v>1</v>
      </c>
      <c r="U99" s="194">
        <v>1</v>
      </c>
      <c r="V99" s="194"/>
      <c r="W99" s="194">
        <v>1</v>
      </c>
      <c r="X99" s="194">
        <v>1</v>
      </c>
      <c r="Y99" s="196">
        <v>1</v>
      </c>
      <c r="Z99" s="115">
        <v>1</v>
      </c>
      <c r="AA99" s="198">
        <v>1</v>
      </c>
      <c r="AB99" s="199">
        <v>1</v>
      </c>
      <c r="AC99" s="199">
        <v>1</v>
      </c>
      <c r="AD99" s="199">
        <v>1</v>
      </c>
      <c r="AE99" s="200"/>
    </row>
    <row r="100" spans="2:31" x14ac:dyDescent="0.3">
      <c r="B100" s="153" t="s">
        <v>98</v>
      </c>
      <c r="C100" s="193"/>
      <c r="D100" s="194"/>
      <c r="E100" s="194"/>
      <c r="F100" s="194"/>
      <c r="G100" s="194"/>
      <c r="H100" s="194"/>
      <c r="I100" s="196"/>
      <c r="J100" s="112"/>
      <c r="K100" s="197"/>
      <c r="L100" s="194"/>
      <c r="M100" s="194"/>
      <c r="N100" s="194"/>
      <c r="O100" s="194"/>
      <c r="P100" s="194"/>
      <c r="Q100" s="113"/>
      <c r="R100" s="112">
        <v>1</v>
      </c>
      <c r="S100" s="194"/>
      <c r="T100" s="197">
        <v>1</v>
      </c>
      <c r="U100" s="194">
        <v>1</v>
      </c>
      <c r="V100" s="194"/>
      <c r="W100" s="194">
        <v>1</v>
      </c>
      <c r="X100" s="194">
        <v>1</v>
      </c>
      <c r="Y100" s="196">
        <v>1</v>
      </c>
      <c r="Z100" s="115">
        <v>1</v>
      </c>
      <c r="AA100" s="198">
        <v>1</v>
      </c>
      <c r="AB100" s="199">
        <v>1</v>
      </c>
      <c r="AC100" s="199">
        <v>1</v>
      </c>
      <c r="AD100" s="199">
        <v>1</v>
      </c>
      <c r="AE100" s="200"/>
    </row>
    <row r="101" spans="2:31" x14ac:dyDescent="0.3">
      <c r="B101" s="153" t="s">
        <v>100</v>
      </c>
      <c r="C101" s="193"/>
      <c r="D101" s="194"/>
      <c r="E101" s="194"/>
      <c r="F101" s="194"/>
      <c r="G101" s="194"/>
      <c r="H101" s="194"/>
      <c r="I101" s="196"/>
      <c r="J101" s="112"/>
      <c r="K101" s="197"/>
      <c r="L101" s="194"/>
      <c r="M101" s="194"/>
      <c r="N101" s="194"/>
      <c r="O101" s="194"/>
      <c r="P101" s="194"/>
      <c r="Q101" s="113"/>
      <c r="R101" s="112">
        <v>1</v>
      </c>
      <c r="S101" s="194"/>
      <c r="T101" s="197">
        <v>1</v>
      </c>
      <c r="U101" s="194">
        <v>1</v>
      </c>
      <c r="V101" s="194"/>
      <c r="W101" s="194">
        <v>1</v>
      </c>
      <c r="X101" s="194">
        <v>1</v>
      </c>
      <c r="Y101" s="196">
        <v>1</v>
      </c>
      <c r="Z101" s="115">
        <v>1</v>
      </c>
      <c r="AA101" s="198">
        <v>1</v>
      </c>
      <c r="AB101" s="199">
        <v>1</v>
      </c>
      <c r="AC101" s="199">
        <v>1</v>
      </c>
      <c r="AD101" s="199">
        <v>1</v>
      </c>
      <c r="AE101" s="200"/>
    </row>
    <row r="102" spans="2:31" x14ac:dyDescent="0.3">
      <c r="B102" s="152" t="s">
        <v>102</v>
      </c>
      <c r="C102" s="193"/>
      <c r="D102" s="194"/>
      <c r="E102" s="194"/>
      <c r="F102" s="194"/>
      <c r="G102" s="194"/>
      <c r="H102" s="194"/>
      <c r="I102" s="196"/>
      <c r="J102" s="112"/>
      <c r="K102" s="197"/>
      <c r="L102" s="194"/>
      <c r="M102" s="194"/>
      <c r="N102" s="194"/>
      <c r="O102" s="194"/>
      <c r="P102" s="194"/>
      <c r="Q102" s="113"/>
      <c r="R102" s="112"/>
      <c r="S102" s="194"/>
      <c r="T102" s="197">
        <v>1</v>
      </c>
      <c r="U102" s="194">
        <v>1</v>
      </c>
      <c r="V102" s="194"/>
      <c r="W102" s="194">
        <v>1</v>
      </c>
      <c r="X102" s="194">
        <v>1</v>
      </c>
      <c r="Y102" s="196">
        <v>1</v>
      </c>
      <c r="Z102" s="115"/>
      <c r="AA102" s="198">
        <v>1</v>
      </c>
      <c r="AB102" s="199">
        <v>1</v>
      </c>
      <c r="AC102" s="199">
        <v>1</v>
      </c>
      <c r="AD102" s="199">
        <v>1</v>
      </c>
      <c r="AE102" s="200"/>
    </row>
    <row r="103" spans="2:31" ht="12.75" thickBot="1" x14ac:dyDescent="0.35">
      <c r="B103" s="122" t="s">
        <v>103</v>
      </c>
      <c r="C103" s="201"/>
      <c r="D103" s="202"/>
      <c r="E103" s="202"/>
      <c r="F103" s="202"/>
      <c r="G103" s="202"/>
      <c r="H103" s="202"/>
      <c r="I103" s="204"/>
      <c r="J103" s="128"/>
      <c r="K103" s="205"/>
      <c r="L103" s="202"/>
      <c r="M103" s="202"/>
      <c r="N103" s="202">
        <v>1</v>
      </c>
      <c r="O103" s="202"/>
      <c r="P103" s="202"/>
      <c r="Q103" s="125"/>
      <c r="R103" s="128"/>
      <c r="S103" s="202"/>
      <c r="T103" s="205">
        <v>1</v>
      </c>
      <c r="U103" s="202"/>
      <c r="V103" s="202"/>
      <c r="W103" s="202">
        <v>1</v>
      </c>
      <c r="X103" s="202">
        <v>1</v>
      </c>
      <c r="Y103" s="204">
        <v>1</v>
      </c>
      <c r="Z103" s="127"/>
      <c r="AA103" s="206">
        <v>1</v>
      </c>
      <c r="AB103" s="207">
        <v>1</v>
      </c>
      <c r="AC103" s="207">
        <v>1</v>
      </c>
      <c r="AD103" s="207">
        <v>1</v>
      </c>
      <c r="AE103" s="208"/>
    </row>
    <row r="104" spans="2:31" x14ac:dyDescent="0.3">
      <c r="B104" s="103" t="s">
        <v>65</v>
      </c>
      <c r="C104" s="186"/>
      <c r="D104" s="187"/>
      <c r="E104" s="187"/>
      <c r="F104" s="187"/>
      <c r="G104" s="187"/>
      <c r="H104" s="187"/>
      <c r="I104" s="188"/>
      <c r="J104" s="104"/>
      <c r="K104" s="189"/>
      <c r="L104" s="187"/>
      <c r="M104" s="187"/>
      <c r="N104" s="187">
        <v>1</v>
      </c>
      <c r="O104" s="187"/>
      <c r="P104" s="187"/>
      <c r="Q104" s="105"/>
      <c r="R104" s="104"/>
      <c r="S104" s="187"/>
      <c r="T104" s="189"/>
      <c r="U104" s="187"/>
      <c r="V104" s="187"/>
      <c r="W104" s="187"/>
      <c r="X104" s="187"/>
      <c r="Y104" s="188"/>
      <c r="Z104" s="107">
        <v>1</v>
      </c>
      <c r="AA104" s="209">
        <v>1</v>
      </c>
      <c r="AB104" s="210">
        <v>1</v>
      </c>
      <c r="AC104" s="191">
        <v>1</v>
      </c>
      <c r="AD104" s="191">
        <v>1</v>
      </c>
      <c r="AE104" s="192"/>
    </row>
    <row r="105" spans="2:31" x14ac:dyDescent="0.3">
      <c r="B105" s="136" t="s">
        <v>67</v>
      </c>
      <c r="C105" s="193"/>
      <c r="D105" s="194"/>
      <c r="E105" s="194"/>
      <c r="F105" s="194"/>
      <c r="G105" s="194"/>
      <c r="H105" s="194"/>
      <c r="I105" s="196"/>
      <c r="J105" s="112"/>
      <c r="K105" s="197"/>
      <c r="L105" s="194"/>
      <c r="M105" s="194"/>
      <c r="N105" s="194">
        <v>1</v>
      </c>
      <c r="O105" s="194"/>
      <c r="P105" s="194"/>
      <c r="Q105" s="113"/>
      <c r="R105" s="112"/>
      <c r="S105" s="194"/>
      <c r="T105" s="197"/>
      <c r="U105" s="194"/>
      <c r="V105" s="194"/>
      <c r="W105" s="194"/>
      <c r="X105" s="194"/>
      <c r="Y105" s="196"/>
      <c r="Z105" s="115">
        <v>1</v>
      </c>
      <c r="AA105" s="198">
        <v>1</v>
      </c>
      <c r="AB105" s="199">
        <v>1</v>
      </c>
      <c r="AC105" s="199">
        <v>1</v>
      </c>
      <c r="AD105" s="199">
        <v>1</v>
      </c>
      <c r="AE105" s="200"/>
    </row>
    <row r="106" spans="2:31" x14ac:dyDescent="0.3">
      <c r="B106" s="151" t="s">
        <v>69</v>
      </c>
      <c r="C106" s="193"/>
      <c r="D106" s="194"/>
      <c r="E106" s="194"/>
      <c r="F106" s="194"/>
      <c r="G106" s="194"/>
      <c r="H106" s="194"/>
      <c r="I106" s="196"/>
      <c r="J106" s="112"/>
      <c r="K106" s="197"/>
      <c r="L106" s="194"/>
      <c r="M106" s="194"/>
      <c r="N106" s="194">
        <v>1</v>
      </c>
      <c r="O106" s="194"/>
      <c r="P106" s="194"/>
      <c r="Q106" s="113"/>
      <c r="R106" s="112"/>
      <c r="S106" s="194"/>
      <c r="T106" s="197"/>
      <c r="U106" s="194"/>
      <c r="V106" s="194"/>
      <c r="W106" s="194"/>
      <c r="X106" s="194"/>
      <c r="Y106" s="196"/>
      <c r="Z106" s="115">
        <v>1</v>
      </c>
      <c r="AA106" s="198">
        <v>1</v>
      </c>
      <c r="AB106" s="199">
        <v>1</v>
      </c>
      <c r="AC106" s="199">
        <v>1</v>
      </c>
      <c r="AD106" s="199">
        <v>1</v>
      </c>
      <c r="AE106" s="200"/>
    </row>
    <row r="107" spans="2:31" x14ac:dyDescent="0.3">
      <c r="B107" s="151" t="s">
        <v>71</v>
      </c>
      <c r="C107" s="193"/>
      <c r="D107" s="194"/>
      <c r="E107" s="194"/>
      <c r="F107" s="194"/>
      <c r="G107" s="194"/>
      <c r="H107" s="194"/>
      <c r="I107" s="196"/>
      <c r="J107" s="112"/>
      <c r="K107" s="197"/>
      <c r="L107" s="194"/>
      <c r="M107" s="194"/>
      <c r="N107" s="194">
        <v>1</v>
      </c>
      <c r="O107" s="194"/>
      <c r="P107" s="194"/>
      <c r="Q107" s="113"/>
      <c r="R107" s="112"/>
      <c r="S107" s="194"/>
      <c r="T107" s="197"/>
      <c r="U107" s="194"/>
      <c r="V107" s="194"/>
      <c r="W107" s="194"/>
      <c r="X107" s="194"/>
      <c r="Y107" s="196"/>
      <c r="Z107" s="115">
        <v>1</v>
      </c>
      <c r="AA107" s="198">
        <v>1</v>
      </c>
      <c r="AB107" s="199">
        <v>1</v>
      </c>
      <c r="AC107" s="199">
        <v>1</v>
      </c>
      <c r="AD107" s="199">
        <v>1</v>
      </c>
      <c r="AE107" s="200"/>
    </row>
    <row r="108" spans="2:31" x14ac:dyDescent="0.3">
      <c r="B108" s="136" t="s">
        <v>73</v>
      </c>
      <c r="C108" s="193"/>
      <c r="D108" s="194"/>
      <c r="E108" s="194"/>
      <c r="F108" s="194"/>
      <c r="G108" s="194"/>
      <c r="H108" s="194"/>
      <c r="I108" s="196"/>
      <c r="J108" s="112"/>
      <c r="K108" s="197"/>
      <c r="L108" s="194"/>
      <c r="M108" s="194"/>
      <c r="N108" s="194"/>
      <c r="O108" s="194"/>
      <c r="P108" s="194"/>
      <c r="Q108" s="113"/>
      <c r="R108" s="112"/>
      <c r="S108" s="194"/>
      <c r="T108" s="197"/>
      <c r="U108" s="194"/>
      <c r="V108" s="194"/>
      <c r="W108" s="194"/>
      <c r="X108" s="194"/>
      <c r="Y108" s="196"/>
      <c r="Z108" s="115">
        <v>1</v>
      </c>
      <c r="AA108" s="198">
        <v>1</v>
      </c>
      <c r="AB108" s="199">
        <v>1</v>
      </c>
      <c r="AC108" s="199">
        <v>1</v>
      </c>
      <c r="AD108" s="199">
        <v>1</v>
      </c>
      <c r="AE108" s="200"/>
    </row>
    <row r="109" spans="2:31" ht="12.75" thickBot="1" x14ac:dyDescent="0.35">
      <c r="B109" s="122" t="s">
        <v>75</v>
      </c>
      <c r="C109" s="201"/>
      <c r="D109" s="202"/>
      <c r="E109" s="202"/>
      <c r="F109" s="202"/>
      <c r="G109" s="202"/>
      <c r="H109" s="202"/>
      <c r="I109" s="204"/>
      <c r="J109" s="128"/>
      <c r="K109" s="205"/>
      <c r="L109" s="202"/>
      <c r="M109" s="202"/>
      <c r="N109" s="202"/>
      <c r="O109" s="202"/>
      <c r="P109" s="202"/>
      <c r="Q109" s="125"/>
      <c r="R109" s="128"/>
      <c r="S109" s="202"/>
      <c r="T109" s="205"/>
      <c r="U109" s="202"/>
      <c r="V109" s="202"/>
      <c r="W109" s="202"/>
      <c r="X109" s="202"/>
      <c r="Y109" s="204"/>
      <c r="Z109" s="127">
        <v>1</v>
      </c>
      <c r="AA109" s="206"/>
      <c r="AB109" s="207">
        <v>1</v>
      </c>
      <c r="AC109" s="207">
        <v>1</v>
      </c>
      <c r="AD109" s="207">
        <v>1</v>
      </c>
      <c r="AE109" s="208"/>
    </row>
    <row r="110" spans="2:31" ht="12.75" thickBot="1" x14ac:dyDescent="0.35">
      <c r="B110" s="142" t="s">
        <v>106</v>
      </c>
      <c r="C110" s="193"/>
      <c r="D110" s="194"/>
      <c r="E110" s="194"/>
      <c r="F110" s="194"/>
      <c r="G110" s="194"/>
      <c r="H110" s="194"/>
      <c r="I110" s="196"/>
      <c r="J110" s="112"/>
      <c r="K110" s="197"/>
      <c r="L110" s="194"/>
      <c r="M110" s="194"/>
      <c r="N110" s="194"/>
      <c r="O110" s="194"/>
      <c r="P110" s="194"/>
      <c r="Q110" s="113"/>
      <c r="R110" s="112"/>
      <c r="S110" s="194"/>
      <c r="T110" s="197">
        <v>1</v>
      </c>
      <c r="U110" s="195">
        <v>1</v>
      </c>
      <c r="V110" s="194"/>
      <c r="W110" s="194">
        <v>1</v>
      </c>
      <c r="X110" s="194"/>
      <c r="Y110" s="196">
        <v>1</v>
      </c>
      <c r="Z110" s="115"/>
      <c r="AA110" s="198">
        <v>1</v>
      </c>
      <c r="AB110" s="199">
        <v>1</v>
      </c>
      <c r="AC110" s="199">
        <v>1</v>
      </c>
      <c r="AD110" s="199">
        <v>1</v>
      </c>
      <c r="AE110" s="217"/>
    </row>
    <row r="111" spans="2:31" ht="12.75" thickBot="1" x14ac:dyDescent="0.35">
      <c r="B111" s="142" t="s">
        <v>107</v>
      </c>
      <c r="C111" s="179"/>
      <c r="D111" s="180"/>
      <c r="E111" s="180"/>
      <c r="F111" s="180"/>
      <c r="G111" s="180"/>
      <c r="H111" s="180"/>
      <c r="I111" s="181"/>
      <c r="J111" s="143"/>
      <c r="K111" s="182"/>
      <c r="L111" s="180"/>
      <c r="M111" s="180"/>
      <c r="N111" s="180"/>
      <c r="O111" s="180"/>
      <c r="P111" s="180"/>
      <c r="Q111" s="144"/>
      <c r="R111" s="143"/>
      <c r="S111" s="180"/>
      <c r="T111" s="182"/>
      <c r="U111" s="180"/>
      <c r="V111" s="180"/>
      <c r="W111" s="180"/>
      <c r="X111" s="180"/>
      <c r="Y111" s="181"/>
      <c r="Z111" s="146">
        <v>1</v>
      </c>
      <c r="AA111" s="214">
        <v>1</v>
      </c>
      <c r="AB111" s="215">
        <v>1</v>
      </c>
      <c r="AC111" s="184">
        <v>1</v>
      </c>
      <c r="AD111" s="184">
        <v>1</v>
      </c>
      <c r="AE111" s="185"/>
    </row>
    <row r="112" spans="2:31" x14ac:dyDescent="0.3">
      <c r="B112" s="103" t="s">
        <v>108</v>
      </c>
      <c r="C112" s="193"/>
      <c r="D112" s="194"/>
      <c r="E112" s="194"/>
      <c r="F112" s="194"/>
      <c r="G112" s="194"/>
      <c r="H112" s="194"/>
      <c r="I112" s="196"/>
      <c r="J112" s="112"/>
      <c r="K112" s="197"/>
      <c r="L112" s="194"/>
      <c r="M112" s="194"/>
      <c r="N112" s="194"/>
      <c r="O112" s="194"/>
      <c r="P112" s="194"/>
      <c r="Q112" s="196">
        <v>1</v>
      </c>
      <c r="R112" s="112"/>
      <c r="S112" s="194"/>
      <c r="T112" s="197"/>
      <c r="U112" s="194"/>
      <c r="V112" s="194"/>
      <c r="W112" s="194"/>
      <c r="X112" s="194"/>
      <c r="Y112" s="196"/>
      <c r="Z112" s="115">
        <v>1</v>
      </c>
      <c r="AA112" s="218">
        <v>1</v>
      </c>
      <c r="AB112" s="219">
        <v>1</v>
      </c>
      <c r="AC112" s="199">
        <v>1</v>
      </c>
      <c r="AD112" s="199">
        <v>1</v>
      </c>
      <c r="AE112" s="217"/>
    </row>
    <row r="113" spans="2:31" x14ac:dyDescent="0.3">
      <c r="B113" s="136" t="s">
        <v>110</v>
      </c>
      <c r="C113" s="193"/>
      <c r="D113" s="194"/>
      <c r="E113" s="194"/>
      <c r="F113" s="194"/>
      <c r="G113" s="194"/>
      <c r="H113" s="194"/>
      <c r="I113" s="196"/>
      <c r="J113" s="112"/>
      <c r="K113" s="197"/>
      <c r="L113" s="194"/>
      <c r="M113" s="194"/>
      <c r="N113" s="194"/>
      <c r="O113" s="194"/>
      <c r="P113" s="194"/>
      <c r="Q113" s="196">
        <v>1</v>
      </c>
      <c r="R113" s="112"/>
      <c r="S113" s="194"/>
      <c r="T113" s="197"/>
      <c r="U113" s="194"/>
      <c r="V113" s="194"/>
      <c r="W113" s="194"/>
      <c r="X113" s="194"/>
      <c r="Y113" s="196"/>
      <c r="Z113" s="115"/>
      <c r="AA113" s="198">
        <v>1</v>
      </c>
      <c r="AB113" s="199">
        <v>1</v>
      </c>
      <c r="AC113" s="199">
        <v>1</v>
      </c>
      <c r="AD113" s="199">
        <v>1</v>
      </c>
      <c r="AE113" s="217"/>
    </row>
    <row r="114" spans="2:31" x14ac:dyDescent="0.3">
      <c r="B114" s="136" t="s">
        <v>112</v>
      </c>
      <c r="C114" s="193"/>
      <c r="D114" s="194"/>
      <c r="E114" s="194"/>
      <c r="F114" s="194"/>
      <c r="G114" s="194"/>
      <c r="H114" s="194"/>
      <c r="I114" s="196"/>
      <c r="J114" s="112"/>
      <c r="K114" s="197"/>
      <c r="L114" s="194"/>
      <c r="M114" s="194"/>
      <c r="N114" s="194"/>
      <c r="O114" s="194"/>
      <c r="P114" s="194"/>
      <c r="Q114" s="113"/>
      <c r="R114" s="112"/>
      <c r="S114" s="194"/>
      <c r="T114" s="197"/>
      <c r="U114" s="194"/>
      <c r="V114" s="194"/>
      <c r="W114" s="194"/>
      <c r="X114" s="194"/>
      <c r="Y114" s="196"/>
      <c r="Z114" s="115">
        <v>1</v>
      </c>
      <c r="AA114" s="198">
        <v>1</v>
      </c>
      <c r="AB114" s="199">
        <v>1</v>
      </c>
      <c r="AC114" s="199">
        <v>1</v>
      </c>
      <c r="AD114" s="199">
        <v>1</v>
      </c>
      <c r="AE114" s="217"/>
    </row>
    <row r="115" spans="2:31" x14ac:dyDescent="0.3">
      <c r="B115" s="136" t="s">
        <v>114</v>
      </c>
      <c r="C115" s="193"/>
      <c r="D115" s="194"/>
      <c r="E115" s="194"/>
      <c r="F115" s="194"/>
      <c r="G115" s="194"/>
      <c r="H115" s="194"/>
      <c r="I115" s="196"/>
      <c r="J115" s="112"/>
      <c r="K115" s="197"/>
      <c r="L115" s="194"/>
      <c r="M115" s="194"/>
      <c r="N115" s="194"/>
      <c r="O115" s="194"/>
      <c r="P115" s="194"/>
      <c r="Q115" s="113"/>
      <c r="R115" s="112"/>
      <c r="S115" s="194"/>
      <c r="T115" s="197"/>
      <c r="U115" s="194"/>
      <c r="V115" s="194"/>
      <c r="W115" s="194"/>
      <c r="X115" s="194"/>
      <c r="Y115" s="196"/>
      <c r="Z115" s="115">
        <v>1</v>
      </c>
      <c r="AA115" s="198">
        <v>1</v>
      </c>
      <c r="AB115" s="199">
        <v>1</v>
      </c>
      <c r="AC115" s="199">
        <v>1</v>
      </c>
      <c r="AD115" s="199">
        <v>1</v>
      </c>
      <c r="AE115" s="217"/>
    </row>
    <row r="116" spans="2:31" x14ac:dyDescent="0.3">
      <c r="B116" s="151" t="s">
        <v>116</v>
      </c>
      <c r="C116" s="193"/>
      <c r="D116" s="194"/>
      <c r="E116" s="194"/>
      <c r="F116" s="194"/>
      <c r="G116" s="194"/>
      <c r="H116" s="194"/>
      <c r="I116" s="196"/>
      <c r="J116" s="112"/>
      <c r="K116" s="197"/>
      <c r="L116" s="194"/>
      <c r="M116" s="194"/>
      <c r="N116" s="194"/>
      <c r="O116" s="194"/>
      <c r="P116" s="194"/>
      <c r="Q116" s="113"/>
      <c r="R116" s="112"/>
      <c r="S116" s="194"/>
      <c r="T116" s="197"/>
      <c r="U116" s="194"/>
      <c r="V116" s="194"/>
      <c r="W116" s="194"/>
      <c r="X116" s="194"/>
      <c r="Y116" s="196"/>
      <c r="Z116" s="115">
        <v>1</v>
      </c>
      <c r="AA116" s="198">
        <v>1</v>
      </c>
      <c r="AB116" s="199">
        <v>1</v>
      </c>
      <c r="AC116" s="199">
        <v>1</v>
      </c>
      <c r="AD116" s="199">
        <v>1</v>
      </c>
      <c r="AE116" s="217"/>
    </row>
    <row r="117" spans="2:31" x14ac:dyDescent="0.3">
      <c r="B117" s="151" t="s">
        <v>117</v>
      </c>
      <c r="C117" s="193"/>
      <c r="D117" s="194"/>
      <c r="E117" s="194"/>
      <c r="F117" s="194"/>
      <c r="G117" s="194"/>
      <c r="H117" s="194"/>
      <c r="I117" s="196"/>
      <c r="J117" s="112"/>
      <c r="K117" s="197"/>
      <c r="L117" s="194"/>
      <c r="M117" s="194"/>
      <c r="N117" s="194"/>
      <c r="O117" s="194"/>
      <c r="P117" s="194"/>
      <c r="Q117" s="113"/>
      <c r="R117" s="112"/>
      <c r="S117" s="194"/>
      <c r="T117" s="197"/>
      <c r="U117" s="194"/>
      <c r="V117" s="194"/>
      <c r="W117" s="194"/>
      <c r="X117" s="194"/>
      <c r="Y117" s="196"/>
      <c r="Z117" s="115">
        <v>1</v>
      </c>
      <c r="AA117" s="198">
        <v>1</v>
      </c>
      <c r="AB117" s="199">
        <v>1</v>
      </c>
      <c r="AC117" s="199">
        <v>1</v>
      </c>
      <c r="AD117" s="199">
        <v>1</v>
      </c>
      <c r="AE117" s="217"/>
    </row>
    <row r="118" spans="2:31" x14ac:dyDescent="0.3">
      <c r="B118" s="151" t="s">
        <v>118</v>
      </c>
      <c r="C118" s="193"/>
      <c r="D118" s="194"/>
      <c r="E118" s="194"/>
      <c r="F118" s="194"/>
      <c r="G118" s="194"/>
      <c r="H118" s="194"/>
      <c r="I118" s="196"/>
      <c r="J118" s="112"/>
      <c r="K118" s="197"/>
      <c r="L118" s="194"/>
      <c r="M118" s="194"/>
      <c r="N118" s="194"/>
      <c r="O118" s="194"/>
      <c r="P118" s="194"/>
      <c r="Q118" s="113"/>
      <c r="R118" s="112"/>
      <c r="S118" s="194"/>
      <c r="T118" s="197"/>
      <c r="U118" s="194"/>
      <c r="V118" s="194"/>
      <c r="W118" s="194"/>
      <c r="X118" s="194"/>
      <c r="Y118" s="196"/>
      <c r="Z118" s="115">
        <v>1</v>
      </c>
      <c r="AA118" s="198">
        <v>1</v>
      </c>
      <c r="AB118" s="199">
        <v>1</v>
      </c>
      <c r="AC118" s="199">
        <v>1</v>
      </c>
      <c r="AD118" s="199">
        <v>1</v>
      </c>
      <c r="AE118" s="217"/>
    </row>
    <row r="119" spans="2:31" ht="12.75" thickBot="1" x14ac:dyDescent="0.35">
      <c r="B119" s="157" t="s">
        <v>119</v>
      </c>
      <c r="C119" s="193"/>
      <c r="D119" s="194"/>
      <c r="E119" s="194"/>
      <c r="F119" s="194"/>
      <c r="G119" s="194"/>
      <c r="H119" s="194"/>
      <c r="I119" s="196"/>
      <c r="J119" s="112"/>
      <c r="K119" s="197"/>
      <c r="L119" s="194"/>
      <c r="M119" s="194"/>
      <c r="N119" s="194"/>
      <c r="O119" s="194"/>
      <c r="P119" s="194"/>
      <c r="Q119" s="113"/>
      <c r="R119" s="112"/>
      <c r="S119" s="194"/>
      <c r="T119" s="197"/>
      <c r="U119" s="194"/>
      <c r="V119" s="194"/>
      <c r="W119" s="194"/>
      <c r="X119" s="194"/>
      <c r="Y119" s="196"/>
      <c r="Z119" s="115">
        <v>1</v>
      </c>
      <c r="AA119" s="198">
        <v>1</v>
      </c>
      <c r="AB119" s="199">
        <v>1</v>
      </c>
      <c r="AC119" s="199">
        <v>1</v>
      </c>
      <c r="AD119" s="199">
        <v>1</v>
      </c>
      <c r="AE119" s="217"/>
    </row>
    <row r="120" spans="2:31" x14ac:dyDescent="0.3">
      <c r="B120" s="111" t="s">
        <v>120</v>
      </c>
      <c r="C120" s="186"/>
      <c r="D120" s="187"/>
      <c r="E120" s="187"/>
      <c r="F120" s="187"/>
      <c r="G120" s="187"/>
      <c r="H120" s="187"/>
      <c r="I120" s="220"/>
      <c r="J120" s="107"/>
      <c r="K120" s="186"/>
      <c r="L120" s="187"/>
      <c r="M120" s="187"/>
      <c r="N120" s="187"/>
      <c r="O120" s="187"/>
      <c r="P120" s="187"/>
      <c r="Q120" s="105"/>
      <c r="R120" s="104"/>
      <c r="S120" s="187">
        <v>1</v>
      </c>
      <c r="T120" s="189"/>
      <c r="U120" s="187"/>
      <c r="V120" s="187"/>
      <c r="W120" s="187"/>
      <c r="X120" s="187"/>
      <c r="Y120" s="188"/>
      <c r="Z120" s="107"/>
      <c r="AA120" s="209">
        <v>1</v>
      </c>
      <c r="AB120" s="210">
        <v>1</v>
      </c>
      <c r="AC120" s="191">
        <v>1</v>
      </c>
      <c r="AD120" s="191">
        <v>1</v>
      </c>
      <c r="AE120" s="192"/>
    </row>
    <row r="121" spans="2:31" x14ac:dyDescent="0.3">
      <c r="B121" s="136" t="s">
        <v>122</v>
      </c>
      <c r="C121" s="193"/>
      <c r="D121" s="194"/>
      <c r="E121" s="194"/>
      <c r="F121" s="194"/>
      <c r="G121" s="194"/>
      <c r="H121" s="194"/>
      <c r="I121" s="221"/>
      <c r="J121" s="115"/>
      <c r="K121" s="193"/>
      <c r="L121" s="194"/>
      <c r="M121" s="194"/>
      <c r="N121" s="194"/>
      <c r="O121" s="194"/>
      <c r="P121" s="194"/>
      <c r="Q121" s="113"/>
      <c r="R121" s="112"/>
      <c r="S121" s="194">
        <v>1</v>
      </c>
      <c r="T121" s="197"/>
      <c r="U121" s="194"/>
      <c r="V121" s="194"/>
      <c r="W121" s="194"/>
      <c r="X121" s="194"/>
      <c r="Y121" s="196"/>
      <c r="Z121" s="115"/>
      <c r="AA121" s="198">
        <v>1</v>
      </c>
      <c r="AB121" s="199">
        <v>1</v>
      </c>
      <c r="AC121" s="199">
        <v>1</v>
      </c>
      <c r="AD121" s="199">
        <v>1</v>
      </c>
      <c r="AE121" s="200"/>
    </row>
    <row r="122" spans="2:31" x14ac:dyDescent="0.3">
      <c r="B122" s="136" t="s">
        <v>124</v>
      </c>
      <c r="C122" s="193"/>
      <c r="D122" s="194"/>
      <c r="E122" s="194"/>
      <c r="F122" s="194"/>
      <c r="G122" s="194"/>
      <c r="H122" s="194"/>
      <c r="I122" s="221"/>
      <c r="J122" s="115"/>
      <c r="K122" s="193"/>
      <c r="L122" s="194"/>
      <c r="M122" s="194"/>
      <c r="N122" s="194"/>
      <c r="O122" s="194"/>
      <c r="P122" s="194"/>
      <c r="Q122" s="113"/>
      <c r="R122" s="112"/>
      <c r="S122" s="194">
        <v>1</v>
      </c>
      <c r="T122" s="197"/>
      <c r="U122" s="194"/>
      <c r="V122" s="194"/>
      <c r="W122" s="194"/>
      <c r="X122" s="194"/>
      <c r="Y122" s="196"/>
      <c r="Z122" s="115"/>
      <c r="AA122" s="198">
        <v>1</v>
      </c>
      <c r="AB122" s="199">
        <v>1</v>
      </c>
      <c r="AC122" s="199">
        <v>1</v>
      </c>
      <c r="AD122" s="199">
        <v>1</v>
      </c>
      <c r="AE122" s="200"/>
    </row>
    <row r="123" spans="2:31" x14ac:dyDescent="0.3">
      <c r="B123" s="111" t="s">
        <v>126</v>
      </c>
      <c r="C123" s="193"/>
      <c r="D123" s="194"/>
      <c r="E123" s="194"/>
      <c r="F123" s="194"/>
      <c r="G123" s="194"/>
      <c r="H123" s="194"/>
      <c r="I123" s="221"/>
      <c r="J123" s="115"/>
      <c r="K123" s="193"/>
      <c r="L123" s="194"/>
      <c r="M123" s="194"/>
      <c r="N123" s="194"/>
      <c r="O123" s="194"/>
      <c r="P123" s="194"/>
      <c r="Q123" s="113"/>
      <c r="R123" s="112"/>
      <c r="S123" s="194"/>
      <c r="T123" s="197"/>
      <c r="U123" s="194"/>
      <c r="V123" s="194"/>
      <c r="W123" s="194"/>
      <c r="X123" s="194"/>
      <c r="Y123" s="196"/>
      <c r="Z123" s="115"/>
      <c r="AA123" s="198"/>
      <c r="AB123" s="199"/>
      <c r="AC123" s="199"/>
      <c r="AD123" s="199"/>
      <c r="AE123" s="200"/>
    </row>
    <row r="124" spans="2:31" x14ac:dyDescent="0.3">
      <c r="B124" s="111" t="s">
        <v>128</v>
      </c>
      <c r="C124" s="193"/>
      <c r="D124" s="194"/>
      <c r="E124" s="194"/>
      <c r="F124" s="194"/>
      <c r="G124" s="194"/>
      <c r="H124" s="194"/>
      <c r="I124" s="221"/>
      <c r="J124" s="115"/>
      <c r="K124" s="193"/>
      <c r="L124" s="194"/>
      <c r="M124" s="194"/>
      <c r="N124" s="194"/>
      <c r="O124" s="194"/>
      <c r="P124" s="194"/>
      <c r="Q124" s="113"/>
      <c r="R124" s="112"/>
      <c r="S124" s="194"/>
      <c r="T124" s="197"/>
      <c r="U124" s="194"/>
      <c r="V124" s="194"/>
      <c r="W124" s="194"/>
      <c r="X124" s="194"/>
      <c r="Y124" s="196"/>
      <c r="Z124" s="137">
        <v>1</v>
      </c>
      <c r="AA124" s="218">
        <v>1</v>
      </c>
      <c r="AB124" s="219">
        <v>1</v>
      </c>
      <c r="AC124" s="199">
        <v>1</v>
      </c>
      <c r="AD124" s="199">
        <v>1</v>
      </c>
      <c r="AE124" s="200"/>
    </row>
    <row r="125" spans="2:31" ht="12.75" thickBot="1" x14ac:dyDescent="0.35">
      <c r="B125" s="160" t="s">
        <v>130</v>
      </c>
      <c r="C125" s="201"/>
      <c r="D125" s="202"/>
      <c r="E125" s="202"/>
      <c r="F125" s="202"/>
      <c r="G125" s="202"/>
      <c r="H125" s="202"/>
      <c r="I125" s="222"/>
      <c r="J125" s="127"/>
      <c r="K125" s="201"/>
      <c r="L125" s="202"/>
      <c r="M125" s="202"/>
      <c r="N125" s="202"/>
      <c r="O125" s="202"/>
      <c r="P125" s="202"/>
      <c r="Q125" s="125"/>
      <c r="R125" s="128"/>
      <c r="S125" s="202">
        <v>1</v>
      </c>
      <c r="T125" s="205"/>
      <c r="U125" s="202"/>
      <c r="V125" s="202"/>
      <c r="W125" s="202"/>
      <c r="X125" s="202"/>
      <c r="Y125" s="204"/>
      <c r="Z125" s="127"/>
      <c r="AA125" s="223">
        <v>1</v>
      </c>
      <c r="AB125" s="224">
        <v>1</v>
      </c>
      <c r="AC125" s="207">
        <v>1</v>
      </c>
      <c r="AD125" s="207">
        <v>1</v>
      </c>
      <c r="AE125" s="208"/>
    </row>
  </sheetData>
  <mergeCells count="10">
    <mergeCell ref="D64:J64"/>
    <mergeCell ref="L64:P64"/>
    <mergeCell ref="S64:T64"/>
    <mergeCell ref="U64:Z64"/>
    <mergeCell ref="AB64:AF64"/>
    <mergeCell ref="C1:I1"/>
    <mergeCell ref="K1:O1"/>
    <mergeCell ref="R1:S1"/>
    <mergeCell ref="T1:Y1"/>
    <mergeCell ref="AA1:AE1"/>
  </mergeCells>
  <conditionalFormatting sqref="C3:O62 R22:AE28 Q29:AE62 Q3:AE21 J82:O91 J92:N92 J93:O125">
    <cfRule type="cellIs" dxfId="8" priority="9" stopIfTrue="1" operator="equal">
      <formula>0</formula>
    </cfRule>
  </conditionalFormatting>
  <conditionalFormatting sqref="Q22:Q26">
    <cfRule type="cellIs" dxfId="7" priority="8" stopIfTrue="1" operator="equal">
      <formula>0</formula>
    </cfRule>
  </conditionalFormatting>
  <conditionalFormatting sqref="Q27:Q28">
    <cfRule type="cellIs" dxfId="6" priority="7" stopIfTrue="1" operator="equal">
      <formula>0</formula>
    </cfRule>
  </conditionalFormatting>
  <conditionalFormatting sqref="P3:P62">
    <cfRule type="cellIs" dxfId="5" priority="6" stopIfTrue="1" operator="equal">
      <formula>0</formula>
    </cfRule>
  </conditionalFormatting>
  <conditionalFormatting sqref="I73:I79 I85:I86 G82:I84 G85:G86 G73:G79 G87:I125 C82:F125 G66:I72 C66:F79 C80:O81 J66:O79 R70:AE75 R112:AE113 Q114:AE125 Q66:AE69 Q76:AE111">
    <cfRule type="cellIs" dxfId="4" priority="4" stopIfTrue="1" operator="equal">
      <formula>0</formula>
    </cfRule>
  </conditionalFormatting>
  <conditionalFormatting sqref="H73:H79 H85:H86">
    <cfRule type="cellIs" dxfId="3" priority="5" stopIfTrue="1" operator="equal">
      <formula>0</formula>
    </cfRule>
  </conditionalFormatting>
  <conditionalFormatting sqref="Q70:Q75">
    <cfRule type="cellIs" dxfId="2" priority="3" stopIfTrue="1" operator="equal">
      <formula>0</formula>
    </cfRule>
  </conditionalFormatting>
  <conditionalFormatting sqref="Q112:Q113">
    <cfRule type="cellIs" dxfId="1" priority="2" stopIfTrue="1" operator="equal">
      <formula>0</formula>
    </cfRule>
  </conditionalFormatting>
  <conditionalFormatting sqref="P66:P125">
    <cfRule type="cellIs" dxfId="0" priority="1" stopIfTrue="1" operator="equal">
      <formula>0</formula>
    </cfRule>
  </conditionalFormatting>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BBB59"/>
  </sheetPr>
  <dimension ref="A1:I82"/>
  <sheetViews>
    <sheetView workbookViewId="0">
      <selection sqref="A1:XFD1"/>
    </sheetView>
  </sheetViews>
  <sheetFormatPr baseColWidth="10" defaultColWidth="8.9375" defaultRowHeight="12.4" x14ac:dyDescent="0.3"/>
  <cols>
    <col min="1" max="9" width="20" style="34" customWidth="1"/>
  </cols>
  <sheetData>
    <row r="1" spans="1:9" ht="24.75" x14ac:dyDescent="0.3">
      <c r="A1" s="85" t="s">
        <v>216</v>
      </c>
      <c r="B1" s="85" t="s">
        <v>217</v>
      </c>
      <c r="C1" s="85" t="s">
        <v>1</v>
      </c>
      <c r="D1" s="85" t="s">
        <v>218</v>
      </c>
      <c r="E1" s="85" t="s">
        <v>219</v>
      </c>
      <c r="F1" s="85" t="s">
        <v>220</v>
      </c>
      <c r="G1" s="85" t="s">
        <v>221</v>
      </c>
      <c r="H1" s="85" t="s">
        <v>222</v>
      </c>
      <c r="I1" s="85" t="s">
        <v>223</v>
      </c>
    </row>
    <row r="2" spans="1:9" x14ac:dyDescent="0.3">
      <c r="A2" t="s">
        <v>159</v>
      </c>
      <c r="B2" t="s">
        <v>43</v>
      </c>
      <c r="C2">
        <v>56912.754000000001</v>
      </c>
      <c r="D2">
        <v>0.1629289800802495</v>
      </c>
      <c r="E2" t="s">
        <v>224</v>
      </c>
      <c r="F2" t="s">
        <v>225</v>
      </c>
      <c r="G2" t="s">
        <v>226</v>
      </c>
      <c r="H2" t="s">
        <v>227</v>
      </c>
      <c r="I2" t="s">
        <v>228</v>
      </c>
    </row>
    <row r="3" spans="1:9" x14ac:dyDescent="0.3">
      <c r="A3" t="s">
        <v>159</v>
      </c>
      <c r="B3" t="s">
        <v>46</v>
      </c>
      <c r="C3">
        <v>72619.3</v>
      </c>
      <c r="D3">
        <v>0.1674512939157648</v>
      </c>
      <c r="E3" t="s">
        <v>229</v>
      </c>
      <c r="F3" t="s">
        <v>225</v>
      </c>
      <c r="G3" t="s">
        <v>226</v>
      </c>
      <c r="H3" t="s">
        <v>227</v>
      </c>
      <c r="I3" t="s">
        <v>228</v>
      </c>
    </row>
    <row r="4" spans="1:9" x14ac:dyDescent="0.3">
      <c r="A4" t="s">
        <v>43</v>
      </c>
      <c r="B4" t="s">
        <v>167</v>
      </c>
      <c r="C4">
        <v>369.81200000000001</v>
      </c>
      <c r="D4">
        <v>0.68661641742818158</v>
      </c>
      <c r="E4" t="s">
        <v>230</v>
      </c>
      <c r="F4" t="s">
        <v>225</v>
      </c>
      <c r="G4" t="s">
        <v>226</v>
      </c>
      <c r="H4" t="s">
        <v>231</v>
      </c>
      <c r="I4" t="s">
        <v>228</v>
      </c>
    </row>
    <row r="5" spans="1:9" x14ac:dyDescent="0.3">
      <c r="A5" t="s">
        <v>46</v>
      </c>
      <c r="B5" t="s">
        <v>167</v>
      </c>
      <c r="C5">
        <v>1048.8489999999999</v>
      </c>
      <c r="D5">
        <v>0.65181218315832712</v>
      </c>
      <c r="E5" t="s">
        <v>232</v>
      </c>
      <c r="F5" t="s">
        <v>225</v>
      </c>
      <c r="G5" t="s">
        <v>226</v>
      </c>
      <c r="H5" t="s">
        <v>231</v>
      </c>
      <c r="I5" t="s">
        <v>228</v>
      </c>
    </row>
    <row r="6" spans="1:9" x14ac:dyDescent="0.3">
      <c r="A6" t="s">
        <v>156</v>
      </c>
      <c r="B6" t="s">
        <v>43</v>
      </c>
      <c r="C6">
        <v>1411.422</v>
      </c>
      <c r="D6">
        <v>0.14113337566937331</v>
      </c>
      <c r="E6" t="s">
        <v>233</v>
      </c>
      <c r="F6" t="s">
        <v>225</v>
      </c>
      <c r="G6" t="s">
        <v>226</v>
      </c>
      <c r="H6" t="s">
        <v>227</v>
      </c>
      <c r="I6" t="s">
        <v>228</v>
      </c>
    </row>
    <row r="7" spans="1:9" x14ac:dyDescent="0.3">
      <c r="A7" t="s">
        <v>156</v>
      </c>
      <c r="B7" t="s">
        <v>46</v>
      </c>
      <c r="C7">
        <v>1610.627</v>
      </c>
      <c r="D7">
        <v>0.14868183537920091</v>
      </c>
      <c r="E7" t="s">
        <v>234</v>
      </c>
      <c r="F7" t="s">
        <v>225</v>
      </c>
      <c r="G7" t="s">
        <v>226</v>
      </c>
      <c r="H7" t="s">
        <v>227</v>
      </c>
      <c r="I7" t="s">
        <v>228</v>
      </c>
    </row>
    <row r="8" spans="1:9" x14ac:dyDescent="0.3">
      <c r="A8" t="s">
        <v>43</v>
      </c>
      <c r="B8" t="s">
        <v>163</v>
      </c>
      <c r="C8">
        <v>263.84135684314208</v>
      </c>
      <c r="D8">
        <v>0.23668408683820741</v>
      </c>
      <c r="E8" t="s">
        <v>235</v>
      </c>
      <c r="F8" t="s">
        <v>225</v>
      </c>
      <c r="G8" t="s">
        <v>226</v>
      </c>
      <c r="H8" t="s">
        <v>227</v>
      </c>
      <c r="I8" t="s">
        <v>228</v>
      </c>
    </row>
    <row r="9" spans="1:9" x14ac:dyDescent="0.3">
      <c r="A9" t="s">
        <v>46</v>
      </c>
      <c r="B9" t="s">
        <v>163</v>
      </c>
      <c r="C9">
        <v>395.2699407137635</v>
      </c>
      <c r="D9">
        <v>0.55879273584607236</v>
      </c>
      <c r="E9" t="s">
        <v>236</v>
      </c>
      <c r="F9" t="s">
        <v>225</v>
      </c>
      <c r="G9" t="s">
        <v>226</v>
      </c>
      <c r="H9" t="s">
        <v>227</v>
      </c>
      <c r="I9" t="s">
        <v>228</v>
      </c>
    </row>
    <row r="10" spans="1:9" x14ac:dyDescent="0.3">
      <c r="A10" t="s">
        <v>165</v>
      </c>
      <c r="B10" t="s">
        <v>62</v>
      </c>
      <c r="C10">
        <v>13.115356522704101</v>
      </c>
      <c r="D10">
        <v>0.2</v>
      </c>
      <c r="E10" t="s">
        <v>237</v>
      </c>
      <c r="F10" t="s">
        <v>238</v>
      </c>
      <c r="G10" t="s">
        <v>239</v>
      </c>
      <c r="H10" t="s">
        <v>240</v>
      </c>
      <c r="I10"/>
    </row>
    <row r="11" spans="1:9" x14ac:dyDescent="0.3">
      <c r="A11" t="s">
        <v>165</v>
      </c>
      <c r="B11" t="s">
        <v>102</v>
      </c>
      <c r="C11">
        <v>85.171943977751596</v>
      </c>
      <c r="D11">
        <v>0.3</v>
      </c>
      <c r="E11" t="s">
        <v>241</v>
      </c>
      <c r="F11" t="s">
        <v>242</v>
      </c>
      <c r="G11" t="s">
        <v>243</v>
      </c>
      <c r="H11" t="s">
        <v>244</v>
      </c>
      <c r="I11"/>
    </row>
    <row r="12" spans="1:9" x14ac:dyDescent="0.3">
      <c r="A12" t="s">
        <v>165</v>
      </c>
      <c r="B12" t="s">
        <v>56</v>
      </c>
      <c r="C12">
        <v>11.208</v>
      </c>
      <c r="D12">
        <v>0.15</v>
      </c>
      <c r="E12" t="s">
        <v>245</v>
      </c>
      <c r="F12" t="s">
        <v>238</v>
      </c>
      <c r="G12" t="s">
        <v>226</v>
      </c>
      <c r="H12" t="s">
        <v>240</v>
      </c>
      <c r="I12"/>
    </row>
    <row r="13" spans="1:9" x14ac:dyDescent="0.3">
      <c r="A13" t="s">
        <v>165</v>
      </c>
      <c r="B13" t="s">
        <v>52</v>
      </c>
      <c r="C13">
        <v>10.294</v>
      </c>
      <c r="D13">
        <v>0.15</v>
      </c>
      <c r="E13" t="s">
        <v>246</v>
      </c>
      <c r="F13" t="s">
        <v>238</v>
      </c>
      <c r="G13" t="s">
        <v>226</v>
      </c>
      <c r="H13" t="s">
        <v>240</v>
      </c>
      <c r="I13"/>
    </row>
    <row r="14" spans="1:9" x14ac:dyDescent="0.3">
      <c r="A14" t="s">
        <v>165</v>
      </c>
      <c r="B14" t="s">
        <v>54</v>
      </c>
      <c r="C14">
        <v>362.267</v>
      </c>
      <c r="D14">
        <v>0.15</v>
      </c>
      <c r="E14" t="s">
        <v>247</v>
      </c>
      <c r="F14" t="s">
        <v>238</v>
      </c>
      <c r="G14" t="s">
        <v>226</v>
      </c>
      <c r="H14" t="s">
        <v>240</v>
      </c>
      <c r="I14"/>
    </row>
    <row r="15" spans="1:9" x14ac:dyDescent="0.3">
      <c r="A15" t="s">
        <v>210</v>
      </c>
      <c r="B15" t="s">
        <v>48</v>
      </c>
      <c r="C15">
        <v>445.09960558980617</v>
      </c>
      <c r="D15">
        <v>0.46120263297883679</v>
      </c>
      <c r="E15" t="s">
        <v>248</v>
      </c>
      <c r="F15" t="s">
        <v>242</v>
      </c>
      <c r="G15" t="s">
        <v>243</v>
      </c>
      <c r="H15" t="s">
        <v>249</v>
      </c>
      <c r="I15"/>
    </row>
    <row r="16" spans="1:9" x14ac:dyDescent="0.3">
      <c r="A16" t="s">
        <v>208</v>
      </c>
      <c r="B16" t="s">
        <v>48</v>
      </c>
      <c r="C16">
        <v>3.2121205607956509</v>
      </c>
      <c r="D16">
        <v>0.3</v>
      </c>
      <c r="E16" t="s">
        <v>250</v>
      </c>
      <c r="F16" t="s">
        <v>242</v>
      </c>
      <c r="G16" t="s">
        <v>243</v>
      </c>
      <c r="H16" t="s">
        <v>251</v>
      </c>
      <c r="I16"/>
    </row>
    <row r="17" spans="1:9" x14ac:dyDescent="0.3">
      <c r="A17" t="s">
        <v>205</v>
      </c>
      <c r="B17" t="s">
        <v>52</v>
      </c>
      <c r="C17">
        <v>1.806</v>
      </c>
      <c r="D17">
        <v>0.2</v>
      </c>
      <c r="E17" t="s">
        <v>252</v>
      </c>
      <c r="F17" t="s">
        <v>238</v>
      </c>
      <c r="G17" t="s">
        <v>226</v>
      </c>
      <c r="H17" t="s">
        <v>240</v>
      </c>
      <c r="I17"/>
    </row>
    <row r="18" spans="1:9" x14ac:dyDescent="0.3">
      <c r="A18" t="s">
        <v>205</v>
      </c>
      <c r="B18" t="s">
        <v>54</v>
      </c>
      <c r="C18">
        <v>38.421999999999997</v>
      </c>
      <c r="D18">
        <v>0.2</v>
      </c>
      <c r="E18" t="s">
        <v>253</v>
      </c>
      <c r="F18" t="s">
        <v>238</v>
      </c>
      <c r="G18" t="s">
        <v>226</v>
      </c>
      <c r="H18" t="s">
        <v>240</v>
      </c>
      <c r="I18"/>
    </row>
    <row r="19" spans="1:9" x14ac:dyDescent="0.3">
      <c r="A19" t="s">
        <v>205</v>
      </c>
      <c r="B19" t="s">
        <v>62</v>
      </c>
      <c r="C19">
        <v>120.6784141916024</v>
      </c>
      <c r="D19">
        <v>0.3</v>
      </c>
      <c r="E19" t="s">
        <v>254</v>
      </c>
      <c r="F19" t="s">
        <v>242</v>
      </c>
      <c r="G19" t="s">
        <v>255</v>
      </c>
      <c r="H19" t="s">
        <v>256</v>
      </c>
      <c r="I19"/>
    </row>
    <row r="20" spans="1:9" x14ac:dyDescent="0.3">
      <c r="A20" t="s">
        <v>141</v>
      </c>
      <c r="B20" t="s">
        <v>194</v>
      </c>
      <c r="C20">
        <v>465.47388331046648</v>
      </c>
      <c r="D20">
        <v>0.3</v>
      </c>
      <c r="E20" t="s">
        <v>257</v>
      </c>
      <c r="F20" t="s">
        <v>242</v>
      </c>
      <c r="G20" t="s">
        <v>255</v>
      </c>
      <c r="H20" t="s">
        <v>256</v>
      </c>
      <c r="I20"/>
    </row>
    <row r="21" spans="1:9" x14ac:dyDescent="0.3">
      <c r="A21" t="s">
        <v>62</v>
      </c>
      <c r="B21" t="s">
        <v>194</v>
      </c>
      <c r="C21">
        <v>287.32955759905337</v>
      </c>
      <c r="D21">
        <v>0.3</v>
      </c>
      <c r="E21" t="s">
        <v>258</v>
      </c>
      <c r="F21" t="s">
        <v>242</v>
      </c>
      <c r="G21" t="s">
        <v>255</v>
      </c>
      <c r="H21" t="s">
        <v>256</v>
      </c>
      <c r="I21"/>
    </row>
    <row r="22" spans="1:9" x14ac:dyDescent="0.3">
      <c r="A22" t="s">
        <v>62</v>
      </c>
      <c r="B22" t="s">
        <v>205</v>
      </c>
      <c r="C22">
        <v>6.2885272921265836</v>
      </c>
      <c r="D22">
        <v>0.3</v>
      </c>
      <c r="E22" t="s">
        <v>259</v>
      </c>
      <c r="F22" t="s">
        <v>238</v>
      </c>
      <c r="G22" t="s">
        <v>239</v>
      </c>
      <c r="H22" t="s">
        <v>240</v>
      </c>
      <c r="I22"/>
    </row>
    <row r="23" spans="1:9" x14ac:dyDescent="0.3">
      <c r="A23" t="s">
        <v>102</v>
      </c>
      <c r="B23" t="s">
        <v>194</v>
      </c>
      <c r="C23">
        <v>0.99557825931723942</v>
      </c>
      <c r="D23">
        <v>0.2</v>
      </c>
      <c r="E23" t="s">
        <v>260</v>
      </c>
      <c r="F23" t="s">
        <v>242</v>
      </c>
      <c r="G23" t="s">
        <v>243</v>
      </c>
      <c r="H23" t="s">
        <v>261</v>
      </c>
      <c r="I23"/>
    </row>
    <row r="24" spans="1:9" x14ac:dyDescent="0.3">
      <c r="A24" t="s">
        <v>102</v>
      </c>
      <c r="B24" t="s">
        <v>199</v>
      </c>
      <c r="C24">
        <v>44.287560018293568</v>
      </c>
      <c r="D24">
        <v>0.3</v>
      </c>
      <c r="E24" t="s">
        <v>262</v>
      </c>
      <c r="F24" t="s">
        <v>242</v>
      </c>
      <c r="G24" t="s">
        <v>243</v>
      </c>
      <c r="H24" t="s">
        <v>261</v>
      </c>
      <c r="I24"/>
    </row>
    <row r="25" spans="1:9" x14ac:dyDescent="0.3">
      <c r="A25" t="s">
        <v>102</v>
      </c>
      <c r="B25" t="s">
        <v>198</v>
      </c>
      <c r="C25">
        <v>264.10885148181461</v>
      </c>
      <c r="D25">
        <v>0.3</v>
      </c>
      <c r="E25" t="s">
        <v>263</v>
      </c>
      <c r="F25" t="s">
        <v>242</v>
      </c>
      <c r="G25" t="s">
        <v>243</v>
      </c>
      <c r="H25" t="s">
        <v>261</v>
      </c>
      <c r="I25"/>
    </row>
    <row r="26" spans="1:9" x14ac:dyDescent="0.3">
      <c r="A26" t="s">
        <v>102</v>
      </c>
      <c r="B26" t="s">
        <v>205</v>
      </c>
      <c r="C26">
        <v>13.691000000000001</v>
      </c>
      <c r="D26">
        <v>0.3</v>
      </c>
      <c r="E26" t="s">
        <v>264</v>
      </c>
      <c r="F26" t="s">
        <v>238</v>
      </c>
      <c r="G26" t="s">
        <v>226</v>
      </c>
      <c r="H26" t="s">
        <v>240</v>
      </c>
      <c r="I26"/>
    </row>
    <row r="27" spans="1:9" x14ac:dyDescent="0.3">
      <c r="A27" t="s">
        <v>60</v>
      </c>
      <c r="B27" t="s">
        <v>186</v>
      </c>
      <c r="C27">
        <v>0</v>
      </c>
      <c r="D27">
        <v>0</v>
      </c>
      <c r="E27" t="s">
        <v>265</v>
      </c>
      <c r="F27" t="s">
        <v>242</v>
      </c>
      <c r="G27" t="s">
        <v>266</v>
      </c>
      <c r="H27" t="s">
        <v>267</v>
      </c>
      <c r="I27"/>
    </row>
    <row r="28" spans="1:9" x14ac:dyDescent="0.3">
      <c r="A28" t="s">
        <v>58</v>
      </c>
      <c r="B28" t="s">
        <v>186</v>
      </c>
      <c r="C28">
        <v>0</v>
      </c>
      <c r="D28">
        <v>0</v>
      </c>
      <c r="E28" t="s">
        <v>265</v>
      </c>
      <c r="F28" t="s">
        <v>242</v>
      </c>
      <c r="G28" t="s">
        <v>268</v>
      </c>
      <c r="H28" t="s">
        <v>267</v>
      </c>
      <c r="I28"/>
    </row>
    <row r="29" spans="1:9" x14ac:dyDescent="0.3">
      <c r="A29" t="s">
        <v>54</v>
      </c>
      <c r="B29" t="s">
        <v>205</v>
      </c>
      <c r="C29">
        <v>89.733999999999995</v>
      </c>
      <c r="D29">
        <v>0.3</v>
      </c>
      <c r="E29" t="s">
        <v>269</v>
      </c>
      <c r="F29" t="s">
        <v>238</v>
      </c>
      <c r="G29" t="s">
        <v>226</v>
      </c>
      <c r="H29" t="s">
        <v>240</v>
      </c>
      <c r="I29"/>
    </row>
    <row r="30" spans="1:9" x14ac:dyDescent="0.3">
      <c r="A30" t="s">
        <v>52</v>
      </c>
      <c r="B30" t="s">
        <v>205</v>
      </c>
      <c r="C30">
        <v>4.3019999999999996</v>
      </c>
      <c r="D30">
        <v>0.3</v>
      </c>
      <c r="E30" t="s">
        <v>270</v>
      </c>
      <c r="F30" t="s">
        <v>238</v>
      </c>
      <c r="G30" t="s">
        <v>226</v>
      </c>
      <c r="H30" t="s">
        <v>240</v>
      </c>
      <c r="I30"/>
    </row>
    <row r="31" spans="1:9" x14ac:dyDescent="0.3">
      <c r="A31" t="s">
        <v>60</v>
      </c>
      <c r="B31" t="s">
        <v>205</v>
      </c>
      <c r="C31">
        <v>3</v>
      </c>
      <c r="D31">
        <v>0.3</v>
      </c>
      <c r="E31" t="s">
        <v>271</v>
      </c>
      <c r="F31" t="s">
        <v>238</v>
      </c>
      <c r="G31" t="s">
        <v>226</v>
      </c>
      <c r="H31" t="s">
        <v>272</v>
      </c>
      <c r="I31"/>
    </row>
    <row r="32" spans="1:9" x14ac:dyDescent="0.3">
      <c r="A32" t="s">
        <v>58</v>
      </c>
      <c r="B32" t="s">
        <v>205</v>
      </c>
      <c r="C32">
        <v>1.458</v>
      </c>
      <c r="D32">
        <v>0.3</v>
      </c>
      <c r="E32" t="s">
        <v>273</v>
      </c>
      <c r="F32" t="s">
        <v>238</v>
      </c>
      <c r="G32" t="s">
        <v>226</v>
      </c>
      <c r="H32" t="s">
        <v>272</v>
      </c>
      <c r="I32"/>
    </row>
    <row r="33" spans="1:9" x14ac:dyDescent="0.3">
      <c r="A33" t="s">
        <v>48</v>
      </c>
      <c r="B33" t="s">
        <v>210</v>
      </c>
      <c r="C33">
        <v>351.89163849593149</v>
      </c>
      <c r="D33">
        <v>0.47912749050407433</v>
      </c>
      <c r="E33" t="s">
        <v>274</v>
      </c>
      <c r="F33" t="s">
        <v>242</v>
      </c>
      <c r="G33" t="s">
        <v>275</v>
      </c>
      <c r="H33" t="s">
        <v>249</v>
      </c>
      <c r="I33"/>
    </row>
    <row r="34" spans="1:9" x14ac:dyDescent="0.3">
      <c r="A34" t="s">
        <v>48</v>
      </c>
      <c r="B34" t="s">
        <v>208</v>
      </c>
      <c r="C34">
        <v>30.6571931001899</v>
      </c>
      <c r="D34">
        <v>0.3</v>
      </c>
      <c r="E34" t="s">
        <v>276</v>
      </c>
      <c r="F34" t="s">
        <v>242</v>
      </c>
      <c r="G34" t="s">
        <v>275</v>
      </c>
      <c r="H34" t="s">
        <v>251</v>
      </c>
      <c r="I34"/>
    </row>
    <row r="35" spans="1:9" x14ac:dyDescent="0.3">
      <c r="A35" t="s">
        <v>176</v>
      </c>
      <c r="B35" t="s">
        <v>69</v>
      </c>
      <c r="C35">
        <v>2.0012878417215241</v>
      </c>
      <c r="D35">
        <v>0.3</v>
      </c>
      <c r="E35" t="s">
        <v>277</v>
      </c>
      <c r="F35" t="s">
        <v>225</v>
      </c>
      <c r="G35" t="s">
        <v>278</v>
      </c>
      <c r="H35" t="s">
        <v>240</v>
      </c>
      <c r="I35"/>
    </row>
    <row r="36" spans="1:9" x14ac:dyDescent="0.3">
      <c r="A36" t="s">
        <v>176</v>
      </c>
      <c r="B36" t="s">
        <v>75</v>
      </c>
      <c r="C36">
        <v>0</v>
      </c>
      <c r="D36">
        <v>0</v>
      </c>
      <c r="E36" t="s">
        <v>265</v>
      </c>
      <c r="F36" t="s">
        <v>225</v>
      </c>
      <c r="G36" t="s">
        <v>278</v>
      </c>
      <c r="H36" t="s">
        <v>240</v>
      </c>
      <c r="I36"/>
    </row>
    <row r="37" spans="1:9" x14ac:dyDescent="0.3">
      <c r="A37" t="s">
        <v>176</v>
      </c>
      <c r="B37" t="s">
        <v>73</v>
      </c>
      <c r="C37">
        <v>0</v>
      </c>
      <c r="D37">
        <v>0</v>
      </c>
      <c r="E37" t="s">
        <v>265</v>
      </c>
      <c r="F37" t="s">
        <v>225</v>
      </c>
      <c r="G37" t="s">
        <v>278</v>
      </c>
      <c r="H37" t="s">
        <v>240</v>
      </c>
      <c r="I37"/>
    </row>
    <row r="38" spans="1:9" x14ac:dyDescent="0.3">
      <c r="A38" t="s">
        <v>178</v>
      </c>
      <c r="B38" t="s">
        <v>71</v>
      </c>
      <c r="C38">
        <v>234.35661344310691</v>
      </c>
      <c r="D38">
        <v>0.1</v>
      </c>
      <c r="E38" t="s">
        <v>279</v>
      </c>
      <c r="F38" t="s">
        <v>225</v>
      </c>
      <c r="G38" t="s">
        <v>280</v>
      </c>
      <c r="H38" t="s">
        <v>240</v>
      </c>
      <c r="I38"/>
    </row>
    <row r="39" spans="1:9" x14ac:dyDescent="0.3">
      <c r="A39" t="s">
        <v>210</v>
      </c>
      <c r="B39" t="s">
        <v>77</v>
      </c>
      <c r="C39">
        <v>35.993748803415443</v>
      </c>
      <c r="D39">
        <v>10</v>
      </c>
      <c r="E39" t="s">
        <v>281</v>
      </c>
      <c r="F39" t="s">
        <v>242</v>
      </c>
      <c r="G39" t="s">
        <v>282</v>
      </c>
      <c r="H39" t="s">
        <v>249</v>
      </c>
      <c r="I39"/>
    </row>
    <row r="40" spans="1:9" x14ac:dyDescent="0.3">
      <c r="A40" t="s">
        <v>208</v>
      </c>
      <c r="B40" t="s">
        <v>77</v>
      </c>
      <c r="C40">
        <v>17.49438973490652</v>
      </c>
      <c r="D40">
        <v>0.3</v>
      </c>
      <c r="E40" t="s">
        <v>283</v>
      </c>
      <c r="F40" t="s">
        <v>242</v>
      </c>
      <c r="G40" t="s">
        <v>282</v>
      </c>
      <c r="H40" t="s">
        <v>251</v>
      </c>
      <c r="I40"/>
    </row>
    <row r="41" spans="1:9" x14ac:dyDescent="0.3">
      <c r="A41" t="s">
        <v>205</v>
      </c>
      <c r="B41" t="s">
        <v>71</v>
      </c>
      <c r="C41">
        <v>150.08108276679349</v>
      </c>
      <c r="D41">
        <v>0.3</v>
      </c>
      <c r="E41" t="s">
        <v>258</v>
      </c>
      <c r="F41" t="s">
        <v>284</v>
      </c>
      <c r="G41" t="s">
        <v>280</v>
      </c>
      <c r="H41" t="s">
        <v>285</v>
      </c>
      <c r="I41"/>
    </row>
    <row r="42" spans="1:9" x14ac:dyDescent="0.3">
      <c r="A42" t="s">
        <v>208</v>
      </c>
      <c r="B42" t="s">
        <v>65</v>
      </c>
      <c r="C42">
        <v>3.9774620187640379</v>
      </c>
      <c r="D42">
        <v>0.3</v>
      </c>
      <c r="E42" t="s">
        <v>286</v>
      </c>
      <c r="F42" t="s">
        <v>242</v>
      </c>
      <c r="G42" t="s">
        <v>287</v>
      </c>
      <c r="H42" t="s">
        <v>251</v>
      </c>
      <c r="I42"/>
    </row>
    <row r="43" spans="1:9" x14ac:dyDescent="0.3">
      <c r="A43" t="s">
        <v>210</v>
      </c>
      <c r="B43" t="s">
        <v>65</v>
      </c>
      <c r="C43">
        <v>16.759895779225818</v>
      </c>
      <c r="D43">
        <v>10</v>
      </c>
      <c r="E43" t="s">
        <v>288</v>
      </c>
      <c r="F43" t="s">
        <v>242</v>
      </c>
      <c r="G43" t="s">
        <v>287</v>
      </c>
      <c r="H43" t="s">
        <v>249</v>
      </c>
      <c r="I43"/>
    </row>
    <row r="44" spans="1:9" x14ac:dyDescent="0.3">
      <c r="A44" t="s">
        <v>79</v>
      </c>
      <c r="B44" t="s">
        <v>199</v>
      </c>
      <c r="C44">
        <v>2.4988964554826758</v>
      </c>
      <c r="D44">
        <v>0.3</v>
      </c>
      <c r="E44" t="s">
        <v>289</v>
      </c>
      <c r="F44" t="s">
        <v>242</v>
      </c>
      <c r="G44" t="s">
        <v>275</v>
      </c>
      <c r="H44" t="s">
        <v>261</v>
      </c>
      <c r="I44"/>
    </row>
    <row r="45" spans="1:9" x14ac:dyDescent="0.3">
      <c r="A45" t="s">
        <v>79</v>
      </c>
      <c r="B45" t="s">
        <v>198</v>
      </c>
      <c r="C45">
        <v>122.029733807947</v>
      </c>
      <c r="D45">
        <v>0.3</v>
      </c>
      <c r="E45" t="s">
        <v>290</v>
      </c>
      <c r="F45" t="s">
        <v>242</v>
      </c>
      <c r="G45" t="s">
        <v>275</v>
      </c>
      <c r="H45" t="s">
        <v>291</v>
      </c>
      <c r="I45"/>
    </row>
    <row r="46" spans="1:9" x14ac:dyDescent="0.3">
      <c r="A46" t="s">
        <v>79</v>
      </c>
      <c r="B46" t="s">
        <v>186</v>
      </c>
      <c r="C46">
        <v>261.20868872641211</v>
      </c>
      <c r="D46">
        <v>0.15</v>
      </c>
      <c r="E46" t="s">
        <v>258</v>
      </c>
      <c r="F46" t="s">
        <v>242</v>
      </c>
      <c r="G46" t="s">
        <v>275</v>
      </c>
      <c r="H46" t="s">
        <v>267</v>
      </c>
      <c r="I46"/>
    </row>
    <row r="47" spans="1:9" x14ac:dyDescent="0.3">
      <c r="A47" t="s">
        <v>77</v>
      </c>
      <c r="B47" t="s">
        <v>208</v>
      </c>
      <c r="C47">
        <v>99.285795740178884</v>
      </c>
      <c r="D47">
        <v>0.3</v>
      </c>
      <c r="E47" t="s">
        <v>292</v>
      </c>
      <c r="F47" t="s">
        <v>242</v>
      </c>
      <c r="G47" t="s">
        <v>282</v>
      </c>
      <c r="H47" t="s">
        <v>251</v>
      </c>
      <c r="I47"/>
    </row>
    <row r="48" spans="1:9" x14ac:dyDescent="0.3">
      <c r="A48" t="s">
        <v>77</v>
      </c>
      <c r="B48" t="s">
        <v>210</v>
      </c>
      <c r="C48">
        <v>15.209560019089629</v>
      </c>
      <c r="D48">
        <v>10</v>
      </c>
      <c r="E48" t="s">
        <v>293</v>
      </c>
      <c r="F48" t="s">
        <v>242</v>
      </c>
      <c r="G48" t="s">
        <v>282</v>
      </c>
      <c r="H48" t="s">
        <v>249</v>
      </c>
      <c r="I48"/>
    </row>
    <row r="49" spans="1:9" x14ac:dyDescent="0.3">
      <c r="A49" t="s">
        <v>71</v>
      </c>
      <c r="B49" t="s">
        <v>200</v>
      </c>
      <c r="C49">
        <v>250</v>
      </c>
      <c r="D49">
        <v>0.5</v>
      </c>
      <c r="E49" t="s">
        <v>294</v>
      </c>
      <c r="F49" t="s">
        <v>284</v>
      </c>
      <c r="G49" t="s">
        <v>280</v>
      </c>
      <c r="H49" t="s">
        <v>285</v>
      </c>
      <c r="I49"/>
    </row>
    <row r="50" spans="1:9" x14ac:dyDescent="0.3">
      <c r="A50" t="s">
        <v>71</v>
      </c>
      <c r="B50" t="s">
        <v>190</v>
      </c>
      <c r="C50">
        <v>43.0232437264808</v>
      </c>
      <c r="D50">
        <v>1</v>
      </c>
      <c r="E50" t="s">
        <v>295</v>
      </c>
      <c r="F50" t="s">
        <v>225</v>
      </c>
      <c r="G50" t="s">
        <v>280</v>
      </c>
      <c r="H50" t="s">
        <v>285</v>
      </c>
      <c r="I50"/>
    </row>
    <row r="51" spans="1:9" x14ac:dyDescent="0.3">
      <c r="A51" t="s">
        <v>71</v>
      </c>
      <c r="B51" t="s">
        <v>205</v>
      </c>
      <c r="C51">
        <v>63.034054762053273</v>
      </c>
      <c r="D51">
        <v>1</v>
      </c>
      <c r="E51" t="s">
        <v>254</v>
      </c>
      <c r="F51" t="s">
        <v>225</v>
      </c>
      <c r="G51" t="s">
        <v>280</v>
      </c>
      <c r="H51" t="s">
        <v>285</v>
      </c>
      <c r="I51"/>
    </row>
    <row r="52" spans="1:9" x14ac:dyDescent="0.3">
      <c r="A52" t="s">
        <v>69</v>
      </c>
      <c r="B52" t="s">
        <v>205</v>
      </c>
      <c r="C52">
        <v>0</v>
      </c>
      <c r="D52">
        <v>0</v>
      </c>
      <c r="E52" t="s">
        <v>265</v>
      </c>
      <c r="F52" t="s">
        <v>225</v>
      </c>
      <c r="G52" t="s">
        <v>278</v>
      </c>
      <c r="H52" t="s">
        <v>285</v>
      </c>
      <c r="I52"/>
    </row>
    <row r="53" spans="1:9" x14ac:dyDescent="0.3">
      <c r="A53" t="s">
        <v>65</v>
      </c>
      <c r="B53" t="s">
        <v>210</v>
      </c>
      <c r="C53">
        <v>11.2176693299007</v>
      </c>
      <c r="D53">
        <v>10</v>
      </c>
      <c r="E53" t="s">
        <v>296</v>
      </c>
      <c r="F53" t="s">
        <v>242</v>
      </c>
      <c r="G53" t="s">
        <v>287</v>
      </c>
      <c r="H53" t="s">
        <v>249</v>
      </c>
      <c r="I53"/>
    </row>
    <row r="54" spans="1:9" x14ac:dyDescent="0.3">
      <c r="A54" t="s">
        <v>65</v>
      </c>
      <c r="B54" t="s">
        <v>208</v>
      </c>
      <c r="C54">
        <v>7.4009128472483449E-2</v>
      </c>
      <c r="D54">
        <v>0.3</v>
      </c>
      <c r="E54" t="s">
        <v>297</v>
      </c>
      <c r="F54" t="s">
        <v>242</v>
      </c>
      <c r="G54" t="s">
        <v>287</v>
      </c>
      <c r="H54" t="s">
        <v>251</v>
      </c>
      <c r="I54"/>
    </row>
    <row r="55" spans="1:9" x14ac:dyDescent="0.3">
      <c r="A55" t="s">
        <v>73</v>
      </c>
      <c r="B55" t="s">
        <v>200</v>
      </c>
      <c r="C55">
        <v>0.50032196043038091</v>
      </c>
      <c r="D55">
        <v>1</v>
      </c>
      <c r="E55" t="s">
        <v>298</v>
      </c>
      <c r="F55" t="s">
        <v>225</v>
      </c>
      <c r="G55" t="s">
        <v>278</v>
      </c>
      <c r="H55" t="s">
        <v>285</v>
      </c>
      <c r="I55"/>
    </row>
    <row r="56" spans="1:9" x14ac:dyDescent="0.3">
      <c r="A56" t="s">
        <v>180</v>
      </c>
      <c r="B56" t="s">
        <v>106</v>
      </c>
      <c r="C56">
        <v>102.29801780915869</v>
      </c>
      <c r="D56">
        <v>0.15</v>
      </c>
      <c r="E56" t="s">
        <v>299</v>
      </c>
      <c r="F56" t="s">
        <v>242</v>
      </c>
      <c r="G56" t="s">
        <v>300</v>
      </c>
      <c r="H56" t="s">
        <v>301</v>
      </c>
      <c r="I56"/>
    </row>
    <row r="57" spans="1:9" x14ac:dyDescent="0.3">
      <c r="A57" t="s">
        <v>205</v>
      </c>
      <c r="B57" t="s">
        <v>106</v>
      </c>
      <c r="C57">
        <v>23.249549502081511</v>
      </c>
      <c r="D57">
        <v>1</v>
      </c>
      <c r="E57" t="s">
        <v>302</v>
      </c>
      <c r="F57" t="s">
        <v>242</v>
      </c>
      <c r="G57" t="s">
        <v>300</v>
      </c>
      <c r="H57" t="s">
        <v>267</v>
      </c>
      <c r="I57"/>
    </row>
    <row r="58" spans="1:9" x14ac:dyDescent="0.3">
      <c r="A58" t="s">
        <v>190</v>
      </c>
      <c r="B58" t="s">
        <v>107</v>
      </c>
      <c r="C58">
        <v>43.94908039104461</v>
      </c>
      <c r="D58">
        <v>1</v>
      </c>
      <c r="E58" t="s">
        <v>295</v>
      </c>
      <c r="F58" t="s">
        <v>225</v>
      </c>
      <c r="G58" t="s">
        <v>303</v>
      </c>
      <c r="H58" t="s">
        <v>285</v>
      </c>
      <c r="I58"/>
    </row>
    <row r="59" spans="1:9" x14ac:dyDescent="0.3">
      <c r="A59" t="s">
        <v>182</v>
      </c>
      <c r="B59" t="s">
        <v>112</v>
      </c>
      <c r="C59">
        <v>0</v>
      </c>
      <c r="D59">
        <v>0</v>
      </c>
      <c r="E59" t="s">
        <v>265</v>
      </c>
      <c r="F59" t="s">
        <v>225</v>
      </c>
      <c r="G59" t="s">
        <v>304</v>
      </c>
      <c r="H59" t="s">
        <v>305</v>
      </c>
      <c r="I59"/>
    </row>
    <row r="60" spans="1:9" x14ac:dyDescent="0.3">
      <c r="A60" t="s">
        <v>208</v>
      </c>
      <c r="B60" t="s">
        <v>107</v>
      </c>
      <c r="C60">
        <v>0</v>
      </c>
      <c r="D60">
        <v>0</v>
      </c>
      <c r="E60" t="s">
        <v>265</v>
      </c>
      <c r="F60" t="s">
        <v>242</v>
      </c>
      <c r="G60" t="s">
        <v>306</v>
      </c>
      <c r="H60" t="s">
        <v>249</v>
      </c>
      <c r="I60"/>
    </row>
    <row r="61" spans="1:9" x14ac:dyDescent="0.3">
      <c r="A61" t="s">
        <v>208</v>
      </c>
      <c r="B61" t="s">
        <v>108</v>
      </c>
      <c r="C61">
        <v>22.39814042410131</v>
      </c>
      <c r="D61">
        <v>0.3</v>
      </c>
      <c r="E61" t="s">
        <v>307</v>
      </c>
      <c r="F61" t="s">
        <v>242</v>
      </c>
      <c r="G61" t="s">
        <v>308</v>
      </c>
      <c r="H61" t="s">
        <v>251</v>
      </c>
      <c r="I61"/>
    </row>
    <row r="62" spans="1:9" x14ac:dyDescent="0.3">
      <c r="A62" t="s">
        <v>210</v>
      </c>
      <c r="B62" t="s">
        <v>107</v>
      </c>
      <c r="C62">
        <v>195.814969118665</v>
      </c>
      <c r="D62">
        <v>0.50062443169236059</v>
      </c>
      <c r="E62" t="s">
        <v>309</v>
      </c>
      <c r="F62" t="s">
        <v>242</v>
      </c>
      <c r="G62" t="s">
        <v>306</v>
      </c>
      <c r="H62" t="s">
        <v>249</v>
      </c>
      <c r="I62"/>
    </row>
    <row r="63" spans="1:9" x14ac:dyDescent="0.3">
      <c r="A63" t="s">
        <v>210</v>
      </c>
      <c r="B63" t="s">
        <v>108</v>
      </c>
      <c r="C63">
        <v>10.02947288350037</v>
      </c>
      <c r="D63">
        <v>10</v>
      </c>
      <c r="E63" t="s">
        <v>310</v>
      </c>
      <c r="F63" t="s">
        <v>242</v>
      </c>
      <c r="G63" t="s">
        <v>308</v>
      </c>
      <c r="H63" t="s">
        <v>249</v>
      </c>
      <c r="I63"/>
    </row>
    <row r="64" spans="1:9" x14ac:dyDescent="0.3">
      <c r="A64" t="s">
        <v>106</v>
      </c>
      <c r="B64" t="s">
        <v>194</v>
      </c>
      <c r="C64">
        <v>74.39855840666084</v>
      </c>
      <c r="D64">
        <v>0.3</v>
      </c>
      <c r="E64" t="s">
        <v>311</v>
      </c>
      <c r="F64" t="s">
        <v>242</v>
      </c>
      <c r="G64" t="s">
        <v>300</v>
      </c>
      <c r="H64" t="s">
        <v>256</v>
      </c>
      <c r="I64"/>
    </row>
    <row r="65" spans="1:9" x14ac:dyDescent="0.3">
      <c r="A65" t="s">
        <v>106</v>
      </c>
      <c r="B65" t="s">
        <v>199</v>
      </c>
      <c r="C65">
        <v>15.993365102481871</v>
      </c>
      <c r="D65">
        <v>0.3</v>
      </c>
      <c r="E65" t="s">
        <v>312</v>
      </c>
      <c r="F65" t="s">
        <v>242</v>
      </c>
      <c r="G65" t="s">
        <v>300</v>
      </c>
      <c r="H65" t="s">
        <v>261</v>
      </c>
      <c r="I65"/>
    </row>
    <row r="66" spans="1:9" x14ac:dyDescent="0.3">
      <c r="A66" t="s">
        <v>106</v>
      </c>
      <c r="B66" t="s">
        <v>205</v>
      </c>
      <c r="C66">
        <v>77.295082723999997</v>
      </c>
      <c r="D66">
        <v>0.2</v>
      </c>
      <c r="E66" t="s">
        <v>313</v>
      </c>
      <c r="F66" t="s">
        <v>242</v>
      </c>
      <c r="G66" t="s">
        <v>300</v>
      </c>
      <c r="H66" t="s">
        <v>267</v>
      </c>
      <c r="I66"/>
    </row>
    <row r="67" spans="1:9" x14ac:dyDescent="0.3">
      <c r="A67" t="s">
        <v>107</v>
      </c>
      <c r="B67" t="s">
        <v>210</v>
      </c>
      <c r="C67">
        <v>67.729174055141016</v>
      </c>
      <c r="D67">
        <v>0.53603234458717963</v>
      </c>
      <c r="E67" t="s">
        <v>314</v>
      </c>
      <c r="F67" t="s">
        <v>242</v>
      </c>
      <c r="G67" t="s">
        <v>306</v>
      </c>
      <c r="H67" t="s">
        <v>249</v>
      </c>
      <c r="I67"/>
    </row>
    <row r="68" spans="1:9" x14ac:dyDescent="0.3">
      <c r="A68" t="s">
        <v>107</v>
      </c>
      <c r="B68" t="s">
        <v>208</v>
      </c>
      <c r="C68">
        <v>0</v>
      </c>
      <c r="D68">
        <v>0</v>
      </c>
      <c r="E68" t="s">
        <v>265</v>
      </c>
      <c r="F68" t="s">
        <v>242</v>
      </c>
      <c r="G68" t="s">
        <v>306</v>
      </c>
      <c r="H68" t="s">
        <v>249</v>
      </c>
      <c r="I68"/>
    </row>
    <row r="69" spans="1:9" x14ac:dyDescent="0.3">
      <c r="A69" t="s">
        <v>108</v>
      </c>
      <c r="B69" t="s">
        <v>210</v>
      </c>
      <c r="C69">
        <v>0.875049437525934</v>
      </c>
      <c r="D69">
        <v>10</v>
      </c>
      <c r="E69" t="s">
        <v>315</v>
      </c>
      <c r="F69" t="s">
        <v>242</v>
      </c>
      <c r="G69" t="s">
        <v>308</v>
      </c>
      <c r="H69" t="s">
        <v>249</v>
      </c>
      <c r="I69"/>
    </row>
    <row r="70" spans="1:9" x14ac:dyDescent="0.3">
      <c r="A70" t="s">
        <v>108</v>
      </c>
      <c r="B70" t="s">
        <v>208</v>
      </c>
      <c r="C70">
        <v>1.404766864885383</v>
      </c>
      <c r="D70">
        <v>0.3</v>
      </c>
      <c r="E70" t="s">
        <v>316</v>
      </c>
      <c r="F70" t="s">
        <v>242</v>
      </c>
      <c r="G70" t="s">
        <v>308</v>
      </c>
      <c r="H70" t="s">
        <v>251</v>
      </c>
      <c r="I70"/>
    </row>
    <row r="71" spans="1:9" x14ac:dyDescent="0.3">
      <c r="A71" t="s">
        <v>186</v>
      </c>
      <c r="B71" t="s">
        <v>124</v>
      </c>
      <c r="C71">
        <v>2.910611102951449</v>
      </c>
      <c r="D71">
        <v>0.1</v>
      </c>
      <c r="E71" t="s">
        <v>317</v>
      </c>
      <c r="F71" t="s">
        <v>242</v>
      </c>
      <c r="G71" t="s">
        <v>318</v>
      </c>
      <c r="H71" t="s">
        <v>267</v>
      </c>
      <c r="I71"/>
    </row>
    <row r="72" spans="1:9" x14ac:dyDescent="0.3">
      <c r="A72" t="s">
        <v>186</v>
      </c>
      <c r="B72" t="s">
        <v>122</v>
      </c>
      <c r="C72">
        <v>156.72521323584729</v>
      </c>
      <c r="D72">
        <v>0.1</v>
      </c>
      <c r="E72" t="s">
        <v>319</v>
      </c>
      <c r="F72" t="s">
        <v>242</v>
      </c>
      <c r="G72" t="s">
        <v>318</v>
      </c>
      <c r="H72" t="s">
        <v>267</v>
      </c>
      <c r="I72"/>
    </row>
    <row r="73" spans="1:9" x14ac:dyDescent="0.3">
      <c r="A73" t="s">
        <v>205</v>
      </c>
      <c r="B73" t="s">
        <v>120</v>
      </c>
      <c r="C73">
        <v>190.3091875006717</v>
      </c>
      <c r="D73">
        <v>0.1</v>
      </c>
      <c r="E73" t="s">
        <v>320</v>
      </c>
      <c r="F73" t="s">
        <v>242</v>
      </c>
      <c r="G73" t="s">
        <v>318</v>
      </c>
      <c r="H73" t="s">
        <v>267</v>
      </c>
      <c r="I73"/>
    </row>
    <row r="74" spans="1:9" x14ac:dyDescent="0.3">
      <c r="A74" t="s">
        <v>205</v>
      </c>
      <c r="B74" t="s">
        <v>130</v>
      </c>
      <c r="C74">
        <v>94.160675483430126</v>
      </c>
      <c r="D74">
        <v>0.1</v>
      </c>
      <c r="E74" t="s">
        <v>321</v>
      </c>
      <c r="F74" t="s">
        <v>242</v>
      </c>
      <c r="G74" t="s">
        <v>322</v>
      </c>
      <c r="H74" t="s">
        <v>267</v>
      </c>
      <c r="I74"/>
    </row>
    <row r="75" spans="1:9" x14ac:dyDescent="0.3">
      <c r="A75" t="s">
        <v>130</v>
      </c>
      <c r="B75" t="s">
        <v>210</v>
      </c>
      <c r="C75">
        <v>39.504588284209312</v>
      </c>
      <c r="D75">
        <v>0.9107639214324158</v>
      </c>
      <c r="E75" t="s">
        <v>323</v>
      </c>
      <c r="F75" t="s">
        <v>242</v>
      </c>
      <c r="G75" t="s">
        <v>322</v>
      </c>
      <c r="H75" t="s">
        <v>249</v>
      </c>
      <c r="I75"/>
    </row>
    <row r="76" spans="1:9" x14ac:dyDescent="0.3">
      <c r="A76" t="s">
        <v>130</v>
      </c>
      <c r="B76" t="s">
        <v>208</v>
      </c>
      <c r="C76">
        <v>115.2442969538977</v>
      </c>
      <c r="D76">
        <v>0.3</v>
      </c>
      <c r="E76" t="s">
        <v>324</v>
      </c>
      <c r="F76" t="s">
        <v>242</v>
      </c>
      <c r="G76" t="s">
        <v>322</v>
      </c>
      <c r="H76" t="s">
        <v>251</v>
      </c>
      <c r="I76"/>
    </row>
    <row r="77" spans="1:9" x14ac:dyDescent="0.3">
      <c r="A77" t="s">
        <v>120</v>
      </c>
      <c r="B77" t="s">
        <v>205</v>
      </c>
      <c r="C77">
        <v>0</v>
      </c>
      <c r="D77">
        <v>0</v>
      </c>
      <c r="E77" t="s">
        <v>265</v>
      </c>
      <c r="F77" t="s">
        <v>242</v>
      </c>
      <c r="G77" t="s">
        <v>318</v>
      </c>
      <c r="H77" t="s">
        <v>267</v>
      </c>
      <c r="I77"/>
    </row>
    <row r="78" spans="1:9" x14ac:dyDescent="0.3">
      <c r="A78" t="s">
        <v>120</v>
      </c>
      <c r="B78" t="s">
        <v>188</v>
      </c>
      <c r="C78">
        <v>369.42371691306857</v>
      </c>
      <c r="D78">
        <v>0.1</v>
      </c>
      <c r="E78" t="s">
        <v>325</v>
      </c>
      <c r="F78" t="s">
        <v>242</v>
      </c>
      <c r="G78" t="s">
        <v>318</v>
      </c>
      <c r="H78" t="s">
        <v>267</v>
      </c>
      <c r="I78"/>
    </row>
    <row r="79" spans="1:9" x14ac:dyDescent="0.3">
      <c r="A79" t="s">
        <v>188</v>
      </c>
      <c r="B79" t="s">
        <v>128</v>
      </c>
      <c r="C79">
        <v>491.727971969024</v>
      </c>
      <c r="D79">
        <v>0.1</v>
      </c>
      <c r="E79" t="s">
        <v>326</v>
      </c>
      <c r="F79" t="s">
        <v>242</v>
      </c>
      <c r="G79" t="s">
        <v>322</v>
      </c>
      <c r="H79" t="s">
        <v>267</v>
      </c>
      <c r="I79"/>
    </row>
    <row r="80" spans="1:9" x14ac:dyDescent="0.3">
      <c r="A80" t="s">
        <v>128</v>
      </c>
      <c r="B80" t="s">
        <v>205</v>
      </c>
      <c r="C80">
        <v>418.49189103746721</v>
      </c>
      <c r="D80">
        <v>0.1</v>
      </c>
      <c r="E80" t="s">
        <v>327</v>
      </c>
      <c r="F80" t="s">
        <v>242</v>
      </c>
      <c r="G80" t="s">
        <v>322</v>
      </c>
      <c r="H80" t="s">
        <v>267</v>
      </c>
      <c r="I80"/>
    </row>
    <row r="81" spans="1:9" x14ac:dyDescent="0.3">
      <c r="A81" t="s">
        <v>130</v>
      </c>
      <c r="B81" t="s">
        <v>186</v>
      </c>
      <c r="C81">
        <v>18.20439726012982</v>
      </c>
      <c r="D81">
        <v>0.1</v>
      </c>
      <c r="E81" t="s">
        <v>328</v>
      </c>
      <c r="F81" t="s">
        <v>242</v>
      </c>
      <c r="G81" t="s">
        <v>322</v>
      </c>
      <c r="H81" t="s">
        <v>267</v>
      </c>
      <c r="I81"/>
    </row>
    <row r="82" spans="1:9" x14ac:dyDescent="0.3">
      <c r="A82" t="s">
        <v>103</v>
      </c>
      <c r="B82" t="s">
        <v>198</v>
      </c>
      <c r="C82">
        <v>142.26071990507731</v>
      </c>
      <c r="D82">
        <v>0.3</v>
      </c>
      <c r="E82" t="s">
        <v>329</v>
      </c>
      <c r="F82" t="s">
        <v>242</v>
      </c>
      <c r="G82" t="s">
        <v>306</v>
      </c>
      <c r="H82" t="s">
        <v>330</v>
      </c>
      <c r="I82"/>
    </row>
  </sheetData>
  <autoFilter ref="A1:I1" xr:uid="{00000000-0001-0000-0600-000000000000}"/>
  <pageMargins left="0.75" right="0.75" top="1" bottom="1" header="0.5" footer="0.5"/>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23</vt:i4>
      </vt:variant>
      <vt:variant>
        <vt:lpstr>Plages nommées</vt:lpstr>
      </vt:variant>
      <vt:variant>
        <vt:i4>6</vt:i4>
      </vt:variant>
    </vt:vector>
  </HeadingPairs>
  <TitlesOfParts>
    <vt:vector size="29" baseType="lpstr">
      <vt:lpstr>Guide de Lecture</vt:lpstr>
      <vt:lpstr>Fonctionnalités</vt:lpstr>
      <vt:lpstr>Pilotage</vt:lpstr>
      <vt:lpstr>Etiquettes</vt:lpstr>
      <vt:lpstr>Produits</vt:lpstr>
      <vt:lpstr>Secteurs</vt:lpstr>
      <vt:lpstr>Echanges territoires</vt:lpstr>
      <vt:lpstr>Table emplois ressources</vt:lpstr>
      <vt:lpstr>Données</vt:lpstr>
      <vt:lpstr>Min Max</vt:lpstr>
      <vt:lpstr>Contraintes</vt:lpstr>
      <vt:lpstr>IFN 2022</vt:lpstr>
      <vt:lpstr>DRAAF EAB</vt:lpstr>
      <vt:lpstr>Observ BE</vt:lpstr>
      <vt:lpstr>ASDER &amp; SYANE</vt:lpstr>
      <vt:lpstr>Etude chauf. 2014</vt:lpstr>
      <vt:lpstr>Enquête PEB</vt:lpstr>
      <vt:lpstr>Estimation PEB</vt:lpstr>
      <vt:lpstr>Memento FCBA</vt:lpstr>
      <vt:lpstr>Sitram Douanes</vt:lpstr>
      <vt:lpstr>Sitram TRM</vt:lpstr>
      <vt:lpstr>InfraDensité</vt:lpstr>
      <vt:lpstr>Retrait</vt:lpstr>
      <vt:lpstr>'Sitram TRM'!infra_d_f</vt:lpstr>
      <vt:lpstr>'Sitram TRM'!infra_d_r</vt:lpstr>
      <vt:lpstr>InfraDensité!retrait_v_f</vt:lpstr>
      <vt:lpstr>InfraDensité!retrait_v_r</vt:lpstr>
      <vt:lpstr>saturation</vt:lpstr>
      <vt:lpstr>the_produits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Jean-Yves</dc:creator>
  <cp:lastModifiedBy>julie</cp:lastModifiedBy>
  <cp:lastPrinted>2020-07-10T14:28:45Z</cp:lastPrinted>
  <dcterms:created xsi:type="dcterms:W3CDTF">2018-08-23T08:28:09Z</dcterms:created>
  <dcterms:modified xsi:type="dcterms:W3CDTF">2022-11-06T07:16:00Z</dcterms:modified>
</cp:coreProperties>
</file>